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jelinska\Desktop\MIĘDZYRZECZ\postępowanie\4-swz\III część SWZ-OPZ\"/>
    </mc:Choice>
  </mc:AlternateContent>
  <xr:revisionPtr revIDLastSave="0" documentId="8_{310D7BE2-F827-4825-8F4E-4B498A1F8175}" xr6:coauthVersionLast="36" xr6:coauthVersionMax="36" xr10:uidLastSave="{00000000-0000-0000-0000-000000000000}"/>
  <bookViews>
    <workbookView xWindow="0" yWindow="0" windowWidth="17256" windowHeight="5640" xr2:uid="{1B8DF4BB-AD13-4219-BCCB-6F640353EF88}"/>
  </bookViews>
  <sheets>
    <sheet name="Arkusz2" sheetId="2" r:id="rId1"/>
  </sheets>
  <definedNames>
    <definedName name="_Hlk132824969" localSheetId="0">Arkusz2!$C$9</definedName>
    <definedName name="_Toc464386506" localSheetId="0">Arkusz2!$B$11</definedName>
    <definedName name="_Toc464386507" localSheetId="0">Arkusz2!$C$11</definedName>
    <definedName name="_Toc464386508" localSheetId="0">Arkusz2!$D$11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4" i="2" l="1"/>
  <c r="J94" i="2" s="1"/>
  <c r="I105" i="2"/>
  <c r="J105" i="2" s="1"/>
  <c r="G22" i="2"/>
  <c r="J22" i="2" s="1"/>
  <c r="G47" i="2"/>
  <c r="I47" i="2" s="1"/>
  <c r="G99" i="2"/>
  <c r="J99" i="2" s="1"/>
  <c r="G97" i="2"/>
  <c r="J97" i="2" s="1"/>
  <c r="G98" i="2"/>
  <c r="I98" i="2" s="1"/>
  <c r="G38" i="2"/>
  <c r="J38" i="2" s="1"/>
  <c r="G39" i="2"/>
  <c r="I39" i="2" s="1"/>
  <c r="G40" i="2"/>
  <c r="J40" i="2" s="1"/>
  <c r="G41" i="2"/>
  <c r="I41" i="2" s="1"/>
  <c r="G42" i="2"/>
  <c r="I42" i="2" s="1"/>
  <c r="G43" i="2"/>
  <c r="I43" i="2" s="1"/>
  <c r="G44" i="2"/>
  <c r="J44" i="2" s="1"/>
  <c r="G95" i="2"/>
  <c r="J95" i="2" s="1"/>
  <c r="G91" i="2"/>
  <c r="I91" i="2" s="1"/>
  <c r="G92" i="2"/>
  <c r="J92" i="2" s="1"/>
  <c r="G93" i="2"/>
  <c r="J93" i="2" s="1"/>
  <c r="G83" i="2"/>
  <c r="J83" i="2" s="1"/>
  <c r="G84" i="2"/>
  <c r="I84" i="2" s="1"/>
  <c r="G85" i="2"/>
  <c r="J85" i="2" s="1"/>
  <c r="G86" i="2"/>
  <c r="I86" i="2" s="1"/>
  <c r="G87" i="2"/>
  <c r="I87" i="2" s="1"/>
  <c r="G88" i="2"/>
  <c r="I88" i="2" s="1"/>
  <c r="G89" i="2"/>
  <c r="J89" i="2" s="1"/>
  <c r="G27" i="2"/>
  <c r="J27" i="2" s="1"/>
  <c r="G28" i="2"/>
  <c r="I28" i="2" s="1"/>
  <c r="G29" i="2"/>
  <c r="I29" i="2" s="1"/>
  <c r="G30" i="2"/>
  <c r="I30" i="2" s="1"/>
  <c r="G31" i="2"/>
  <c r="J31" i="2" s="1"/>
  <c r="G32" i="2"/>
  <c r="I32" i="2" s="1"/>
  <c r="G33" i="2"/>
  <c r="J33" i="2" s="1"/>
  <c r="G34" i="2"/>
  <c r="J34" i="2" s="1"/>
  <c r="G35" i="2"/>
  <c r="I35" i="2" s="1"/>
  <c r="G36" i="2"/>
  <c r="J36" i="2" s="1"/>
  <c r="G60" i="2"/>
  <c r="J60" i="2" s="1"/>
  <c r="J59" i="2" s="1"/>
  <c r="G80" i="2"/>
  <c r="J80" i="2" s="1"/>
  <c r="G81" i="2"/>
  <c r="I81" i="2" s="1"/>
  <c r="G76" i="2"/>
  <c r="J76" i="2" s="1"/>
  <c r="G77" i="2"/>
  <c r="J77" i="2" s="1"/>
  <c r="G78" i="2"/>
  <c r="J78" i="2" s="1"/>
  <c r="G62" i="2"/>
  <c r="J62" i="2" s="1"/>
  <c r="G63" i="2"/>
  <c r="J63" i="2" s="1"/>
  <c r="G64" i="2"/>
  <c r="J64" i="2" s="1"/>
  <c r="G65" i="2"/>
  <c r="J65" i="2" s="1"/>
  <c r="G67" i="2"/>
  <c r="J67" i="2" s="1"/>
  <c r="G68" i="2"/>
  <c r="J68" i="2" s="1"/>
  <c r="G69" i="2"/>
  <c r="J69" i="2" s="1"/>
  <c r="G70" i="2"/>
  <c r="J70" i="2" s="1"/>
  <c r="G71" i="2"/>
  <c r="J71" i="2" s="1"/>
  <c r="G72" i="2"/>
  <c r="J72" i="2" s="1"/>
  <c r="G73" i="2"/>
  <c r="J73" i="2" s="1"/>
  <c r="G74" i="2"/>
  <c r="J74" i="2" s="1"/>
  <c r="G52" i="2"/>
  <c r="J52" i="2" s="1"/>
  <c r="G53" i="2"/>
  <c r="J53" i="2" s="1"/>
  <c r="G54" i="2"/>
  <c r="I54" i="2" s="1"/>
  <c r="G55" i="2"/>
  <c r="J55" i="2" s="1"/>
  <c r="G56" i="2"/>
  <c r="J56" i="2" s="1"/>
  <c r="G57" i="2"/>
  <c r="I57" i="2" s="1"/>
  <c r="G58" i="2"/>
  <c r="J58" i="2" s="1"/>
  <c r="G46" i="2"/>
  <c r="I46" i="2" s="1"/>
  <c r="G48" i="2"/>
  <c r="J48" i="2" s="1"/>
  <c r="G49" i="2"/>
  <c r="I49" i="2" s="1"/>
  <c r="G50" i="2"/>
  <c r="J50" i="2" s="1"/>
  <c r="G19" i="2"/>
  <c r="I19" i="2" s="1"/>
  <c r="G20" i="2"/>
  <c r="I20" i="2" s="1"/>
  <c r="G21" i="2"/>
  <c r="I21" i="2" s="1"/>
  <c r="G23" i="2"/>
  <c r="I23" i="2" s="1"/>
  <c r="G24" i="2"/>
  <c r="I24" i="2" s="1"/>
  <c r="G25" i="2"/>
  <c r="I25" i="2" s="1"/>
  <c r="G18" i="2"/>
  <c r="I18" i="2" s="1"/>
  <c r="J18" i="2" s="1"/>
  <c r="I94" i="2" l="1"/>
  <c r="G90" i="2"/>
  <c r="I22" i="2"/>
  <c r="I17" i="2" s="1"/>
  <c r="J47" i="2"/>
  <c r="G26" i="2"/>
  <c r="J39" i="2"/>
  <c r="J42" i="2"/>
  <c r="J98" i="2"/>
  <c r="J96" i="2" s="1"/>
  <c r="G96" i="2"/>
  <c r="J75" i="2"/>
  <c r="J61" i="2"/>
  <c r="G59" i="2"/>
  <c r="I83" i="2"/>
  <c r="G51" i="2"/>
  <c r="G75" i="2"/>
  <c r="G37" i="2"/>
  <c r="I34" i="2"/>
  <c r="I99" i="2"/>
  <c r="G82" i="2"/>
  <c r="J29" i="2"/>
  <c r="I38" i="2"/>
  <c r="I44" i="2"/>
  <c r="J43" i="2"/>
  <c r="I97" i="2"/>
  <c r="G17" i="2"/>
  <c r="G45" i="2"/>
  <c r="G61" i="2"/>
  <c r="G79" i="2"/>
  <c r="I40" i="2"/>
  <c r="J41" i="2"/>
  <c r="I36" i="2"/>
  <c r="J86" i="2"/>
  <c r="J35" i="2"/>
  <c r="I89" i="2"/>
  <c r="I85" i="2"/>
  <c r="I31" i="2"/>
  <c r="I93" i="2"/>
  <c r="J30" i="2"/>
  <c r="J87" i="2"/>
  <c r="I92" i="2"/>
  <c r="J28" i="2"/>
  <c r="I95" i="2"/>
  <c r="I33" i="2"/>
  <c r="I27" i="2"/>
  <c r="J32" i="2"/>
  <c r="J88" i="2"/>
  <c r="J84" i="2"/>
  <c r="J91" i="2"/>
  <c r="J90" i="2" s="1"/>
  <c r="I77" i="2"/>
  <c r="I76" i="2"/>
  <c r="I60" i="2"/>
  <c r="I59" i="2" s="1"/>
  <c r="I74" i="2"/>
  <c r="I78" i="2"/>
  <c r="I69" i="2"/>
  <c r="I68" i="2"/>
  <c r="I73" i="2"/>
  <c r="I67" i="2"/>
  <c r="I80" i="2"/>
  <c r="I79" i="2" s="1"/>
  <c r="I56" i="2"/>
  <c r="I72" i="2"/>
  <c r="I65" i="2"/>
  <c r="I71" i="2"/>
  <c r="I64" i="2"/>
  <c r="I70" i="2"/>
  <c r="I63" i="2"/>
  <c r="I62" i="2"/>
  <c r="J81" i="2"/>
  <c r="J49" i="2"/>
  <c r="I53" i="2"/>
  <c r="I48" i="2"/>
  <c r="J57" i="2"/>
  <c r="J54" i="2"/>
  <c r="I50" i="2"/>
  <c r="I55" i="2"/>
  <c r="J46" i="2"/>
  <c r="I58" i="2"/>
  <c r="I52" i="2"/>
  <c r="J25" i="2"/>
  <c r="J24" i="2"/>
  <c r="G104" i="2" l="1"/>
  <c r="I90" i="2"/>
  <c r="J26" i="2"/>
  <c r="I26" i="2"/>
  <c r="J51" i="2"/>
  <c r="I37" i="2"/>
  <c r="I45" i="2"/>
  <c r="J37" i="2"/>
  <c r="J82" i="2"/>
  <c r="J79" i="2"/>
  <c r="I61" i="2"/>
  <c r="I51" i="2"/>
  <c r="I96" i="2"/>
  <c r="J45" i="2"/>
  <c r="I82" i="2"/>
  <c r="I75" i="2"/>
  <c r="J23" i="2"/>
  <c r="J21" i="2"/>
  <c r="J20" i="2"/>
  <c r="J19" i="2"/>
  <c r="I104" i="2" l="1"/>
  <c r="I106" i="2"/>
  <c r="J17" i="2"/>
  <c r="J104" i="2" s="1"/>
  <c r="G106" i="2"/>
  <c r="J106" i="2" l="1"/>
</calcChain>
</file>

<file path=xl/sharedStrings.xml><?xml version="1.0" encoding="utf-8"?>
<sst xmlns="http://schemas.openxmlformats.org/spreadsheetml/2006/main" count="276" uniqueCount="97">
  <si>
    <t>Nazwa wyrobu i wymiary</t>
  </si>
  <si>
    <t>Ilość</t>
  </si>
  <si>
    <t>Wart. netto</t>
  </si>
  <si>
    <t>Wart. brutto</t>
  </si>
  <si>
    <t>OGÓLNA WARTOŚĆ MEBLI:</t>
  </si>
  <si>
    <t xml:space="preserve">KOSZT TRANSPORTU I MONTAŻU MEBLI :                                                                            </t>
  </si>
  <si>
    <t>OGÓLNA WARTOŚĆ MEBLI Z TRANSPORTEM I MONTAŻEM:</t>
  </si>
  <si>
    <t>Międzyrzeckie Przedsiębirstwo Wodociągów i Kanalizacji</t>
  </si>
  <si>
    <t>Spółka z o.o.</t>
  </si>
  <si>
    <t>66-300 Międzyrzecz</t>
  </si>
  <si>
    <t>Półka nad biurka 120/35</t>
  </si>
  <si>
    <t>Szafka aktowa 
80/42/h74cm
melamina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 Classic_96
ZAMKI w szafach wysokich od 3OH – baskwilowe, blokowane w trzech punktach
w szafach niskich – nakładane, jednopunktowe z zasuwkami
STOPKI tworzywowe, czarne; poziomowanie od wewnątrz w wieńcu dolnym –
w zakresie 10 mm</t>
  </si>
  <si>
    <t>Kontener mobilny z szufladami
kontener mobilny bezuchwytowy, uchwyt boczny, szuflady metalowe
prowadnice rolkowe, zamek
centralny, blokada wysuwu
szuflad, opcje: samodociąg
lub cichy domyk;
wymiary 40/60/h56cm</t>
  </si>
  <si>
    <t>Szafka aktowa 
80/46/h71cm
melamina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 Classic_96
ZAMKI w szafach wysokich od 3OH – baskwilowe, blokowane w trzech punktach
w szafach niskich – nakładane, jednopunktowe z zasuwkami
STOPKI tworzywowe, czarne; poziomowanie od wewnątrz w wieńcu dolnym –w zakresie 10 mm
całośc płyta melaminowana AKACJA</t>
  </si>
  <si>
    <t xml:space="preserve">Stół konferencyjny mobilny ze składanym blatem, 
2 kółka z hamulcem, 2 bez, 
wielkość stołu 140/70cm
blat biały, stelaż srebrny metalik
</t>
  </si>
  <si>
    <t>Kontener mobilny z szufladami
kontener mobilny bezuchwytowy, uchwyt boczny, szuflady metalowe
prowadnice rolkowe, zamek
centralny, blokada wysuwu
szuflad, opcje: samodociąg
lub cichy domyk;
wymiary 40/60/h56cm
całość płyta AKACJA</t>
  </si>
  <si>
    <t>Szafka aktowa 
80/46/h71cm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 Classic_96
ZAMKI w szafach wysokich od 3OH – baskwilowe, blokowane w trzech punktach
w szafach niskich – nakładane, jednopunktowe z zasuwkami
STOPKI tworzywowe, czarne; poziomowanie od wewnątrz w wieńcu dolnym – w zakresie 10 mm
całość płyta melaminowana AKACJA</t>
  </si>
  <si>
    <t>Krzesło kubełkowe tworzywowe szare</t>
  </si>
  <si>
    <t>Pomocnik - szafka z drzwiami przesuwnymi
80/48/h65cm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 –
w zakresie 10 mm
całość płyta melaminowana AKACJA</t>
  </si>
  <si>
    <t>Szafy biurowe, wymiar całkowity szer. 320, wysokość 290cm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 –
w zakresie 10 mm
całośc płyta melaminowana AKACJA</t>
  </si>
  <si>
    <t>Szafy biurowe, wymiar całkowity szer. 200, wysokość 290cm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 
ZAMKI w szafach wysokich od 3OH – baskwilowe, blokowane w trzech punktach
w szafach niskich – nakładane, jednopunktowe z zasuwkami
STOPKI tworzywowe, czarne; poziomowanie od wewnątrz w wieńcu dolnym –
w zakresie 10 mm
całośc płyta melaminowana AKACJA</t>
  </si>
  <si>
    <t>Szafka (komoda) niska
95/44/h80cm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 
ZAMKI w szafach wysokich od 3OH – baskwilowe, blokowane w trzech punktach
w szafach niskich – nakładane, jednopunktowe z zasuwkami
STOPKI tworzywowe, czarne; poziomowanie od wewnątrz w wieńcu dolnym –
w zakresie 10 mm
całośc płyta melaminowana AKACJA</t>
  </si>
  <si>
    <t>Stolik kawowy
120/50cm, h42cm
blat płyta melaminowana AKACJA
stelaż malowany proszkowo kolor srebrny</t>
  </si>
  <si>
    <t>szafa wysoka 6OH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
całośc płyta melaminowana AKACJA</t>
  </si>
  <si>
    <t>Szafka (komoda) niska
120/44/h80cm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 –
w zakresie 10 mm
całośc płyta melaminowana AKACJA</t>
  </si>
  <si>
    <t>Stolik kawowy 
fi 56cm, h44cm
blat płyta melaminowa AKACJA, nogi drewniane</t>
  </si>
  <si>
    <t>Stolik
130/70cm, H54cm
blat głęboki popiel, stelaż płoza chrom</t>
  </si>
  <si>
    <t>Szafa garderobiana
80/46/h178cm
melamina AKACJA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 –
w zakresie 10 mm
całośc płyta melaminowana AKACJA</t>
  </si>
  <si>
    <t>Szafka aktowa 
80/46/h71cm
melamina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 –
w zakresie 10 mm
całośc płyta melaminowana AKACJA</t>
  </si>
  <si>
    <t xml:space="preserve">Szafa  140/h200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 –
w zakresie 10 mm
całość płyta melaminowana AKACJA
</t>
  </si>
  <si>
    <t>Szafa dwudrzwiowa 80/h213cm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 –
w zakresie 10 mm
całość płyta melaminowana AKACJA</t>
  </si>
  <si>
    <t xml:space="preserve">Biurko 160/80
 z panelem dolnym frontowym, płyta melaminowana drewnopodobna, front panel biały
metalowy dystans o przekroju prostokątnym, kolor srebrny mat lub czarny, całość płyta melaminowana AKACJA
</t>
  </si>
  <si>
    <t xml:space="preserve">Szafa z drzwimi skrzydłowymi
150/320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
czarny, całośc płyta melaminowana AKACJA
</t>
  </si>
  <si>
    <t>Szafa z drzwimi skrzydłowymi 
160/310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
czarny, całośc płyta melaminowana AKACJA</t>
  </si>
  <si>
    <t>Szafa z drzwimi skrzydłowymi
120/310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
czarny, całośc płyta melaminowana AKACJA</t>
  </si>
  <si>
    <t>Komoda szafa 
240/109cm
KORPUS WIENIEC GÓRNY I DOLNY BOKI i PLECY
płyta melaminowana gr. 18 mm, 
obrzeże PCV 1 mm Y
PÓŁKI maksymalne obciążenie półek 25 kg
FRONT MATERIAŁ płyta melaminowana gr. 18 mm, obrzeże PCV 2 mm
ZAWIASY zawiasy z cichym domykiem; kąt otwarcia zawiasów 95°
UCHWYTY metalowe malowane proszkowo
ZAMKI w szafach wysokich od 3OH – baskwilowe, blokowane w trzech punktach
w szafach niskich – nakładane, jednopunktowe z zasuwkami
STOPKI tworzywowe, czarne; poziomowanie od wewnątrz w wieńcu dolnym
czarny, całośc płyta melaminowana AKACJA</t>
  </si>
  <si>
    <t>Stół prostokątny 140/80
dla 4 osób
rana metalowa po obwodzie blatu, 
niezależne nogi montowane na rogach blatu,  
stelaż malowany proszkowo, 
cztery nogi kwadrat 50x50</t>
  </si>
  <si>
    <t>Stolik kwadrat 80/80cm
rana metalowa po obwodzie blatu, 
niezależne nogi montowane na rogach blatu,  
stelaż malowany proszkowo, 
cztery nogi kwadrat 50x50
blat płyta melaminowana AKACJA</t>
  </si>
  <si>
    <t xml:space="preserve">Biurko 160/80
Biurko wykonać z trójwarstwowej płyty wiórowej w klasie higieniczności E1 obustronnie melaminowanej na kolor Akacja – EGGER H 1277 ST9 akacja. Blat, nogi oraz blendę wykonać z płyty o grubości min 25mm, pozostałe elementy płytowe wykonać z płyty o grubości min 18mm. Widoczne wąskie płaszczyzny zabezpieczyć obrzeżem PCV grubości 2mm w kolorze płyty. Krawędzie obrzeża zaokrąglić R=2mm. 
Połączenie blatu z nogami w formie dystansu wykonać z profilu stalowego o przekroju 30x20mm lakierowanego proszkowo w strukturze. Przestrzeń między dolną płaszczyzną blatu, a górną krawędzią nogi powinna wynosić 5-6cm. 
Nogi płytowe biurka wyposażyć w stopki tworzywowe w kolorze czarnym lub srebrnym. Stopka o przekroju prostokątnym z możliwością poziomowania w zakresie min 15mm. 
Wysokość blendy frontowej min 250mm i należy ją cofnąć w głąb blatu o ok 125mm. Łączenie blendy z blatem w formie dystansu wykonanego z trójwarstwowej płyty wiórowej w klasie higieniczności E1 obustronnie melaminowanej w kolorze Akacja – EGGER H 1277 ST9 akacja. Łącznik o grubości 18-25mm, szerokości ok 40cm i wysokości 5-6cm.
</t>
  </si>
  <si>
    <t xml:space="preserve">
Biurko gabinetowe 180/90 h78cm wsparte na szafce
Biurko z jedną nogą płytową, przystosowane do wsparcia na komodzie. Blat biurka wykonać z trójwarstwowej płyty wiórowej w klasie higieniczności E1 obustronnie melaminowanej w kolorze Akacja. Blat powinien składać się z płyty nośnej grubości min 25 mm oraz pogrubienia do grubości 43 mm. Krawędź blatu zabezpieczyć wspólnym obrzeżem PCV grubości 2 mm w kolorze płyty (nie dopuszcza się dzielenia obrzeża na grubości blatu). Krawędzie obrzeża zaokrąglić R=2mm. Pod blatem, po obwodzie zamontować listwę z aluminium anodowanego o przekroju 25x3mm. Konstrukcja nośna blatu wzmocniona wzdłużnie ramą wykonaną ze stalowych profili o przekroju 60x20x2 mm. Rama lakierowana proszkowo na kolor srebrny w strukturze mat, montowana w sposób niewidoczny i maskowana po bokach listwami płytowymi o wysokości ok 80 mm. Od spodu ramę zasłonić maskownicą z blachy perforowanej o grubości min 1mm lakierowaną proszkowo pod kolor ramy. Maskownica całkowicie przykrywająca ramę i pełniąca jednocześnie funkcję poziomego prowadzenia kabli. Noga biurka o grubości 43 mm i szerokości zgodnej z głębokością blatu biurka wykonać z trójwarstwowej płyty wiórowej obustronnie melaminowanej w kolorze Akacja. Dolną powierzchnię nogi zabezpieczyć płaskownikiem stalowym o przekroju 40x6 mm, lakierowanym proszkowo na kolor srebrny w strukturze mat. Długość płaskownika równa szerokości nogi biurka. W płaskowniku zamontować stopki regulacyjne, o średnicy 10 mm, umożliwiające poziomowanie w zakresie min 15 mm. 
Przykładowy widok przedstawiono na rysunku poglądowym.
</t>
  </si>
  <si>
    <t xml:space="preserve">Korpus, fronty drzwi oraz szflad wykonane z płyty wiórowej trójwarstwowej w klasie higieniczności E1 o grubości 18mm melaminowanej w kolorze Akacja.
Korpus szafy powinien być łączony za pomocą złącz mimośrodowych umożliwiających wymianę poszczególnych elementów w przypadku uszkodzenia. Do łączenia korpusu nie dopuszcza się użycia kleju. Wieniec górny, wpuszczony między ściany boczne oraz ścianę tylną, obniżony od ich górnych krawędzi o ok 22 mm. Górną powierzchnię wieńca górnego tapicerować skórą ekologiczną , ścieralności min 120 000 cykli Martindale’a, spełnieniającą normy EN 1021-1/2 
Wewnętrzną powierzchnię ścian bocznych, przestającą nad wieńcem górnym wykończyć płaskownikiem z aluminium anodowanego o przekroju 25x3mm wpuszczonym w frezowania. Powierzchnia płyty oraz płaskownika powinna się licować. Płaskowniki w narożach korpusu należy łączyć na styk. Korpus szafy posadowiony na cokole z płyty wiórowej oklejonej HPL w kolorze aluminium szczotkowanego. Wysokość cokołu powinna wynosić ok 50 mm. Powierzchnię boczną cokołu należy cofnąć w stosunku do powierzchni ścian bocznych o 40 mm oraz  50 mm od ściany tylnej. Cokół z wbudowanymi stopkami poziomującymi umożliwiającymi regulację w zakresie min 15mm. Regulacja poziomowania powinna być możliwa od wewnątrz szafy bez konieczności jej podnoszenia. Listwy cokołowe łączone na ucios pod katem 45°. Szafa rozdzielona na szerokości, na przestrzeń z trzema szufladami ułożonymi jedna pod drugą (po lewej stronie) i jeden front skrzydłowy (po prawej stronie). Trzy szuflady z bokami metalowymi w kolorze srebrnym wyposażyć w prowadnice kulkowe z cichym domykiem, pełnym wysuwem i dopuszczalnym obciążeniem 30kg. Dno szuflad wykonać z płyty melaminowanej w kolorze jasnego popielu o grubości min 16mm. Drzwi skrzydłowe powinny mieć możliwość otwarcia pod kątem min 110° i posiadać cichy domyk. Otwieranie powinno odbywać się za pomocą bocznego pochwytu lub za górną krawędź (nie dopuszcza się zastosowanie uchwytów). 
</t>
  </si>
  <si>
    <t>Biurko 60/120
Biurko wykonać z trójwarstwowej płyty wiórowej w klasie higieniczności E1 obustronnie melaminowanej na kolor Akacja.  Blat, nogi oraz blendę wykonać z płyty o grubości min 25mm, pozostałe elementy płytowe wykonać z płyty o grubości min 18mm. Widoczne wąskie płaszczyzny zabezpieczyć obrzeżem PCV grubości 2mm w kolorze płyty. Krawędzie obrzeża zaokrąglić R=2mm. 
Połączenie blatu z nogami w formie dystansu wykonać z profilu stalowego o przekroju 30x20mm lakierowanego proszkowo w strukturze. Przestrzeń między dolną płaszczyzną blatu, a górną krawędzią nogi powinna wynosić 5-6cm. 
Nogi płytowe biurka wyposażyć w stopki tworzywowe w kolorze czarnym lub srebrnym. Stopka o przekroju prostokątnym z możliwością poziomowania w zakresie min 15mm. 
Wysokość blendy frontowej min 250mm i należy ją cofnąć w głąb blatu o ok 125mm. Łączenie blendy z blatem w formie dystansu wykonanego z trójwarstwowej płyty wiórowej w klasie higieniczności E1 obustronnie melaminowanej w kolorze Akacja. Łącznik o grubości 18-25mm, szerokości ok 40cm i wysokości 5-6cm.</t>
  </si>
  <si>
    <t>Biurko narożne 
Biurko wykonać z trójwarstwowej płyty wiórowej w klasie higieniczności E1 obustronnie melaminowanej na kolor Akacja.  Blat, nogi oraz blendę wykonać z płyty o grubości min 25mm, pozostałe elementy płytowe wykonać z płyty o grubości min 18mm. Widoczne wąskie płaszczyzny zabezpieczyć obrzeżem PCV grubości 2mm w kolorze płyty. Krawędzie obrzeża zaokrąglić R=2mm. 
Połączenie blatu z nogami w formie dystansu wykonać z profilu stalowego o przekroju 30x20mm lakierowanego proszkowo w strukturze. Przestrzeń między dolną płaszczyzną blatu, a górną krawędzią nogi powinna wynosić 5-6cm. 
Nogi płytowe biurka wyposażyć w stopki tworzywowe w kolorze czarnym lub srebrnym. Stopka o przekroju prostokątnym z możliwością poziomowania w zakresie min 15mm. 
Wysokość blendy frontowej min 250mm i należy ją cofnąć w głąb blatu o ok 125mm. Łączenie blendy z blatem w formie dystansu wykonanego z trójwarstwowej płyty wiórowej w klasie higieniczności E1 obustronnie melaminowanej w kolorze Akacja. Łącznik o grubości 18-25mm, szerokości ok 40cm i wysokości 5-6cm.</t>
  </si>
  <si>
    <t>LP</t>
  </si>
  <si>
    <t>Cena jednostkowa netto</t>
  </si>
  <si>
    <t>stawka VAT</t>
  </si>
  <si>
    <t>Wartość VAT</t>
  </si>
  <si>
    <t>PARTER, BIURO OBSŁUGI KLIENTA-pomieszczenie nr 24 na rzucie przyziemia</t>
  </si>
  <si>
    <t>PIĘTRO, HOL -pomieszczenie nr 1 na rzucie  piętra</t>
  </si>
  <si>
    <t>PIĘTRO, SEKRETARIAT-pomieszczenie nr 8 na rzucie  piętra</t>
  </si>
  <si>
    <t>PIĘTRO, GABINET PREZESA-pomieszczenie nr 12 na rzucie  piętra</t>
  </si>
  <si>
    <t>PIĘTRO, SALA KONFERENCYJNA-pomieszczenie nr 14 na rzucie  piętra</t>
  </si>
  <si>
    <t>PIĘTRO, ZAPLECZE SOCJALNE PRZY SALI KONFERENCYJNEJ-pomieszczenie nr 15 na rzucie  piętra</t>
  </si>
  <si>
    <t>PIĘTRO, ZAPLECZE SOCJALNE PRZY SEKRETARIACIE-pomieszczenie nr 11 na rzucie  piętra</t>
  </si>
  <si>
    <t>PARTER, BIURO KIEROWNIKA OŚ-pomieszczenia nr 4 i 5 na rzucie  przyziemia</t>
  </si>
  <si>
    <t xml:space="preserve">PARTER,  BIURO DZIAŁU SPRZEDAŻY-pomieszczenie nr 22 na rzucie  przyziemia </t>
  </si>
  <si>
    <t>PIĘTRO, BIURO DZIAŁU KSIĘGOWOŚCI-pomieszczenie nr 19 na rzucie  piętra</t>
  </si>
  <si>
    <t>PIĘTRO, BIURO KIEROWNIKA DZIAŁU TECHNICZNEGO-pomieszczenie nr 17 na rzucie  piętra</t>
  </si>
  <si>
    <t xml:space="preserve">PIĘTRO, POMIESZCZENIE SOCJALNE-pomieszczenie nr 4 na rzucie  piętra </t>
  </si>
  <si>
    <t>suma</t>
  </si>
  <si>
    <t>Stół prostokątny 140/80
dla 4 osób
rama metalowa po obwodzie blatu, 
niezależne nogi montowane na rogach blatu,  
stelaż malowany proszkowo, 
cztery nogi kwadrat 50x50, blat płyta melaminowa akacja</t>
  </si>
  <si>
    <t xml:space="preserve">Fotel obrotowy
obrotowe, mechanizm synchro, oparcie tapicerowane, podparcie lędżwiowe, 
regulowane góra-dół oraz na głębokość, wusywane siedzisko, pochylenie siedziska, podłokietniki, baza chrom, element oparcia i podłokietników chrom, 
tkanina skóra
wymiary: wysokość 1160/1360cm, szerokośc max 690cm, wysokośc siedziska 440-580cm
</t>
  </si>
  <si>
    <t xml:space="preserve">Kanapa 2-osobowa
długośc 179cm, głębokośc 89cm, wysokośc 76cm, łębokośc siedziska 63cm, wysokość siedziska 42cm
tkanina 100% poliester, odporność na ścieranie 100 000 cykli, gramatura 450g/mb. kolor jasny szary
Cechą charakterystyczną jest przejście od góry mebla tkaniny z oparcia na tył tworząc jednocześnie z boku wrażenie dwóch osobnych elementów: poduszka oparciowa/korpus mebla. 
</t>
  </si>
  <si>
    <t xml:space="preserve">Fotel konferencyjny kubełkowy
nogi drewniane dębowe, kolor naturalny, 
tkanina II grupa cenowa, tkanina 100% poliester, odporność na ścieranie 100 000 cykli, gramatura 450g/mb, błękitna 
wymiary: wysokość 73cm, szerokość 52cm, wysokość siedziska 45cm
</t>
  </si>
  <si>
    <t>Półka wisząca
całośc płyta melaminowana AKACJA
wymiary i projekt zgodne z rysunkiem</t>
  </si>
  <si>
    <t xml:space="preserve">
Fotel
tkanina II grupa cenowa, tkanina 100% poliester, odporność na ścieranie 100 000 cykli, gramatura 450g/mb, kolor błękitny
stelaz płoza chrom
wymiary: wysokośc całkowita 80cm, wysokość siedziska 43cm, szerokość 81cmcm, głębokość 83cm</t>
  </si>
  <si>
    <t>Kanapa 2-osobowa
tkanina II grupa cenowa, tkanina 100% poliester, odporność na ścieranie 100 000 cykli, gramatura 450g/mb,, kolor jasny szary
stelaż płoza chrom
wymiary: wysokośc całkowita 80cm, wysokość siedziska 43cm, szerokość 144cm, głębokość 83cm</t>
  </si>
  <si>
    <t xml:space="preserve">
Krzesło konferencyjne
tkanina II grupa cenowa, tkanina 100% poliester, odporność na ścieranie 100 000 cykli, gramatura 450g/mb, kolor jasno szary
płoza chrom 3x30mm,  wymiary 48/56/83/47
Cechą charatketyrstyczą sa dwie grubości siedziska i opparcia oraz oryginale ich łączenie (przejście grubości)</t>
  </si>
  <si>
    <t xml:space="preserve">
Krzesło konferencyjne, 
stelaż metalowy malowany proszkowo, 
tkanina II grupa cenowa błękitna, 100% poliester, odporność na ścieranie 100 000 cykli, gramatura 450g/mb
przedłużenie tylnych nóg jako element wspierający oparcie, konstrukcja umiemożwiająca rysowanie ściany na wysokości oparcia krzesłą, 
wymairy: wysokość 92cm, szerokość 525, wysokość siedziska 47cm, głębokość 59cm
</t>
  </si>
  <si>
    <t xml:space="preserve">Fotel z zagłówkiem, 
mechanizm synchro, wysuwane siedzisko, regulowane podłokietniki, baza czarna,
wyniary: wysokość 118-146cm, szerokość max 68cm, wysokość siedziska 45-58cm
tkanina czarna, odpornośc na ścieranie 100 000cykli, 100% poliester, gramatura 340g/m2
</t>
  </si>
  <si>
    <t>Biurko narożne 160(80)/120(60)
lewe/prawe
metalowy dystans o przekroju prostokątnym, kolor srebrny mat lub czarny, całośc płyta melaminowana AKACJA</t>
  </si>
  <si>
    <t>Fotel wysoki
tkanina II grupa cenowa, tkanina 100% poliester, odporność na ścieranie 100 000 cykli, gramatura 450g/mb,  kolor błękity
wymiary: szerokośc 79cm, głębokośc 83, wysokość 111cm, głębokość siedziska 49cm, wysokość siedziska 41cm
Drewniane nogi w sposób charakterystyczny wnikają w podłokietnik co stanowi dodatkowy element dekoracyjny fotela</t>
  </si>
  <si>
    <t xml:space="preserve">Fotel wysoki
tkanina II grupa cenowa, tkanina 100% poliester, odporność na ścieranie 100 000 cykli, gramatura 450g/mb, kolor jasny szary, 
wymiary: szerokośc 79cm, głębokośc 83, wysokość 111cm, głębokość siedziska 49cm, wysokość siedziska 41cm
Drewniane nogi w sposób charakterystyczny wnikają w podłokietnik co stanowi dodatkowy element dekoracyjny fotela
</t>
  </si>
  <si>
    <t xml:space="preserve">Kanapa 2-osobowa
długośc 179cm, głębokośc 89cm, wysokośc 76cm, głębokość siedziska 63cm, wysokość siedziska 42cm
tkanina 100% poliester, odporność na ścieranie 100 000 cykli, gramatura 450g/mb, kolor jasny błękitny
Cechą charakterystyczną jest przejście od góry mebla tkaniny z oparcia na tył tworząc jednocześnie z boku wrażenie dwóch osobnych elementów: poduszka oparciowa/korpus mebla. 
</t>
  </si>
  <si>
    <t>Zabudowy stolarskie kuchenne na dwóch ścianach,
fronty melamina kolor błękit. W jednej zabudowie  szafki górne wiszące i dolne stojące z lodówką niską zabudowaną i zlewozmywakiem granitowym.. W drugiej zabudowie szafki dolne stojące. Wymiary zabudowy wyrysowane na rzucie piętra pom. nr 15.</t>
  </si>
  <si>
    <t>Stolik kwadratowy  60/60cm
rama metalowa po obwodzie blatu, 
niezależne nogi montowane na rogach blatu,  
stelaż malowany proszkowo, 
cztery nogi kwadrat 50x50
blat płyta melaminowana AKACJA</t>
  </si>
  <si>
    <t xml:space="preserve">
Biurko 140/80/h74cm
Biurko wykonać z trójwarstwowej płyty wiórowej w klasie higieniczności E1 obustronnie melaminowanej na kolor Akacja.  Blat, nogi oraz blendę wykonać z płyty o grubości min 25mm, pozostałe elementy płytowe wykonać z płyty o grubości min 18mm. Widoczne wąskie płaszczyzny zabezpieczyć obrzeżem PCV grubości 2mm w kolorze płyty. Krawędzie obrzeża zaokrąglić R=2mm. 
Połączenie blatu z nogami w formie dystansu wykonać z profilu stalowego o przekroju 30x20mm lakierowanego proszkowo w strukturze. Przestrzeń między dolną płaszczyzną blatu, a górną krawędzią nogi powinna wynosić 5-6cm. 
Nogi płytowe biurka wyposażyć w stopki tworzywowe w kolorze czarnym lub srebrnym. Stopka o przekroju prostokątnym z możliwością poziomowania w zakresie min 15mm. 
Wysokość blendy frontowej min 250mm i należy ją cofnąć w głąb blatu o ok 125mm. Łączenie blendy z blatem w formie dystansu wykonanego z trójwarstwowej płyty wiórowej w klasie higieniczności E1 obustronnie melaminowanej w kolorze Akacja. Łącznik o grubości 18-25mm, szerokości ok 40cm i wysokości 5-6cm.</t>
  </si>
  <si>
    <t>Rysunek poglądowy</t>
  </si>
  <si>
    <t xml:space="preserve">
Lada recepcyjna komplet
całość płyta melaminowana AKACJA z wyjątkiem przedłużenia blatu w kolorze BIAŁYM
element wysoki 100/65h95cm
element niski 100/90
biurko boczne 100/60
stelaż malowany proszkowo kolro srebrny</t>
  </si>
  <si>
    <t>zabudowa góra+dół, długość 300, górne szafki wysokość +- 70 cm 
(nie do sufitu) otwierane na drzwiczki, dół -zlewozmywak jednokomorowy z ociekaczem, lodówka podblatowa, jedna szafka z szufladami, pozostałe szafki z drzwiczkami,
szafki wykonane z płyty melaminowej kolor  akacja, blat szary ciemny.Zabudowa wyrysowana na rzucie piętra pomieszczenie nr 4.</t>
  </si>
  <si>
    <t>Kontener mobilny z szufladami
kontener mobilny bezuchwytowy, uchwyt boczny, szuflady metalowe
prowadnice rolkowe, zamek
centralny, blokada wysuwu
szuflad, opcje: samodociąg
lub cichy domyk;
wymiary 40/60/h56cm
całość płyta melaminowana AKACJA</t>
  </si>
  <si>
    <t>Blat 60/208cm
montaż ścienny wspornikowy
melamina akacja, nogi i wsporniki malowane proszkowo</t>
  </si>
  <si>
    <t>Święty Wojciech 46</t>
  </si>
  <si>
    <t xml:space="preserve">
Fotel konferencyjny kubełkowy
nogi drewniane dębowe, kolor naturalny, 
tkanina II grupa cenowa, tkanina 100% poliester, odporność na ścieranie 100 000 cykli, gramatura 450g/mb, kolor jasy szary 
wymiary: wysokość 73cm, szerokość 52cm, wysokość siedziska 45cm</t>
  </si>
  <si>
    <t>Wieszak na ścianę 
dębowy, kolor naturalny. Wymiary szerokość 57cm, głębokość 9cm</t>
  </si>
  <si>
    <t>zabudowa dół, długość 300, 
dół -zlewozmywak granitowy jednokomorowy z ociekaczem, lodówka podblatowa, jedna szafka z szufladami, pozostałe szafki z drzwiczkami,
kolor szafek akacja, blat szary ciemny. Zabudowa wyrysowana na rzucie piętra pomieszczenie nr 11.</t>
  </si>
  <si>
    <t xml:space="preserve">Stół konferencyjny
240/110cm
Stół na 4 równolegle ustawionych nogach płytowych. Blat stołu wykonać z trójwarstwowej płyty wiórowej w klasie higieniczności E1 pokrytej melaminą w kolorze  – szary srebrny. Blat powinien składać się z płyty nośnej grubości 25mm oraz pogrubienia po obwodzie do 43mm. Pod blatem, po obwodzie zamontować listwę z aluminium anodowanego o przekroju 25x3mm. Konstrukcja nośna blatu musi być wzmocniona wzdłużnie ramą wykonaną ze stalowych profili o przekroju 60x20x2mm. Rama malowana farbą proszkową w strukturze. montowana w sposób niewidoczny i maskowana po bokach listwami płytowymi o wysokości ok 6cm. Od spodu ramę zasłonić maskownicą z blachy perforowanej o grubości min 1mm, malowanej proszkowo pod kolor ramy. Maskownica całkowicie przykrywająca ramę i pełniąca jednocześnie funkcję poziomego prowadzenia kabli. 
</t>
  </si>
  <si>
    <t xml:space="preserve">
Krzesło konferencyjne, 
stelaż metalowy malowany proszkowo, 
tkanina II grupa cenowa błękitna, 100% poliester, odporność na ścieranie 100 000 cykli, gramatura 450g/mb
przedłużenie tylnych nóg jako element wspierający oparcie, konstrukcja uniemożwiająca rysowanie ściany na wysokości oparcia krzesła.
wymairy: wysokość 92cm, szerokość 525, wysokość siedziska 47cm, głębokość 59cm
</t>
  </si>
  <si>
    <t>Szafa we wnęce 240/42/h200
z częścią ubraniową
całość płyta melaminowana AKACJA</t>
  </si>
  <si>
    <t>Komoda, szafa 320/42/h122cm
całość płyta melaminowana AKACJA</t>
  </si>
  <si>
    <t xml:space="preserve">ZAMAWIAJĄCY: </t>
  </si>
  <si>
    <t>Załącznik Nr 4 FORMULARZ CENOWY</t>
  </si>
  <si>
    <t>Nazwa zamówienia:</t>
  </si>
  <si>
    <t>Dostawa wyposażenia budynku administracyjnego Międzyrzeckiego Przedsiębiorstwa Wodociągów i Kanalizacji Sp. z o. o</t>
  </si>
  <si>
    <t>L.p.</t>
  </si>
  <si>
    <t>Nazwa(y) Wykonawcy(ów)</t>
  </si>
  <si>
    <t>Adres(y) Wykonawcy(ów)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</si>
</sst>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#,##0\ &quot;zł&quot;;[Red]\-#,##0\ &quot;zł&quot;"/>
    <numFmt numFmtId="44" formatCode="_-* #,##0.00\ &quot;zł&quot;_-;\-* #,##0.00\ &quot;zł&quot;_-;_-* &quot;-&quot;??\ &quot;zł&quot;_-;_-@_-"/>
    <numFmt numFmtId="164" formatCode="#,##0.00\ &quot;zł&quot;"/>
    <numFmt numFmtId="165" formatCode="#,##0.00&quot; zł&quot;"/>
  </numFmts>
  <fonts count="2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indexed="8"/>
      <name val="Arial CE"/>
      <family val="2"/>
    </font>
    <font>
      <sz val="10"/>
      <color indexed="8"/>
      <name val="Arial CE"/>
      <family val="2"/>
    </font>
    <font>
      <b/>
      <sz val="14"/>
      <name val="balma"/>
      <charset val="238"/>
    </font>
    <font>
      <sz val="14"/>
      <name val="Arial"/>
      <family val="2"/>
      <charset val="238"/>
    </font>
    <font>
      <b/>
      <u/>
      <sz val="14"/>
      <color indexed="8"/>
      <name val="balma"/>
      <charset val="238"/>
    </font>
    <font>
      <b/>
      <sz val="14"/>
      <color indexed="8"/>
      <name val="balma"/>
      <charset val="238"/>
    </font>
    <font>
      <b/>
      <sz val="16"/>
      <color indexed="8"/>
      <name val="balma"/>
      <charset val="238"/>
    </font>
    <font>
      <sz val="9.5"/>
      <color indexed="8"/>
      <name val="Arial CE"/>
      <family val="2"/>
    </font>
    <font>
      <sz val="14"/>
      <color indexed="8"/>
      <name val="balma"/>
      <charset val="238"/>
    </font>
    <font>
      <sz val="14"/>
      <name val="balma"/>
      <charset val="238"/>
    </font>
    <font>
      <b/>
      <sz val="12"/>
      <name val="balma"/>
      <charset val="238"/>
    </font>
    <font>
      <b/>
      <sz val="16"/>
      <name val="balma"/>
      <charset val="238"/>
    </font>
    <font>
      <sz val="16"/>
      <name val="balma"/>
      <charset val="238"/>
    </font>
    <font>
      <sz val="9.5"/>
      <color rgb="FFFF0000"/>
      <name val="Arial CE"/>
      <family val="2"/>
    </font>
    <font>
      <sz val="12"/>
      <name val="balma"/>
      <charset val="238"/>
    </font>
    <font>
      <b/>
      <sz val="24"/>
      <name val="balma"/>
      <charset val="238"/>
    </font>
    <font>
      <b/>
      <sz val="18"/>
      <color rgb="FF000000"/>
      <name val="Arial"/>
      <family val="2"/>
      <charset val="238"/>
    </font>
    <font>
      <sz val="18"/>
      <color theme="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2">
    <xf numFmtId="0" fontId="0" fillId="0" borderId="0" xfId="0"/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65" fontId="7" fillId="0" borderId="0" xfId="0" applyNumberFormat="1" applyFont="1" applyAlignment="1">
      <alignment horizontal="right" vertical="center"/>
    </xf>
    <xf numFmtId="0" fontId="10" fillId="0" borderId="0" xfId="0" applyFont="1"/>
    <xf numFmtId="0" fontId="6" fillId="0" borderId="0" xfId="0" applyFont="1"/>
    <xf numFmtId="165" fontId="6" fillId="0" borderId="0" xfId="0" applyNumberFormat="1" applyFont="1" applyAlignment="1">
      <alignment horizontal="right" vertical="center"/>
    </xf>
    <xf numFmtId="165" fontId="7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6" fontId="12" fillId="0" borderId="0" xfId="0" applyNumberFormat="1" applyFont="1" applyAlignment="1">
      <alignment horizontal="left"/>
    </xf>
    <xf numFmtId="0" fontId="8" fillId="0" borderId="0" xfId="0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164" fontId="10" fillId="0" borderId="1" xfId="1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 vertical="center"/>
    </xf>
    <xf numFmtId="0" fontId="0" fillId="0" borderId="0" xfId="0" applyAlignment="1">
      <alignment horizontal="left"/>
    </xf>
    <xf numFmtId="3" fontId="8" fillId="0" borderId="0" xfId="0" applyNumberFormat="1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164" fontId="13" fillId="0" borderId="0" xfId="0" applyNumberFormat="1" applyFont="1" applyAlignment="1">
      <alignment horizontal="left" wrapText="1"/>
    </xf>
    <xf numFmtId="0" fontId="8" fillId="0" borderId="0" xfId="0" applyFont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horizontal="left"/>
    </xf>
    <xf numFmtId="0" fontId="10" fillId="0" borderId="1" xfId="0" applyFont="1" applyBorder="1" applyAlignment="1">
      <alignment horizontal="center" vertical="center" wrapText="1" shrinkToFi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4" fontId="0" fillId="0" borderId="0" xfId="0" applyNumberFormat="1"/>
    <xf numFmtId="0" fontId="13" fillId="0" borderId="0" xfId="0" applyFont="1" applyAlignment="1">
      <alignment horizontal="left"/>
    </xf>
    <xf numFmtId="0" fontId="7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165" fontId="10" fillId="0" borderId="5" xfId="0" applyNumberFormat="1" applyFont="1" applyBorder="1" applyAlignment="1">
      <alignment horizontal="right" vertical="center"/>
    </xf>
    <xf numFmtId="0" fontId="7" fillId="3" borderId="3" xfId="0" applyFont="1" applyFill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top" wrapText="1"/>
    </xf>
    <xf numFmtId="0" fontId="7" fillId="4" borderId="3" xfId="0" applyFont="1" applyFill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 shrinkToFi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164" fontId="10" fillId="0" borderId="0" xfId="1" applyNumberFormat="1" applyFont="1" applyBorder="1" applyAlignment="1">
      <alignment horizontal="right" vertical="center" wrapText="1"/>
    </xf>
    <xf numFmtId="164" fontId="13" fillId="0" borderId="0" xfId="0" applyNumberFormat="1" applyFont="1" applyAlignment="1">
      <alignment horizontal="left"/>
    </xf>
    <xf numFmtId="0" fontId="10" fillId="0" borderId="1" xfId="0" applyFont="1" applyBorder="1" applyAlignment="1">
      <alignment horizontal="center" vertical="center" shrinkToFit="1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left" vertical="top" wrapText="1"/>
    </xf>
    <xf numFmtId="0" fontId="7" fillId="0" borderId="0" xfId="0" applyFont="1" applyAlignment="1">
      <alignment vertical="center"/>
    </xf>
    <xf numFmtId="0" fontId="13" fillId="0" borderId="0" xfId="0" applyFont="1"/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9" fontId="10" fillId="0" borderId="5" xfId="2" applyFont="1" applyBorder="1" applyAlignment="1">
      <alignment horizontal="right" vertical="center"/>
    </xf>
    <xf numFmtId="0" fontId="7" fillId="3" borderId="3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vertical="center" wrapText="1"/>
    </xf>
    <xf numFmtId="164" fontId="10" fillId="3" borderId="1" xfId="1" applyNumberFormat="1" applyFont="1" applyFill="1" applyBorder="1" applyAlignment="1">
      <alignment horizontal="righ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center"/>
    </xf>
    <xf numFmtId="164" fontId="7" fillId="3" borderId="1" xfId="0" applyNumberFormat="1" applyFont="1" applyFill="1" applyBorder="1" applyAlignment="1">
      <alignment vertical="center"/>
    </xf>
    <xf numFmtId="164" fontId="7" fillId="4" borderId="1" xfId="0" applyNumberFormat="1" applyFont="1" applyFill="1" applyBorder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left" vertical="top" wrapText="1"/>
    </xf>
    <xf numFmtId="165" fontId="10" fillId="0" borderId="2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6" fontId="12" fillId="0" borderId="0" xfId="0" applyNumberFormat="1" applyFont="1" applyAlignment="1">
      <alignment horizontal="left"/>
    </xf>
    <xf numFmtId="0" fontId="10" fillId="0" borderId="0" xfId="0" applyFont="1" applyAlignment="1">
      <alignment horizontal="left" vertical="center" wrapText="1"/>
    </xf>
    <xf numFmtId="0" fontId="10" fillId="0" borderId="4" xfId="0" applyFont="1" applyBorder="1" applyAlignment="1">
      <alignment horizontal="center" vertical="center" wrapText="1" shrinkToFit="1"/>
    </xf>
    <xf numFmtId="0" fontId="10" fillId="0" borderId="5" xfId="0" applyFont="1" applyBorder="1" applyAlignment="1">
      <alignment horizontal="center" vertical="center" wrapText="1" shrinkToFit="1"/>
    </xf>
    <xf numFmtId="0" fontId="17" fillId="0" borderId="0" xfId="0" applyFont="1"/>
    <xf numFmtId="0" fontId="18" fillId="5" borderId="1" xfId="0" applyFont="1" applyFill="1" applyBorder="1" applyAlignment="1">
      <alignment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</cellXfs>
  <cellStyles count="3">
    <cellStyle name="Normalny" xfId="0" builtinId="0"/>
    <cellStyle name="Procentowy" xfId="2" builtinId="5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" Type="http://schemas.openxmlformats.org/officeDocument/2006/relationships/hyperlink" Target="https://balma.pl/strony/banner.php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304800</xdr:colOff>
      <xdr:row>14</xdr:row>
      <xdr:rowOff>155121</xdr:rowOff>
    </xdr:to>
    <xdr:sp macro="" textlink="">
      <xdr:nvSpPr>
        <xdr:cNvPr id="2" name="AutoShape 1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89F019C6-AC60-440E-ADE5-EADEDAE30A79}"/>
            </a:ext>
          </a:extLst>
        </xdr:cNvPr>
        <xdr:cNvSpPr>
          <a:spLocks noChangeAspect="1" noChangeArrowheads="1"/>
        </xdr:cNvSpPr>
      </xdr:nvSpPr>
      <xdr:spPr bwMode="auto">
        <a:xfrm>
          <a:off x="13763625" y="3162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304800</xdr:colOff>
      <xdr:row>15</xdr:row>
      <xdr:rowOff>133350</xdr:rowOff>
    </xdr:to>
    <xdr:sp macro="" textlink="">
      <xdr:nvSpPr>
        <xdr:cNvPr id="3" name="AutoShape 2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09155F7E-5BF8-4089-8E23-03ECBA3721FB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4419600"/>
          <a:ext cx="30480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12</xdr:row>
      <xdr:rowOff>0</xdr:rowOff>
    </xdr:from>
    <xdr:to>
      <xdr:col>12</xdr:col>
      <xdr:colOff>304800</xdr:colOff>
      <xdr:row>13</xdr:row>
      <xdr:rowOff>111579</xdr:rowOff>
    </xdr:to>
    <xdr:sp macro="" textlink="">
      <xdr:nvSpPr>
        <xdr:cNvPr id="4" name="AutoShape 3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0CAEB31C-2B10-4B28-9FA1-E7B955463B78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89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133350</xdr:rowOff>
    </xdr:to>
    <xdr:sp macro="" textlink="">
      <xdr:nvSpPr>
        <xdr:cNvPr id="5" name="AutoShape 4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FB6EA0EE-6E25-4EDA-9EB5-C66420BE5364}"/>
            </a:ext>
          </a:extLst>
        </xdr:cNvPr>
        <xdr:cNvSpPr>
          <a:spLocks noChangeAspect="1" noChangeArrowheads="1"/>
        </xdr:cNvSpPr>
      </xdr:nvSpPr>
      <xdr:spPr bwMode="auto">
        <a:xfrm>
          <a:off x="15220950" y="4667250"/>
          <a:ext cx="30480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192407</xdr:colOff>
      <xdr:row>17</xdr:row>
      <xdr:rowOff>2393761</xdr:rowOff>
    </xdr:from>
    <xdr:to>
      <xdr:col>3</xdr:col>
      <xdr:colOff>1696837</xdr:colOff>
      <xdr:row>17</xdr:row>
      <xdr:rowOff>3521304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59ACFBB3-DD86-7505-57B6-848714A2E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28589" y="13910352"/>
          <a:ext cx="1525904" cy="1121828"/>
        </a:xfrm>
        <a:prstGeom prst="rect">
          <a:avLst/>
        </a:prstGeom>
      </xdr:spPr>
    </xdr:pic>
    <xdr:clientData/>
  </xdr:twoCellAnchor>
  <xdr:twoCellAnchor editAs="oneCell">
    <xdr:from>
      <xdr:col>3</xdr:col>
      <xdr:colOff>136639</xdr:colOff>
      <xdr:row>19</xdr:row>
      <xdr:rowOff>67367</xdr:rowOff>
    </xdr:from>
    <xdr:to>
      <xdr:col>3</xdr:col>
      <xdr:colOff>1696371</xdr:colOff>
      <xdr:row>19</xdr:row>
      <xdr:rowOff>1464425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7C2D75EE-FCE5-ACBF-54B7-50B4699C4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11957" y="11878367"/>
          <a:ext cx="1600256" cy="1404678"/>
        </a:xfrm>
        <a:prstGeom prst="rect">
          <a:avLst/>
        </a:prstGeom>
      </xdr:spPr>
    </xdr:pic>
    <xdr:clientData/>
  </xdr:twoCellAnchor>
  <xdr:twoCellAnchor editAs="oneCell">
    <xdr:from>
      <xdr:col>3</xdr:col>
      <xdr:colOff>165044</xdr:colOff>
      <xdr:row>68</xdr:row>
      <xdr:rowOff>103910</xdr:rowOff>
    </xdr:from>
    <xdr:to>
      <xdr:col>3</xdr:col>
      <xdr:colOff>1996652</xdr:colOff>
      <xdr:row>68</xdr:row>
      <xdr:rowOff>1331596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9D3067B8-D7AB-27A8-AA69-40F07A0AE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76089" y="153023455"/>
          <a:ext cx="1850658" cy="1227686"/>
        </a:xfrm>
        <a:prstGeom prst="rect">
          <a:avLst/>
        </a:prstGeom>
      </xdr:spPr>
    </xdr:pic>
    <xdr:clientData/>
  </xdr:twoCellAnchor>
  <xdr:oneCellAnchor>
    <xdr:from>
      <xdr:col>3</xdr:col>
      <xdr:colOff>63500</xdr:colOff>
      <xdr:row>75</xdr:row>
      <xdr:rowOff>238125</xdr:rowOff>
    </xdr:from>
    <xdr:ext cx="1711007" cy="1239117"/>
    <xdr:pic>
      <xdr:nvPicPr>
        <xdr:cNvPr id="78" name="Obraz 77">
          <a:extLst>
            <a:ext uri="{FF2B5EF4-FFF2-40B4-BE49-F238E27FC236}">
              <a16:creationId xmlns:a16="http://schemas.microsoft.com/office/drawing/2014/main" id="{639FF071-CDF5-4AE6-B118-EDB9245C3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0" y="77835125"/>
          <a:ext cx="1711007" cy="1239117"/>
        </a:xfrm>
        <a:prstGeom prst="rect">
          <a:avLst/>
        </a:prstGeom>
      </xdr:spPr>
    </xdr:pic>
    <xdr:clientData/>
  </xdr:oneCellAnchor>
  <xdr:oneCellAnchor>
    <xdr:from>
      <xdr:col>3</xdr:col>
      <xdr:colOff>273685</xdr:colOff>
      <xdr:row>84</xdr:row>
      <xdr:rowOff>138544</xdr:rowOff>
    </xdr:from>
    <xdr:ext cx="1270000" cy="1319969"/>
    <xdr:pic>
      <xdr:nvPicPr>
        <xdr:cNvPr id="24" name="Obraz 23">
          <a:extLst>
            <a:ext uri="{FF2B5EF4-FFF2-40B4-BE49-F238E27FC236}">
              <a16:creationId xmlns:a16="http://schemas.microsoft.com/office/drawing/2014/main" id="{97AA0538-B15C-4A47-B03C-C36CA26C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09867" y="181979453"/>
          <a:ext cx="1270000" cy="1319969"/>
        </a:xfrm>
        <a:prstGeom prst="rect">
          <a:avLst/>
        </a:prstGeom>
      </xdr:spPr>
    </xdr:pic>
    <xdr:clientData/>
  </xdr:oneCellAnchor>
  <xdr:oneCellAnchor>
    <xdr:from>
      <xdr:col>3</xdr:col>
      <xdr:colOff>136639</xdr:colOff>
      <xdr:row>87</xdr:row>
      <xdr:rowOff>67367</xdr:rowOff>
    </xdr:from>
    <xdr:ext cx="1600256" cy="1402773"/>
    <xdr:pic>
      <xdr:nvPicPr>
        <xdr:cNvPr id="28" name="Obraz 27">
          <a:extLst>
            <a:ext uri="{FF2B5EF4-FFF2-40B4-BE49-F238E27FC236}">
              <a16:creationId xmlns:a16="http://schemas.microsoft.com/office/drawing/2014/main" id="{0964DBBD-5D05-4A39-ABD3-3E18BFA0E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2579" y="125684337"/>
          <a:ext cx="1600256" cy="1402773"/>
        </a:xfrm>
        <a:prstGeom prst="rect">
          <a:avLst/>
        </a:prstGeom>
      </xdr:spPr>
    </xdr:pic>
    <xdr:clientData/>
  </xdr:oneCellAnchor>
  <xdr:oneCellAnchor>
    <xdr:from>
      <xdr:col>3</xdr:col>
      <xdr:colOff>63500</xdr:colOff>
      <xdr:row>91</xdr:row>
      <xdr:rowOff>238125</xdr:rowOff>
    </xdr:from>
    <xdr:ext cx="1711007" cy="1239117"/>
    <xdr:pic>
      <xdr:nvPicPr>
        <xdr:cNvPr id="31" name="Obraz 30">
          <a:extLst>
            <a:ext uri="{FF2B5EF4-FFF2-40B4-BE49-F238E27FC236}">
              <a16:creationId xmlns:a16="http://schemas.microsoft.com/office/drawing/2014/main" id="{6A4264C8-0492-4B73-B00B-9A1EA2DE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49440" y="102411530"/>
          <a:ext cx="1711007" cy="1239117"/>
        </a:xfrm>
        <a:prstGeom prst="rect">
          <a:avLst/>
        </a:prstGeom>
      </xdr:spPr>
    </xdr:pic>
    <xdr:clientData/>
  </xdr:oneCellAnchor>
  <xdr:oneCellAnchor>
    <xdr:from>
      <xdr:col>3</xdr:col>
      <xdr:colOff>136639</xdr:colOff>
      <xdr:row>94</xdr:row>
      <xdr:rowOff>67367</xdr:rowOff>
    </xdr:from>
    <xdr:ext cx="1600256" cy="1402773"/>
    <xdr:pic>
      <xdr:nvPicPr>
        <xdr:cNvPr id="33" name="Obraz 32">
          <a:extLst>
            <a:ext uri="{FF2B5EF4-FFF2-40B4-BE49-F238E27FC236}">
              <a16:creationId xmlns:a16="http://schemas.microsoft.com/office/drawing/2014/main" id="{87D949DA-267C-483E-A241-A96BC1B43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2579" y="136907962"/>
          <a:ext cx="1600256" cy="1402773"/>
        </a:xfrm>
        <a:prstGeom prst="rect">
          <a:avLst/>
        </a:prstGeom>
      </xdr:spPr>
    </xdr:pic>
    <xdr:clientData/>
  </xdr:oneCellAnchor>
  <xdr:twoCellAnchor editAs="oneCell">
    <xdr:from>
      <xdr:col>3</xdr:col>
      <xdr:colOff>107056</xdr:colOff>
      <xdr:row>65</xdr:row>
      <xdr:rowOff>2025390</xdr:rowOff>
    </xdr:from>
    <xdr:to>
      <xdr:col>3</xdr:col>
      <xdr:colOff>2002636</xdr:colOff>
      <xdr:row>65</xdr:row>
      <xdr:rowOff>3025391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E99214C5-65A8-2C0D-9163-D366C0A2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22431" y="142757265"/>
          <a:ext cx="1937490" cy="992381"/>
        </a:xfrm>
        <a:prstGeom prst="rect">
          <a:avLst/>
        </a:prstGeom>
      </xdr:spPr>
    </xdr:pic>
    <xdr:clientData/>
  </xdr:twoCellAnchor>
  <xdr:twoCellAnchor editAs="oneCell">
    <xdr:from>
      <xdr:col>3</xdr:col>
      <xdr:colOff>95046</xdr:colOff>
      <xdr:row>64</xdr:row>
      <xdr:rowOff>2580420</xdr:rowOff>
    </xdr:from>
    <xdr:to>
      <xdr:col>3</xdr:col>
      <xdr:colOff>2507773</xdr:colOff>
      <xdr:row>64</xdr:row>
      <xdr:rowOff>3662891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31652152-D010-E509-F7B3-B7EE1914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58689" y="134773813"/>
          <a:ext cx="2412727" cy="1082471"/>
        </a:xfrm>
        <a:prstGeom prst="rect">
          <a:avLst/>
        </a:prstGeom>
      </xdr:spPr>
    </xdr:pic>
    <xdr:clientData/>
  </xdr:twoCellAnchor>
  <xdr:twoCellAnchor editAs="oneCell">
    <xdr:from>
      <xdr:col>3</xdr:col>
      <xdr:colOff>100098</xdr:colOff>
      <xdr:row>17</xdr:row>
      <xdr:rowOff>163287</xdr:rowOff>
    </xdr:from>
    <xdr:to>
      <xdr:col>3</xdr:col>
      <xdr:colOff>2467757</xdr:colOff>
      <xdr:row>17</xdr:row>
      <xdr:rowOff>2275915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2EDE82DF-8366-55DC-3247-3AB6F97E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63741" y="5225144"/>
          <a:ext cx="2367659" cy="2112628"/>
        </a:xfrm>
        <a:prstGeom prst="rect">
          <a:avLst/>
        </a:prstGeom>
      </xdr:spPr>
    </xdr:pic>
    <xdr:clientData/>
  </xdr:twoCellAnchor>
  <xdr:twoCellAnchor editAs="oneCell">
    <xdr:from>
      <xdr:col>2</xdr:col>
      <xdr:colOff>153785</xdr:colOff>
      <xdr:row>51</xdr:row>
      <xdr:rowOff>2157770</xdr:rowOff>
    </xdr:from>
    <xdr:to>
      <xdr:col>2</xdr:col>
      <xdr:colOff>2536075</xdr:colOff>
      <xdr:row>51</xdr:row>
      <xdr:rowOff>3810843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95551760-64BB-708B-7DE6-FCDBC15DA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4149" y="55307270"/>
          <a:ext cx="2374670" cy="1653073"/>
        </a:xfrm>
        <a:prstGeom prst="rect">
          <a:avLst/>
        </a:prstGeom>
      </xdr:spPr>
    </xdr:pic>
    <xdr:clientData/>
  </xdr:twoCellAnchor>
  <xdr:oneCellAnchor>
    <xdr:from>
      <xdr:col>3</xdr:col>
      <xdr:colOff>428625</xdr:colOff>
      <xdr:row>56</xdr:row>
      <xdr:rowOff>249309</xdr:rowOff>
    </xdr:from>
    <xdr:ext cx="814070" cy="920055"/>
    <xdr:pic>
      <xdr:nvPicPr>
        <xdr:cNvPr id="54" name="Obraz 53">
          <a:extLst>
            <a:ext uri="{FF2B5EF4-FFF2-40B4-BE49-F238E27FC236}">
              <a16:creationId xmlns:a16="http://schemas.microsoft.com/office/drawing/2014/main" id="{505B564D-9207-4B2B-9FA9-D0FA1E50C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5575" y="36890772"/>
          <a:ext cx="814070" cy="920055"/>
        </a:xfrm>
        <a:prstGeom prst="rect">
          <a:avLst/>
        </a:prstGeom>
      </xdr:spPr>
    </xdr:pic>
    <xdr:clientData/>
  </xdr:oneCellAnchor>
  <xdr:twoCellAnchor editAs="oneCell">
    <xdr:from>
      <xdr:col>3</xdr:col>
      <xdr:colOff>527165</xdr:colOff>
      <xdr:row>98</xdr:row>
      <xdr:rowOff>330377</xdr:rowOff>
    </xdr:from>
    <xdr:to>
      <xdr:col>3</xdr:col>
      <xdr:colOff>1429616</xdr:colOff>
      <xdr:row>98</xdr:row>
      <xdr:rowOff>1467998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A9649683-5D43-EB61-BBD1-1670350F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52210" y="195679468"/>
          <a:ext cx="892926" cy="1133811"/>
        </a:xfrm>
        <a:prstGeom prst="rect">
          <a:avLst/>
        </a:prstGeom>
      </xdr:spPr>
    </xdr:pic>
    <xdr:clientData/>
  </xdr:twoCellAnchor>
  <xdr:twoCellAnchor editAs="oneCell">
    <xdr:from>
      <xdr:col>3</xdr:col>
      <xdr:colOff>225137</xdr:colOff>
      <xdr:row>63</xdr:row>
      <xdr:rowOff>325234</xdr:rowOff>
    </xdr:from>
    <xdr:to>
      <xdr:col>3</xdr:col>
      <xdr:colOff>1657879</xdr:colOff>
      <xdr:row>63</xdr:row>
      <xdr:rowOff>1140578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9D00EECA-EEFC-884B-0D30-F2E4D949C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93182" y="74585598"/>
          <a:ext cx="1484696" cy="815344"/>
        </a:xfrm>
        <a:prstGeom prst="rect">
          <a:avLst/>
        </a:prstGeom>
      </xdr:spPr>
    </xdr:pic>
    <xdr:clientData/>
  </xdr:twoCellAnchor>
  <xdr:twoCellAnchor editAs="oneCell">
    <xdr:from>
      <xdr:col>3</xdr:col>
      <xdr:colOff>446462</xdr:colOff>
      <xdr:row>71</xdr:row>
      <xdr:rowOff>205863</xdr:rowOff>
    </xdr:from>
    <xdr:to>
      <xdr:col>3</xdr:col>
      <xdr:colOff>1428847</xdr:colOff>
      <xdr:row>71</xdr:row>
      <xdr:rowOff>1525791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13F0B863-FCC7-B2FC-696F-4B2E8B48B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14507" y="94555318"/>
          <a:ext cx="978575" cy="1319928"/>
        </a:xfrm>
        <a:prstGeom prst="rect">
          <a:avLst/>
        </a:prstGeom>
      </xdr:spPr>
    </xdr:pic>
    <xdr:clientData/>
  </xdr:twoCellAnchor>
  <xdr:twoCellAnchor editAs="oneCell">
    <xdr:from>
      <xdr:col>2</xdr:col>
      <xdr:colOff>3671455</xdr:colOff>
      <xdr:row>71</xdr:row>
      <xdr:rowOff>1520266</xdr:rowOff>
    </xdr:from>
    <xdr:to>
      <xdr:col>2</xdr:col>
      <xdr:colOff>5353224</xdr:colOff>
      <xdr:row>71</xdr:row>
      <xdr:rowOff>2472860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BB62C1E2-3336-6E82-0AC3-EFBADCA2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41819" y="95869721"/>
          <a:ext cx="1674149" cy="952594"/>
        </a:xfrm>
        <a:prstGeom prst="rect">
          <a:avLst/>
        </a:prstGeom>
      </xdr:spPr>
    </xdr:pic>
    <xdr:clientData/>
  </xdr:twoCellAnchor>
  <xdr:twoCellAnchor editAs="oneCell">
    <xdr:from>
      <xdr:col>3</xdr:col>
      <xdr:colOff>102005</xdr:colOff>
      <xdr:row>72</xdr:row>
      <xdr:rowOff>67367</xdr:rowOff>
    </xdr:from>
    <xdr:to>
      <xdr:col>3</xdr:col>
      <xdr:colOff>1717909</xdr:colOff>
      <xdr:row>72</xdr:row>
      <xdr:rowOff>1616306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E56479B6-A0D8-8766-0FD6-13026BD88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70050" y="97187731"/>
          <a:ext cx="1683098" cy="1543224"/>
        </a:xfrm>
        <a:prstGeom prst="rect">
          <a:avLst/>
        </a:prstGeom>
      </xdr:spPr>
    </xdr:pic>
    <xdr:clientData/>
  </xdr:twoCellAnchor>
  <xdr:twoCellAnchor editAs="oneCell">
    <xdr:from>
      <xdr:col>3</xdr:col>
      <xdr:colOff>398318</xdr:colOff>
      <xdr:row>18</xdr:row>
      <xdr:rowOff>1160318</xdr:rowOff>
    </xdr:from>
    <xdr:to>
      <xdr:col>3</xdr:col>
      <xdr:colOff>1371947</xdr:colOff>
      <xdr:row>18</xdr:row>
      <xdr:rowOff>2096044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4B07588C-F6E9-1C71-CDCE-FF0B3140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66363" y="16625454"/>
          <a:ext cx="973629" cy="935726"/>
        </a:xfrm>
        <a:prstGeom prst="rect">
          <a:avLst/>
        </a:prstGeom>
      </xdr:spPr>
    </xdr:pic>
    <xdr:clientData/>
  </xdr:twoCellAnchor>
  <xdr:twoCellAnchor editAs="oneCell">
    <xdr:from>
      <xdr:col>3</xdr:col>
      <xdr:colOff>51955</xdr:colOff>
      <xdr:row>22</xdr:row>
      <xdr:rowOff>746586</xdr:rowOff>
    </xdr:from>
    <xdr:to>
      <xdr:col>3</xdr:col>
      <xdr:colOff>1732833</xdr:colOff>
      <xdr:row>22</xdr:row>
      <xdr:rowOff>2530360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A0584EDA-3C50-AC25-A9A7-9B047ABB4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20000" y="23623904"/>
          <a:ext cx="1751882" cy="1779964"/>
        </a:xfrm>
        <a:prstGeom prst="rect">
          <a:avLst/>
        </a:prstGeom>
      </xdr:spPr>
    </xdr:pic>
    <xdr:clientData/>
  </xdr:twoCellAnchor>
  <xdr:twoCellAnchor editAs="oneCell">
    <xdr:from>
      <xdr:col>3</xdr:col>
      <xdr:colOff>207817</xdr:colOff>
      <xdr:row>23</xdr:row>
      <xdr:rowOff>329044</xdr:rowOff>
    </xdr:from>
    <xdr:to>
      <xdr:col>3</xdr:col>
      <xdr:colOff>1694647</xdr:colOff>
      <xdr:row>23</xdr:row>
      <xdr:rowOff>2683238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93037F9B-AFFF-093A-B1AA-5A1E75723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918862" y="25336499"/>
          <a:ext cx="1502070" cy="235419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24</xdr:row>
      <xdr:rowOff>1316182</xdr:rowOff>
    </xdr:from>
    <xdr:to>
      <xdr:col>3</xdr:col>
      <xdr:colOff>1558637</xdr:colOff>
      <xdr:row>24</xdr:row>
      <xdr:rowOff>2265417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96BDC6A3-1FCB-4AB9-BB01-8F2563D91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39545" y="31501773"/>
          <a:ext cx="987137" cy="960665"/>
        </a:xfrm>
        <a:prstGeom prst="rect">
          <a:avLst/>
        </a:prstGeom>
      </xdr:spPr>
    </xdr:pic>
    <xdr:clientData/>
  </xdr:twoCellAnchor>
  <xdr:twoCellAnchor editAs="oneCell">
    <xdr:from>
      <xdr:col>3</xdr:col>
      <xdr:colOff>71178</xdr:colOff>
      <xdr:row>47</xdr:row>
      <xdr:rowOff>50049</xdr:rowOff>
    </xdr:from>
    <xdr:to>
      <xdr:col>3</xdr:col>
      <xdr:colOff>1050253</xdr:colOff>
      <xdr:row>47</xdr:row>
      <xdr:rowOff>1331843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FB4F2CEB-70E9-F122-EE1E-75862046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782223" y="91091731"/>
          <a:ext cx="982885" cy="1281794"/>
        </a:xfrm>
        <a:prstGeom prst="rect">
          <a:avLst/>
        </a:prstGeom>
      </xdr:spPr>
    </xdr:pic>
    <xdr:clientData/>
  </xdr:twoCellAnchor>
  <xdr:twoCellAnchor editAs="oneCell">
    <xdr:from>
      <xdr:col>3</xdr:col>
      <xdr:colOff>81895</xdr:colOff>
      <xdr:row>48</xdr:row>
      <xdr:rowOff>108696</xdr:rowOff>
    </xdr:from>
    <xdr:to>
      <xdr:col>3</xdr:col>
      <xdr:colOff>1161978</xdr:colOff>
      <xdr:row>48</xdr:row>
      <xdr:rowOff>1241753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7B872090-BDA2-E1FE-5FB4-27AAA44C5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00071" y="93487314"/>
          <a:ext cx="1089608" cy="1140677"/>
        </a:xfrm>
        <a:prstGeom prst="rect">
          <a:avLst/>
        </a:prstGeom>
      </xdr:spPr>
    </xdr:pic>
    <xdr:clientData/>
  </xdr:twoCellAnchor>
  <xdr:twoCellAnchor editAs="oneCell">
    <xdr:from>
      <xdr:col>3</xdr:col>
      <xdr:colOff>69274</xdr:colOff>
      <xdr:row>49</xdr:row>
      <xdr:rowOff>330949</xdr:rowOff>
    </xdr:from>
    <xdr:to>
      <xdr:col>3</xdr:col>
      <xdr:colOff>1696313</xdr:colOff>
      <xdr:row>49</xdr:row>
      <xdr:rowOff>1160103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6B8387DF-23BE-D123-7A5E-3BAC73435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637319" y="50969313"/>
          <a:ext cx="1678993" cy="829154"/>
        </a:xfrm>
        <a:prstGeom prst="rect">
          <a:avLst/>
        </a:prstGeom>
      </xdr:spPr>
    </xdr:pic>
    <xdr:clientData/>
  </xdr:twoCellAnchor>
  <xdr:twoCellAnchor editAs="oneCell">
    <xdr:from>
      <xdr:col>3</xdr:col>
      <xdr:colOff>415637</xdr:colOff>
      <xdr:row>52</xdr:row>
      <xdr:rowOff>415637</xdr:rowOff>
    </xdr:from>
    <xdr:to>
      <xdr:col>3</xdr:col>
      <xdr:colOff>1349762</xdr:colOff>
      <xdr:row>52</xdr:row>
      <xdr:rowOff>1464426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E521C008-22D1-8570-D6DA-F1FAF485A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83682" y="56751682"/>
          <a:ext cx="937935" cy="1052599"/>
        </a:xfrm>
        <a:prstGeom prst="rect">
          <a:avLst/>
        </a:prstGeom>
      </xdr:spPr>
    </xdr:pic>
    <xdr:clientData/>
  </xdr:twoCellAnchor>
  <xdr:twoCellAnchor editAs="oneCell">
    <xdr:from>
      <xdr:col>3</xdr:col>
      <xdr:colOff>242454</xdr:colOff>
      <xdr:row>54</xdr:row>
      <xdr:rowOff>1368136</xdr:rowOff>
    </xdr:from>
    <xdr:to>
      <xdr:col>3</xdr:col>
      <xdr:colOff>1504777</xdr:colOff>
      <xdr:row>54</xdr:row>
      <xdr:rowOff>2307672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E1082B49-3BED-4F50-B0FC-287E1B1C0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10499" y="62657181"/>
          <a:ext cx="1266133" cy="935726"/>
        </a:xfrm>
        <a:prstGeom prst="rect">
          <a:avLst/>
        </a:prstGeom>
      </xdr:spPr>
    </xdr:pic>
    <xdr:clientData/>
  </xdr:twoCellAnchor>
  <xdr:twoCellAnchor editAs="oneCell">
    <xdr:from>
      <xdr:col>3</xdr:col>
      <xdr:colOff>448368</xdr:colOff>
      <xdr:row>53</xdr:row>
      <xdr:rowOff>289820</xdr:rowOff>
    </xdr:from>
    <xdr:to>
      <xdr:col>3</xdr:col>
      <xdr:colOff>1658716</xdr:colOff>
      <xdr:row>53</xdr:row>
      <xdr:rowOff>2536046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0CA146DC-ECD7-B0A1-4C7E-D53B70E7D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63743" y="99159320"/>
          <a:ext cx="1206538" cy="2250036"/>
        </a:xfrm>
        <a:prstGeom prst="rect">
          <a:avLst/>
        </a:prstGeom>
      </xdr:spPr>
    </xdr:pic>
    <xdr:clientData/>
  </xdr:twoCellAnchor>
  <xdr:twoCellAnchor editAs="oneCell">
    <xdr:from>
      <xdr:col>3</xdr:col>
      <xdr:colOff>577216</xdr:colOff>
      <xdr:row>55</xdr:row>
      <xdr:rowOff>209723</xdr:rowOff>
    </xdr:from>
    <xdr:to>
      <xdr:col>3</xdr:col>
      <xdr:colOff>1408911</xdr:colOff>
      <xdr:row>55</xdr:row>
      <xdr:rowOff>1275022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D4B166C8-EBBA-1DD4-D440-2928F0815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145261" y="65152905"/>
          <a:ext cx="831695" cy="1074824"/>
        </a:xfrm>
        <a:prstGeom prst="rect">
          <a:avLst/>
        </a:prstGeom>
      </xdr:spPr>
    </xdr:pic>
    <xdr:clientData/>
  </xdr:twoCellAnchor>
  <xdr:twoCellAnchor editAs="oneCell">
    <xdr:from>
      <xdr:col>3</xdr:col>
      <xdr:colOff>329047</xdr:colOff>
      <xdr:row>62</xdr:row>
      <xdr:rowOff>315074</xdr:rowOff>
    </xdr:from>
    <xdr:to>
      <xdr:col>3</xdr:col>
      <xdr:colOff>1581670</xdr:colOff>
      <xdr:row>62</xdr:row>
      <xdr:rowOff>1374274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D8A76CE8-673C-E72E-7E8E-5798DA23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897092" y="78887665"/>
          <a:ext cx="1245003" cy="1059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415636</xdr:colOff>
      <xdr:row>66</xdr:row>
      <xdr:rowOff>467591</xdr:rowOff>
    </xdr:from>
    <xdr:to>
      <xdr:col>3</xdr:col>
      <xdr:colOff>1622174</xdr:colOff>
      <xdr:row>66</xdr:row>
      <xdr:rowOff>2763084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9C179245-15AD-446D-9BB6-32A89A3A4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83681" y="85621091"/>
          <a:ext cx="1210348" cy="2299303"/>
        </a:xfrm>
        <a:prstGeom prst="rect">
          <a:avLst/>
        </a:prstGeom>
      </xdr:spPr>
    </xdr:pic>
    <xdr:clientData/>
  </xdr:twoCellAnchor>
  <xdr:twoCellAnchor editAs="oneCell">
    <xdr:from>
      <xdr:col>3</xdr:col>
      <xdr:colOff>606138</xdr:colOff>
      <xdr:row>69</xdr:row>
      <xdr:rowOff>1433599</xdr:rowOff>
    </xdr:from>
    <xdr:to>
      <xdr:col>3</xdr:col>
      <xdr:colOff>1469120</xdr:colOff>
      <xdr:row>69</xdr:row>
      <xdr:rowOff>2268682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2CE8231D-C547-4880-AD74-21352C1C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74183" y="96094781"/>
          <a:ext cx="859172" cy="831273"/>
        </a:xfrm>
        <a:prstGeom prst="rect">
          <a:avLst/>
        </a:prstGeom>
      </xdr:spPr>
    </xdr:pic>
    <xdr:clientData/>
  </xdr:twoCellAnchor>
  <xdr:twoCellAnchor editAs="oneCell">
    <xdr:from>
      <xdr:col>3</xdr:col>
      <xdr:colOff>484909</xdr:colOff>
      <xdr:row>67</xdr:row>
      <xdr:rowOff>1316182</xdr:rowOff>
    </xdr:from>
    <xdr:to>
      <xdr:col>3</xdr:col>
      <xdr:colOff>1468236</xdr:colOff>
      <xdr:row>67</xdr:row>
      <xdr:rowOff>2265417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01206C58-7F43-4518-937C-B7B0A9916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52954" y="90348955"/>
          <a:ext cx="987137" cy="953045"/>
        </a:xfrm>
        <a:prstGeom prst="rect">
          <a:avLst/>
        </a:prstGeom>
      </xdr:spPr>
    </xdr:pic>
    <xdr:clientData/>
  </xdr:twoCellAnchor>
  <xdr:twoCellAnchor editAs="oneCell">
    <xdr:from>
      <xdr:col>3</xdr:col>
      <xdr:colOff>86590</xdr:colOff>
      <xdr:row>76</xdr:row>
      <xdr:rowOff>294409</xdr:rowOff>
    </xdr:from>
    <xdr:to>
      <xdr:col>3</xdr:col>
      <xdr:colOff>1654769</xdr:colOff>
      <xdr:row>76</xdr:row>
      <xdr:rowOff>1467483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2F55E422-8188-7C65-3FA2-903C2772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654635" y="109121864"/>
          <a:ext cx="1606798" cy="1159739"/>
        </a:xfrm>
        <a:prstGeom prst="rect">
          <a:avLst/>
        </a:prstGeom>
      </xdr:spPr>
    </xdr:pic>
    <xdr:clientData/>
  </xdr:twoCellAnchor>
  <xdr:twoCellAnchor editAs="oneCell">
    <xdr:from>
      <xdr:col>3</xdr:col>
      <xdr:colOff>484909</xdr:colOff>
      <xdr:row>77</xdr:row>
      <xdr:rowOff>315126</xdr:rowOff>
    </xdr:from>
    <xdr:to>
      <xdr:col>3</xdr:col>
      <xdr:colOff>1312372</xdr:colOff>
      <xdr:row>77</xdr:row>
      <xdr:rowOff>1542580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05C7C15B-A884-B0DB-D5C7-A674FA15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52954" y="110891717"/>
          <a:ext cx="831273" cy="1223644"/>
        </a:xfrm>
        <a:prstGeom prst="rect">
          <a:avLst/>
        </a:prstGeom>
      </xdr:spPr>
    </xdr:pic>
    <xdr:clientData/>
  </xdr:twoCellAnchor>
  <xdr:twoCellAnchor>
    <xdr:from>
      <xdr:col>3</xdr:col>
      <xdr:colOff>246379</xdr:colOff>
      <xdr:row>26</xdr:row>
      <xdr:rowOff>417541</xdr:rowOff>
    </xdr:from>
    <xdr:to>
      <xdr:col>3</xdr:col>
      <xdr:colOff>1826811</xdr:colOff>
      <xdr:row>35</xdr:row>
      <xdr:rowOff>1421503</xdr:rowOff>
    </xdr:to>
    <xdr:grpSp>
      <xdr:nvGrpSpPr>
        <xdr:cNvPr id="20" name="Grupa 19">
          <a:extLst>
            <a:ext uri="{FF2B5EF4-FFF2-40B4-BE49-F238E27FC236}">
              <a16:creationId xmlns:a16="http://schemas.microsoft.com/office/drawing/2014/main" id="{350104C2-EC5A-7E77-7890-25DE90B1980F}"/>
            </a:ext>
          </a:extLst>
        </xdr:cNvPr>
        <xdr:cNvGrpSpPr/>
      </xdr:nvGrpSpPr>
      <xdr:grpSpPr>
        <a:xfrm>
          <a:off x="8965836" y="29308227"/>
          <a:ext cx="1580432" cy="23395876"/>
          <a:chOff x="8813397" y="132985800"/>
          <a:chExt cx="1635702" cy="23937304"/>
        </a:xfrm>
      </xdr:grpSpPr>
      <xdr:pic>
        <xdr:nvPicPr>
          <xdr:cNvPr id="10" name="Obraz 9">
            <a:extLst>
              <a:ext uri="{FF2B5EF4-FFF2-40B4-BE49-F238E27FC236}">
                <a16:creationId xmlns:a16="http://schemas.microsoft.com/office/drawing/2014/main" id="{57C6549C-619F-1175-74D2-96FD22705D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9075651" y="149733000"/>
            <a:ext cx="1142854" cy="1203810"/>
          </a:xfrm>
          <a:prstGeom prst="rect">
            <a:avLst/>
          </a:prstGeom>
        </xdr:spPr>
      </xdr:pic>
      <xdr:pic>
        <xdr:nvPicPr>
          <xdr:cNvPr id="11" name="Obraz 10">
            <a:extLst>
              <a:ext uri="{FF2B5EF4-FFF2-40B4-BE49-F238E27FC236}">
                <a16:creationId xmlns:a16="http://schemas.microsoft.com/office/drawing/2014/main" id="{63F6A39A-D85F-D059-F8B6-4DB42DC51A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/>
          <a:stretch>
            <a:fillRect/>
          </a:stretch>
        </xdr:blipFill>
        <xdr:spPr>
          <a:xfrm>
            <a:off x="9105497" y="150849775"/>
            <a:ext cx="1097337" cy="995326"/>
          </a:xfrm>
          <a:prstGeom prst="rect">
            <a:avLst/>
          </a:prstGeom>
        </xdr:spPr>
      </xdr:pic>
      <xdr:pic>
        <xdr:nvPicPr>
          <xdr:cNvPr id="137" name="Obraz 136">
            <a:extLst>
              <a:ext uri="{FF2B5EF4-FFF2-40B4-BE49-F238E27FC236}">
                <a16:creationId xmlns:a16="http://schemas.microsoft.com/office/drawing/2014/main" id="{0E986C13-07CE-430A-BEA8-654FDD8025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8942417" y="132985800"/>
            <a:ext cx="1469166" cy="2377747"/>
          </a:xfrm>
          <a:prstGeom prst="rect">
            <a:avLst/>
          </a:prstGeom>
        </xdr:spPr>
      </xdr:pic>
      <xdr:pic>
        <xdr:nvPicPr>
          <xdr:cNvPr id="138" name="Obraz 137">
            <a:extLst>
              <a:ext uri="{FF2B5EF4-FFF2-40B4-BE49-F238E27FC236}">
                <a16:creationId xmlns:a16="http://schemas.microsoft.com/office/drawing/2014/main" id="{362989D6-C409-4F4F-85F6-E43B190F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8923193" y="135809183"/>
            <a:ext cx="1450635" cy="2368222"/>
          </a:xfrm>
          <a:prstGeom prst="rect">
            <a:avLst/>
          </a:prstGeom>
        </xdr:spPr>
      </xdr:pic>
      <xdr:pic>
        <xdr:nvPicPr>
          <xdr:cNvPr id="139" name="Obraz 138">
            <a:extLst>
              <a:ext uri="{FF2B5EF4-FFF2-40B4-BE49-F238E27FC236}">
                <a16:creationId xmlns:a16="http://schemas.microsoft.com/office/drawing/2014/main" id="{D5A6ABD9-FF88-9999-1E39-F72D886A8A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/>
          <a:stretch>
            <a:fillRect/>
          </a:stretch>
        </xdr:blipFill>
        <xdr:spPr>
          <a:xfrm>
            <a:off x="9036627" y="138979550"/>
            <a:ext cx="1258513" cy="2437105"/>
          </a:xfrm>
          <a:prstGeom prst="rect">
            <a:avLst/>
          </a:prstGeom>
        </xdr:spPr>
      </xdr:pic>
      <xdr:pic>
        <xdr:nvPicPr>
          <xdr:cNvPr id="140" name="Obraz 139">
            <a:extLst>
              <a:ext uri="{FF2B5EF4-FFF2-40B4-BE49-F238E27FC236}">
                <a16:creationId xmlns:a16="http://schemas.microsoft.com/office/drawing/2014/main" id="{99A32AA7-DD78-3DB4-993B-D1C83A83D6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/>
          <a:stretch>
            <a:fillRect/>
          </a:stretch>
        </xdr:blipFill>
        <xdr:spPr>
          <a:xfrm>
            <a:off x="8813397" y="143106168"/>
            <a:ext cx="1635702" cy="984842"/>
          </a:xfrm>
          <a:prstGeom prst="rect">
            <a:avLst/>
          </a:prstGeom>
        </xdr:spPr>
      </xdr:pic>
      <xdr:pic>
        <xdr:nvPicPr>
          <xdr:cNvPr id="141" name="Obraz 140">
            <a:extLst>
              <a:ext uri="{FF2B5EF4-FFF2-40B4-BE49-F238E27FC236}">
                <a16:creationId xmlns:a16="http://schemas.microsoft.com/office/drawing/2014/main" id="{C2B55245-7CF3-48B7-9CA7-182384DBA7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/>
          <a:stretch>
            <a:fillRect/>
          </a:stretch>
        </xdr:blipFill>
        <xdr:spPr>
          <a:xfrm>
            <a:off x="9308003" y="145086880"/>
            <a:ext cx="836749" cy="927562"/>
          </a:xfrm>
          <a:prstGeom prst="rect">
            <a:avLst/>
          </a:prstGeom>
        </xdr:spPr>
      </xdr:pic>
      <xdr:pic>
        <xdr:nvPicPr>
          <xdr:cNvPr id="143" name="Obraz 142">
            <a:extLst>
              <a:ext uri="{FF2B5EF4-FFF2-40B4-BE49-F238E27FC236}">
                <a16:creationId xmlns:a16="http://schemas.microsoft.com/office/drawing/2014/main" id="{C3309ACD-9E44-403B-B5E2-E86CD09078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9252238" y="147657243"/>
            <a:ext cx="854306" cy="941615"/>
          </a:xfrm>
          <a:prstGeom prst="rect">
            <a:avLst/>
          </a:prstGeom>
        </xdr:spPr>
      </xdr:pic>
      <xdr:pic>
        <xdr:nvPicPr>
          <xdr:cNvPr id="145" name="Obraz 144">
            <a:extLst>
              <a:ext uri="{FF2B5EF4-FFF2-40B4-BE49-F238E27FC236}">
                <a16:creationId xmlns:a16="http://schemas.microsoft.com/office/drawing/2014/main" id="{D1E8BF82-73CA-4A44-9DA6-D21D84D7A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/>
          <a:stretch>
            <a:fillRect/>
          </a:stretch>
        </xdr:blipFill>
        <xdr:spPr>
          <a:xfrm>
            <a:off x="9321511" y="155686125"/>
            <a:ext cx="821748" cy="1236979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467591</xdr:colOff>
      <xdr:row>85</xdr:row>
      <xdr:rowOff>398318</xdr:rowOff>
    </xdr:from>
    <xdr:to>
      <xdr:col>3</xdr:col>
      <xdr:colOff>1315770</xdr:colOff>
      <xdr:row>85</xdr:row>
      <xdr:rowOff>1335405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D5281704-9085-44D7-9BD5-27B05998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035636" y="172402500"/>
          <a:ext cx="834844" cy="937087"/>
        </a:xfrm>
        <a:prstGeom prst="rect">
          <a:avLst/>
        </a:prstGeom>
      </xdr:spPr>
    </xdr:pic>
    <xdr:clientData/>
  </xdr:twoCellAnchor>
  <xdr:twoCellAnchor editAs="oneCell">
    <xdr:from>
      <xdr:col>3</xdr:col>
      <xdr:colOff>502228</xdr:colOff>
      <xdr:row>90</xdr:row>
      <xdr:rowOff>606137</xdr:rowOff>
    </xdr:from>
    <xdr:to>
      <xdr:col>3</xdr:col>
      <xdr:colOff>1389439</xdr:colOff>
      <xdr:row>90</xdr:row>
      <xdr:rowOff>2345748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D4A13F9E-A4C0-4072-A5B1-03E601F3F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070273" y="180663273"/>
          <a:ext cx="896736" cy="1743421"/>
        </a:xfrm>
        <a:prstGeom prst="rect">
          <a:avLst/>
        </a:prstGeom>
      </xdr:spPr>
    </xdr:pic>
    <xdr:clientData/>
  </xdr:twoCellAnchor>
  <xdr:twoCellAnchor editAs="oneCell">
    <xdr:from>
      <xdr:col>3</xdr:col>
      <xdr:colOff>554181</xdr:colOff>
      <xdr:row>92</xdr:row>
      <xdr:rowOff>450272</xdr:rowOff>
    </xdr:from>
    <xdr:to>
      <xdr:col>3</xdr:col>
      <xdr:colOff>1389025</xdr:colOff>
      <xdr:row>92</xdr:row>
      <xdr:rowOff>1387359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DB8F91EE-31DD-4535-A9DF-AEC246F4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122226" y="185685545"/>
          <a:ext cx="831034" cy="933277"/>
        </a:xfrm>
        <a:prstGeom prst="rect">
          <a:avLst/>
        </a:prstGeom>
      </xdr:spPr>
    </xdr:pic>
    <xdr:clientData/>
  </xdr:twoCellAnchor>
  <xdr:twoCellAnchor>
    <xdr:from>
      <xdr:col>3</xdr:col>
      <xdr:colOff>215554</xdr:colOff>
      <xdr:row>37</xdr:row>
      <xdr:rowOff>848591</xdr:rowOff>
    </xdr:from>
    <xdr:to>
      <xdr:col>3</xdr:col>
      <xdr:colOff>1926561</xdr:colOff>
      <xdr:row>42</xdr:row>
      <xdr:rowOff>1477702</xdr:rowOff>
    </xdr:to>
    <xdr:grpSp>
      <xdr:nvGrpSpPr>
        <xdr:cNvPr id="21" name="Grupa 20">
          <a:extLst>
            <a:ext uri="{FF2B5EF4-FFF2-40B4-BE49-F238E27FC236}">
              <a16:creationId xmlns:a16="http://schemas.microsoft.com/office/drawing/2014/main" id="{B0BB77D4-CED0-E9F2-3A61-D03D2E5846EE}"/>
            </a:ext>
          </a:extLst>
        </xdr:cNvPr>
        <xdr:cNvGrpSpPr/>
      </xdr:nvGrpSpPr>
      <xdr:grpSpPr>
        <a:xfrm>
          <a:off x="8935011" y="54863505"/>
          <a:ext cx="1711007" cy="14519283"/>
          <a:chOff x="8775065" y="199440511"/>
          <a:chExt cx="1711007" cy="14988049"/>
        </a:xfrm>
      </xdr:grpSpPr>
      <xdr:pic>
        <xdr:nvPicPr>
          <xdr:cNvPr id="34" name="Obraz 33">
            <a:extLst>
              <a:ext uri="{FF2B5EF4-FFF2-40B4-BE49-F238E27FC236}">
                <a16:creationId xmlns:a16="http://schemas.microsoft.com/office/drawing/2014/main" id="{15C15B79-7FB3-4C3D-84A6-92C1171773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775065" y="202741530"/>
            <a:ext cx="1711007" cy="1239117"/>
          </a:xfrm>
          <a:prstGeom prst="rect">
            <a:avLst/>
          </a:prstGeom>
        </xdr:spPr>
      </xdr:pic>
      <xdr:pic>
        <xdr:nvPicPr>
          <xdr:cNvPr id="156" name="Obraz 155">
            <a:extLst>
              <a:ext uri="{FF2B5EF4-FFF2-40B4-BE49-F238E27FC236}">
                <a16:creationId xmlns:a16="http://schemas.microsoft.com/office/drawing/2014/main" id="{DB9ABE78-C448-4843-AB1E-935E01FEFB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tretch>
            <a:fillRect/>
          </a:stretch>
        </xdr:blipFill>
        <xdr:spPr>
          <a:xfrm>
            <a:off x="9075247" y="199440511"/>
            <a:ext cx="1298703" cy="1739611"/>
          </a:xfrm>
          <a:prstGeom prst="rect">
            <a:avLst/>
          </a:prstGeom>
        </xdr:spPr>
      </xdr:pic>
      <xdr:pic>
        <xdr:nvPicPr>
          <xdr:cNvPr id="157" name="Obraz 156">
            <a:extLst>
              <a:ext uri="{FF2B5EF4-FFF2-40B4-BE49-F238E27FC236}">
                <a16:creationId xmlns:a16="http://schemas.microsoft.com/office/drawing/2014/main" id="{F80C525E-46A6-42C1-AF30-BC8BDD472D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/>
          <a:stretch>
            <a:fillRect/>
          </a:stretch>
        </xdr:blipFill>
        <xdr:spPr>
          <a:xfrm>
            <a:off x="9252239" y="206651629"/>
            <a:ext cx="853894" cy="944707"/>
          </a:xfrm>
          <a:prstGeom prst="rect">
            <a:avLst/>
          </a:prstGeom>
        </xdr:spPr>
      </xdr:pic>
      <xdr:pic>
        <xdr:nvPicPr>
          <xdr:cNvPr id="158" name="Obraz 157">
            <a:extLst>
              <a:ext uri="{FF2B5EF4-FFF2-40B4-BE49-F238E27FC236}">
                <a16:creationId xmlns:a16="http://schemas.microsoft.com/office/drawing/2014/main" id="{CD7984CF-DA78-4F63-8F36-A243138757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9342640" y="209036949"/>
            <a:ext cx="839066" cy="953045"/>
          </a:xfrm>
          <a:prstGeom prst="rect">
            <a:avLst/>
          </a:prstGeom>
        </xdr:spPr>
      </xdr:pic>
      <xdr:pic>
        <xdr:nvPicPr>
          <xdr:cNvPr id="159" name="Obraz 158">
            <a:extLst>
              <a:ext uri="{FF2B5EF4-FFF2-40B4-BE49-F238E27FC236}">
                <a16:creationId xmlns:a16="http://schemas.microsoft.com/office/drawing/2014/main" id="{B510C8D7-2E41-93BD-B226-CC6B9C856A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tretch>
            <a:fillRect/>
          </a:stretch>
        </xdr:blipFill>
        <xdr:spPr>
          <a:xfrm>
            <a:off x="9040610" y="211600560"/>
            <a:ext cx="1045484" cy="1129661"/>
          </a:xfrm>
          <a:prstGeom prst="rect">
            <a:avLst/>
          </a:prstGeom>
        </xdr:spPr>
      </xdr:pic>
      <xdr:pic>
        <xdr:nvPicPr>
          <xdr:cNvPr id="160" name="Obraz 159">
            <a:extLst>
              <a:ext uri="{FF2B5EF4-FFF2-40B4-BE49-F238E27FC236}">
                <a16:creationId xmlns:a16="http://schemas.microsoft.com/office/drawing/2014/main" id="{4A20E78C-1E79-4602-8FD4-65155B30EE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/>
          <a:stretch>
            <a:fillRect/>
          </a:stretch>
        </xdr:blipFill>
        <xdr:spPr>
          <a:xfrm>
            <a:off x="9163743" y="213214441"/>
            <a:ext cx="831273" cy="1214119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467591</xdr:colOff>
      <xdr:row>97</xdr:row>
      <xdr:rowOff>432954</xdr:rowOff>
    </xdr:from>
    <xdr:to>
      <xdr:col>3</xdr:col>
      <xdr:colOff>1503550</xdr:colOff>
      <xdr:row>97</xdr:row>
      <xdr:rowOff>1541660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39D32A6C-F9D1-4AE1-A605-E4A38416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035636" y="213238772"/>
          <a:ext cx="1045484" cy="1122041"/>
        </a:xfrm>
        <a:prstGeom prst="rect">
          <a:avLst/>
        </a:prstGeom>
      </xdr:spPr>
    </xdr:pic>
    <xdr:clientData/>
  </xdr:twoCellAnchor>
  <xdr:twoCellAnchor editAs="oneCell">
    <xdr:from>
      <xdr:col>3</xdr:col>
      <xdr:colOff>207818</xdr:colOff>
      <xdr:row>45</xdr:row>
      <xdr:rowOff>306280</xdr:rowOff>
    </xdr:from>
    <xdr:to>
      <xdr:col>3</xdr:col>
      <xdr:colOff>1654753</xdr:colOff>
      <xdr:row>45</xdr:row>
      <xdr:rowOff>1125937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CD6532BD-B707-42E8-9763-3B4EFC27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775863" y="45056462"/>
          <a:ext cx="1435505" cy="825372"/>
        </a:xfrm>
        <a:prstGeom prst="rect">
          <a:avLst/>
        </a:prstGeom>
      </xdr:spPr>
    </xdr:pic>
    <xdr:clientData/>
  </xdr:twoCellAnchor>
  <xdr:twoCellAnchor editAs="oneCell">
    <xdr:from>
      <xdr:col>2</xdr:col>
      <xdr:colOff>2643966</xdr:colOff>
      <xdr:row>51</xdr:row>
      <xdr:rowOff>2408404</xdr:rowOff>
    </xdr:from>
    <xdr:to>
      <xdr:col>2</xdr:col>
      <xdr:colOff>5622648</xdr:colOff>
      <xdr:row>51</xdr:row>
      <xdr:rowOff>3927244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EE419779-836F-7FFF-AE89-338AADC36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514330" y="55557904"/>
          <a:ext cx="2990112" cy="1518840"/>
        </a:xfrm>
        <a:prstGeom prst="rect">
          <a:avLst/>
        </a:prstGeom>
      </xdr:spPr>
    </xdr:pic>
    <xdr:clientData/>
  </xdr:twoCellAnchor>
  <xdr:twoCellAnchor editAs="oneCell">
    <xdr:from>
      <xdr:col>3</xdr:col>
      <xdr:colOff>554181</xdr:colOff>
      <xdr:row>20</xdr:row>
      <xdr:rowOff>554182</xdr:rowOff>
    </xdr:from>
    <xdr:to>
      <xdr:col>3</xdr:col>
      <xdr:colOff>1393496</xdr:colOff>
      <xdr:row>20</xdr:row>
      <xdr:rowOff>1617576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168F7A3A-338C-442B-ADE2-0B215740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122226" y="21751637"/>
          <a:ext cx="831695" cy="1074824"/>
        </a:xfrm>
        <a:prstGeom prst="rect">
          <a:avLst/>
        </a:prstGeom>
      </xdr:spPr>
    </xdr:pic>
    <xdr:clientData/>
  </xdr:twoCellAnchor>
  <xdr:twoCellAnchor editAs="oneCell">
    <xdr:from>
      <xdr:col>3</xdr:col>
      <xdr:colOff>38650</xdr:colOff>
      <xdr:row>64</xdr:row>
      <xdr:rowOff>640121</xdr:rowOff>
    </xdr:from>
    <xdr:to>
      <xdr:col>3</xdr:col>
      <xdr:colOff>1920241</xdr:colOff>
      <xdr:row>64</xdr:row>
      <xdr:rowOff>1964574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9447F0A-3F0E-47D8-309C-46CCCA27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974832" y="80338394"/>
          <a:ext cx="1918305" cy="1316833"/>
        </a:xfrm>
        <a:prstGeom prst="rect">
          <a:avLst/>
        </a:prstGeom>
      </xdr:spPr>
    </xdr:pic>
    <xdr:clientData/>
  </xdr:twoCellAnchor>
  <xdr:twoCellAnchor editAs="oneCell">
    <xdr:from>
      <xdr:col>3</xdr:col>
      <xdr:colOff>200198</xdr:colOff>
      <xdr:row>70</xdr:row>
      <xdr:rowOff>473307</xdr:rowOff>
    </xdr:from>
    <xdr:to>
      <xdr:col>3</xdr:col>
      <xdr:colOff>2437015</xdr:colOff>
      <xdr:row>70</xdr:row>
      <xdr:rowOff>1698585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9D75698-A28F-07ED-AB88-8CC1C2C7C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136380" y="103274034"/>
          <a:ext cx="2297430" cy="1221468"/>
        </a:xfrm>
        <a:prstGeom prst="rect">
          <a:avLst/>
        </a:prstGeom>
      </xdr:spPr>
    </xdr:pic>
    <xdr:clientData/>
  </xdr:twoCellAnchor>
  <xdr:twoCellAnchor editAs="oneCell">
    <xdr:from>
      <xdr:col>3</xdr:col>
      <xdr:colOff>242454</xdr:colOff>
      <xdr:row>61</xdr:row>
      <xdr:rowOff>135852</xdr:rowOff>
    </xdr:from>
    <xdr:to>
      <xdr:col>3</xdr:col>
      <xdr:colOff>1997306</xdr:colOff>
      <xdr:row>61</xdr:row>
      <xdr:rowOff>1239391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414C2AFB-23C6-40D1-8CF2-1E58027D4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953499" y="123562534"/>
          <a:ext cx="1749137" cy="1103539"/>
        </a:xfrm>
        <a:prstGeom prst="rect">
          <a:avLst/>
        </a:prstGeom>
      </xdr:spPr>
    </xdr:pic>
    <xdr:clientData/>
  </xdr:twoCellAnchor>
  <xdr:oneCellAnchor>
    <xdr:from>
      <xdr:col>3</xdr:col>
      <xdr:colOff>406110</xdr:colOff>
      <xdr:row>46</xdr:row>
      <xdr:rowOff>613930</xdr:rowOff>
    </xdr:from>
    <xdr:ext cx="1404286" cy="913879"/>
    <xdr:pic>
      <xdr:nvPicPr>
        <xdr:cNvPr id="36" name="Obraz 35">
          <a:extLst>
            <a:ext uri="{FF2B5EF4-FFF2-40B4-BE49-F238E27FC236}">
              <a16:creationId xmlns:a16="http://schemas.microsoft.com/office/drawing/2014/main" id="{0ECD9DF9-2ADF-47DE-8075-0A87ADDA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117155" y="88555657"/>
          <a:ext cx="1404286" cy="913879"/>
        </a:xfrm>
        <a:prstGeom prst="rect">
          <a:avLst/>
        </a:prstGeom>
      </xdr:spPr>
    </xdr:pic>
    <xdr:clientData/>
  </xdr:oneCellAnchor>
  <xdr:twoCellAnchor editAs="oneCell">
    <xdr:from>
      <xdr:col>3</xdr:col>
      <xdr:colOff>1229590</xdr:colOff>
      <xdr:row>47</xdr:row>
      <xdr:rowOff>1144904</xdr:rowOff>
    </xdr:from>
    <xdr:to>
      <xdr:col>3</xdr:col>
      <xdr:colOff>1977890</xdr:colOff>
      <xdr:row>47</xdr:row>
      <xdr:rowOff>2228691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4238EA88-ACAF-84DF-866C-C653FC8A4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940635" y="92186586"/>
          <a:ext cx="748300" cy="1093312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1143000</xdr:colOff>
      <xdr:row>48</xdr:row>
      <xdr:rowOff>851647</xdr:rowOff>
    </xdr:from>
    <xdr:to>
      <xdr:col>3</xdr:col>
      <xdr:colOff>1885585</xdr:colOff>
      <xdr:row>48</xdr:row>
      <xdr:rowOff>1927814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7E40374F-6657-4E54-810C-32684E629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861176" y="94230265"/>
          <a:ext cx="746395" cy="1083787"/>
        </a:xfrm>
        <a:prstGeom prst="rect">
          <a:avLst/>
        </a:prstGeom>
      </xdr:spPr>
    </xdr:pic>
    <xdr:clientData/>
  </xdr:twoCellAnchor>
  <xdr:twoCellAnchor editAs="oneCell">
    <xdr:from>
      <xdr:col>3</xdr:col>
      <xdr:colOff>81642</xdr:colOff>
      <xdr:row>43</xdr:row>
      <xdr:rowOff>136070</xdr:rowOff>
    </xdr:from>
    <xdr:to>
      <xdr:col>3</xdr:col>
      <xdr:colOff>1913250</xdr:colOff>
      <xdr:row>43</xdr:row>
      <xdr:rowOff>1363756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C896EBBD-38CA-49D5-811B-4CFC3DF5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45285" y="78322713"/>
          <a:ext cx="1831608" cy="1227686"/>
        </a:xfrm>
        <a:prstGeom prst="rect">
          <a:avLst/>
        </a:prstGeom>
      </xdr:spPr>
    </xdr:pic>
    <xdr:clientData/>
  </xdr:twoCellAnchor>
  <xdr:twoCellAnchor>
    <xdr:from>
      <xdr:col>3</xdr:col>
      <xdr:colOff>54429</xdr:colOff>
      <xdr:row>33</xdr:row>
      <xdr:rowOff>95249</xdr:rowOff>
    </xdr:from>
    <xdr:to>
      <xdr:col>3</xdr:col>
      <xdr:colOff>2503715</xdr:colOff>
      <xdr:row>33</xdr:row>
      <xdr:rowOff>1649426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A93D022A-2A84-473B-9494-BB61ED7BB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518072" y="55585178"/>
          <a:ext cx="2449286" cy="1554177"/>
        </a:xfrm>
        <a:prstGeom prst="rect">
          <a:avLst/>
        </a:prstGeom>
      </xdr:spPr>
    </xdr:pic>
    <xdr:clientData/>
  </xdr:twoCellAnchor>
  <xdr:twoCellAnchor>
    <xdr:from>
      <xdr:col>3</xdr:col>
      <xdr:colOff>108856</xdr:colOff>
      <xdr:row>34</xdr:row>
      <xdr:rowOff>517066</xdr:rowOff>
    </xdr:from>
    <xdr:to>
      <xdr:col>3</xdr:col>
      <xdr:colOff>2481094</xdr:colOff>
      <xdr:row>34</xdr:row>
      <xdr:rowOff>1235741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8A61A704-EBE6-4FF8-8259-8E33F9FEE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72499" y="57762316"/>
          <a:ext cx="2372238" cy="71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108856</xdr:colOff>
      <xdr:row>57</xdr:row>
      <xdr:rowOff>312961</xdr:rowOff>
    </xdr:from>
    <xdr:to>
      <xdr:col>3</xdr:col>
      <xdr:colOff>2564055</xdr:colOff>
      <xdr:row>57</xdr:row>
      <xdr:rowOff>1033024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925A5517-F068-4F6F-AC81-14238DD20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72499" y="115320532"/>
          <a:ext cx="2455199" cy="720063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73</xdr:row>
      <xdr:rowOff>625928</xdr:rowOff>
    </xdr:from>
    <xdr:to>
      <xdr:col>3</xdr:col>
      <xdr:colOff>2550448</xdr:colOff>
      <xdr:row>73</xdr:row>
      <xdr:rowOff>1345991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0183B873-BAB6-460B-BCF8-ABBA71A6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8892" y="169381714"/>
          <a:ext cx="2455199" cy="720063"/>
        </a:xfrm>
        <a:prstGeom prst="rect">
          <a:avLst/>
        </a:prstGeom>
      </xdr:spPr>
    </xdr:pic>
    <xdr:clientData/>
  </xdr:twoCellAnchor>
  <xdr:twoCellAnchor editAs="oneCell">
    <xdr:from>
      <xdr:col>3</xdr:col>
      <xdr:colOff>367391</xdr:colOff>
      <xdr:row>82</xdr:row>
      <xdr:rowOff>380998</xdr:rowOff>
    </xdr:from>
    <xdr:to>
      <xdr:col>3</xdr:col>
      <xdr:colOff>2397428</xdr:colOff>
      <xdr:row>82</xdr:row>
      <xdr:rowOff>1954658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6ED7011A-A9A9-477D-A5CA-E95B02830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831034" y="186023248"/>
          <a:ext cx="2030037" cy="1573660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</xdr:colOff>
      <xdr:row>83</xdr:row>
      <xdr:rowOff>421818</xdr:rowOff>
    </xdr:from>
    <xdr:to>
      <xdr:col>3</xdr:col>
      <xdr:colOff>2579038</xdr:colOff>
      <xdr:row>83</xdr:row>
      <xdr:rowOff>1997773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AB52BD3B-7AF1-4C78-838C-DF5C8DCD2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518071" y="188268425"/>
          <a:ext cx="2524610" cy="1575955"/>
        </a:xfrm>
        <a:prstGeom prst="rect">
          <a:avLst/>
        </a:prstGeom>
      </xdr:spPr>
    </xdr:pic>
    <xdr:clientData/>
  </xdr:twoCellAnchor>
  <xdr:oneCellAnchor>
    <xdr:from>
      <xdr:col>3</xdr:col>
      <xdr:colOff>190498</xdr:colOff>
      <xdr:row>86</xdr:row>
      <xdr:rowOff>163284</xdr:rowOff>
    </xdr:from>
    <xdr:ext cx="2343041" cy="1530512"/>
    <xdr:pic>
      <xdr:nvPicPr>
        <xdr:cNvPr id="55" name="Obraz 54">
          <a:extLst>
            <a:ext uri="{FF2B5EF4-FFF2-40B4-BE49-F238E27FC236}">
              <a16:creationId xmlns:a16="http://schemas.microsoft.com/office/drawing/2014/main" id="{ED41C785-D2BD-42B5-998E-8C91D5DB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654141" y="195466605"/>
          <a:ext cx="2343041" cy="1530512"/>
        </a:xfrm>
        <a:prstGeom prst="rect">
          <a:avLst/>
        </a:prstGeom>
      </xdr:spPr>
    </xdr:pic>
    <xdr:clientData/>
  </xdr:oneCellAnchor>
  <xdr:twoCellAnchor editAs="oneCell">
    <xdr:from>
      <xdr:col>3</xdr:col>
      <xdr:colOff>312962</xdr:colOff>
      <xdr:row>84</xdr:row>
      <xdr:rowOff>1483176</xdr:rowOff>
    </xdr:from>
    <xdr:to>
      <xdr:col>3</xdr:col>
      <xdr:colOff>1933577</xdr:colOff>
      <xdr:row>84</xdr:row>
      <xdr:rowOff>3019653</xdr:rowOff>
    </xdr:to>
    <xdr:pic>
      <xdr:nvPicPr>
        <xdr:cNvPr id="17" name="Obraz 16" descr="Obraz zawierający diagram&#10;&#10;Opis wygenerowany automatycznie">
          <a:extLst>
            <a:ext uri="{FF2B5EF4-FFF2-40B4-BE49-F238E27FC236}">
              <a16:creationId xmlns:a16="http://schemas.microsoft.com/office/drawing/2014/main" id="{25D62A48-2DB7-46AA-924E-3F806CE71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6605" y="184390390"/>
          <a:ext cx="1620615" cy="15364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476250</xdr:colOff>
      <xdr:row>88</xdr:row>
      <xdr:rowOff>272143</xdr:rowOff>
    </xdr:from>
    <xdr:to>
      <xdr:col>3</xdr:col>
      <xdr:colOff>1831081</xdr:colOff>
      <xdr:row>88</xdr:row>
      <xdr:rowOff>1728432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8845A1B4-13C1-5DF9-F25F-E5BC80A2B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39893" y="191942357"/>
          <a:ext cx="1354831" cy="1456289"/>
        </a:xfrm>
        <a:prstGeom prst="rect">
          <a:avLst/>
        </a:prstGeom>
      </xdr:spPr>
    </xdr:pic>
    <xdr:clientData/>
  </xdr:twoCellAnchor>
  <xdr:twoCellAnchor editAs="oneCell">
    <xdr:from>
      <xdr:col>3</xdr:col>
      <xdr:colOff>625929</xdr:colOff>
      <xdr:row>21</xdr:row>
      <xdr:rowOff>394603</xdr:rowOff>
    </xdr:from>
    <xdr:to>
      <xdr:col>3</xdr:col>
      <xdr:colOff>1661888</xdr:colOff>
      <xdr:row>21</xdr:row>
      <xdr:rowOff>1503309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E05FF55-CFD5-4115-98C2-5BA50D775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89572" y="16369389"/>
          <a:ext cx="1035959" cy="1108706"/>
        </a:xfrm>
        <a:prstGeom prst="rect">
          <a:avLst/>
        </a:prstGeom>
      </xdr:spPr>
    </xdr:pic>
    <xdr:clientData/>
  </xdr:twoCellAnchor>
  <xdr:oneCellAnchor>
    <xdr:from>
      <xdr:col>3</xdr:col>
      <xdr:colOff>577216</xdr:colOff>
      <xdr:row>93</xdr:row>
      <xdr:rowOff>209723</xdr:rowOff>
    </xdr:from>
    <xdr:ext cx="831695" cy="1065299"/>
    <xdr:pic>
      <xdr:nvPicPr>
        <xdr:cNvPr id="12" name="Obraz 11">
          <a:extLst>
            <a:ext uri="{FF2B5EF4-FFF2-40B4-BE49-F238E27FC236}">
              <a16:creationId xmlns:a16="http://schemas.microsoft.com/office/drawing/2014/main" id="{6C2B34C5-3B60-4C3B-8236-599E5FE88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040859" y="95500544"/>
          <a:ext cx="831695" cy="106529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D1A6-C8B7-4E81-9CD8-69BCB6FCF6AC}">
  <dimension ref="A1:AC140"/>
  <sheetViews>
    <sheetView tabSelected="1" topLeftCell="A10" zoomScale="70" zoomScaleNormal="70" workbookViewId="0">
      <selection activeCell="G9" sqref="G9"/>
    </sheetView>
  </sheetViews>
  <sheetFormatPr defaultRowHeight="14.4"/>
  <cols>
    <col min="1" max="1" width="4.5546875" customWidth="1"/>
    <col min="2" max="2" width="8.33203125" customWidth="1"/>
    <col min="3" max="3" width="114.109375" customWidth="1"/>
    <col min="4" max="4" width="40.33203125" customWidth="1"/>
    <col min="5" max="5" width="19" customWidth="1"/>
    <col min="6" max="6" width="10.6640625" customWidth="1"/>
    <col min="7" max="7" width="21.5546875" customWidth="1"/>
    <col min="8" max="8" width="13.88671875" customWidth="1"/>
    <col min="9" max="9" width="19.5546875" customWidth="1"/>
    <col min="10" max="10" width="21.33203125" customWidth="1"/>
    <col min="11" max="11" width="10.6640625" customWidth="1"/>
    <col min="13" max="13" width="11.33203125" bestFit="1" customWidth="1"/>
    <col min="257" max="257" width="14.88671875" customWidth="1"/>
    <col min="258" max="258" width="19.33203125" customWidth="1"/>
    <col min="259" max="259" width="49.109375" customWidth="1"/>
    <col min="260" max="260" width="18" customWidth="1"/>
    <col min="261" max="261" width="14.88671875" customWidth="1"/>
    <col min="262" max="262" width="8.5546875" customWidth="1"/>
    <col min="263" max="263" width="14.44140625" customWidth="1"/>
    <col min="264" max="264" width="7.33203125" customWidth="1"/>
    <col min="265" max="265" width="18" customWidth="1"/>
    <col min="266" max="266" width="17.5546875" customWidth="1"/>
    <col min="267" max="267" width="10.6640625" customWidth="1"/>
    <col min="269" max="269" width="11.33203125" bestFit="1" customWidth="1"/>
    <col min="513" max="513" width="14.88671875" customWidth="1"/>
    <col min="514" max="514" width="19.33203125" customWidth="1"/>
    <col min="515" max="515" width="49.109375" customWidth="1"/>
    <col min="516" max="516" width="18" customWidth="1"/>
    <col min="517" max="517" width="14.88671875" customWidth="1"/>
    <col min="518" max="518" width="8.5546875" customWidth="1"/>
    <col min="519" max="519" width="14.44140625" customWidth="1"/>
    <col min="520" max="520" width="7.33203125" customWidth="1"/>
    <col min="521" max="521" width="18" customWidth="1"/>
    <col min="522" max="522" width="17.5546875" customWidth="1"/>
    <col min="523" max="523" width="10.6640625" customWidth="1"/>
    <col min="525" max="525" width="11.33203125" bestFit="1" customWidth="1"/>
    <col min="769" max="769" width="14.88671875" customWidth="1"/>
    <col min="770" max="770" width="19.33203125" customWidth="1"/>
    <col min="771" max="771" width="49.109375" customWidth="1"/>
    <col min="772" max="772" width="18" customWidth="1"/>
    <col min="773" max="773" width="14.88671875" customWidth="1"/>
    <col min="774" max="774" width="8.5546875" customWidth="1"/>
    <col min="775" max="775" width="14.44140625" customWidth="1"/>
    <col min="776" max="776" width="7.33203125" customWidth="1"/>
    <col min="777" max="777" width="18" customWidth="1"/>
    <col min="778" max="778" width="17.5546875" customWidth="1"/>
    <col min="779" max="779" width="10.6640625" customWidth="1"/>
    <col min="781" max="781" width="11.33203125" bestFit="1" customWidth="1"/>
    <col min="1025" max="1025" width="14.88671875" customWidth="1"/>
    <col min="1026" max="1026" width="19.33203125" customWidth="1"/>
    <col min="1027" max="1027" width="49.109375" customWidth="1"/>
    <col min="1028" max="1028" width="18" customWidth="1"/>
    <col min="1029" max="1029" width="14.88671875" customWidth="1"/>
    <col min="1030" max="1030" width="8.5546875" customWidth="1"/>
    <col min="1031" max="1031" width="14.44140625" customWidth="1"/>
    <col min="1032" max="1032" width="7.33203125" customWidth="1"/>
    <col min="1033" max="1033" width="18" customWidth="1"/>
    <col min="1034" max="1034" width="17.5546875" customWidth="1"/>
    <col min="1035" max="1035" width="10.6640625" customWidth="1"/>
    <col min="1037" max="1037" width="11.33203125" bestFit="1" customWidth="1"/>
    <col min="1281" max="1281" width="14.88671875" customWidth="1"/>
    <col min="1282" max="1282" width="19.33203125" customWidth="1"/>
    <col min="1283" max="1283" width="49.109375" customWidth="1"/>
    <col min="1284" max="1284" width="18" customWidth="1"/>
    <col min="1285" max="1285" width="14.88671875" customWidth="1"/>
    <col min="1286" max="1286" width="8.5546875" customWidth="1"/>
    <col min="1287" max="1287" width="14.44140625" customWidth="1"/>
    <col min="1288" max="1288" width="7.33203125" customWidth="1"/>
    <col min="1289" max="1289" width="18" customWidth="1"/>
    <col min="1290" max="1290" width="17.5546875" customWidth="1"/>
    <col min="1291" max="1291" width="10.6640625" customWidth="1"/>
    <col min="1293" max="1293" width="11.33203125" bestFit="1" customWidth="1"/>
    <col min="1537" max="1537" width="14.88671875" customWidth="1"/>
    <col min="1538" max="1538" width="19.33203125" customWidth="1"/>
    <col min="1539" max="1539" width="49.109375" customWidth="1"/>
    <col min="1540" max="1540" width="18" customWidth="1"/>
    <col min="1541" max="1541" width="14.88671875" customWidth="1"/>
    <col min="1542" max="1542" width="8.5546875" customWidth="1"/>
    <col min="1543" max="1543" width="14.44140625" customWidth="1"/>
    <col min="1544" max="1544" width="7.33203125" customWidth="1"/>
    <col min="1545" max="1545" width="18" customWidth="1"/>
    <col min="1546" max="1546" width="17.5546875" customWidth="1"/>
    <col min="1547" max="1547" width="10.6640625" customWidth="1"/>
    <col min="1549" max="1549" width="11.33203125" bestFit="1" customWidth="1"/>
    <col min="1793" max="1793" width="14.88671875" customWidth="1"/>
    <col min="1794" max="1794" width="19.33203125" customWidth="1"/>
    <col min="1795" max="1795" width="49.109375" customWidth="1"/>
    <col min="1796" max="1796" width="18" customWidth="1"/>
    <col min="1797" max="1797" width="14.88671875" customWidth="1"/>
    <col min="1798" max="1798" width="8.5546875" customWidth="1"/>
    <col min="1799" max="1799" width="14.44140625" customWidth="1"/>
    <col min="1800" max="1800" width="7.33203125" customWidth="1"/>
    <col min="1801" max="1801" width="18" customWidth="1"/>
    <col min="1802" max="1802" width="17.5546875" customWidth="1"/>
    <col min="1803" max="1803" width="10.6640625" customWidth="1"/>
    <col min="1805" max="1805" width="11.33203125" bestFit="1" customWidth="1"/>
    <col min="2049" max="2049" width="14.88671875" customWidth="1"/>
    <col min="2050" max="2050" width="19.33203125" customWidth="1"/>
    <col min="2051" max="2051" width="49.109375" customWidth="1"/>
    <col min="2052" max="2052" width="18" customWidth="1"/>
    <col min="2053" max="2053" width="14.88671875" customWidth="1"/>
    <col min="2054" max="2054" width="8.5546875" customWidth="1"/>
    <col min="2055" max="2055" width="14.44140625" customWidth="1"/>
    <col min="2056" max="2056" width="7.33203125" customWidth="1"/>
    <col min="2057" max="2057" width="18" customWidth="1"/>
    <col min="2058" max="2058" width="17.5546875" customWidth="1"/>
    <col min="2059" max="2059" width="10.6640625" customWidth="1"/>
    <col min="2061" max="2061" width="11.33203125" bestFit="1" customWidth="1"/>
    <col min="2305" max="2305" width="14.88671875" customWidth="1"/>
    <col min="2306" max="2306" width="19.33203125" customWidth="1"/>
    <col min="2307" max="2307" width="49.109375" customWidth="1"/>
    <col min="2308" max="2308" width="18" customWidth="1"/>
    <col min="2309" max="2309" width="14.88671875" customWidth="1"/>
    <col min="2310" max="2310" width="8.5546875" customWidth="1"/>
    <col min="2311" max="2311" width="14.44140625" customWidth="1"/>
    <col min="2312" max="2312" width="7.33203125" customWidth="1"/>
    <col min="2313" max="2313" width="18" customWidth="1"/>
    <col min="2314" max="2314" width="17.5546875" customWidth="1"/>
    <col min="2315" max="2315" width="10.6640625" customWidth="1"/>
    <col min="2317" max="2317" width="11.33203125" bestFit="1" customWidth="1"/>
    <col min="2561" max="2561" width="14.88671875" customWidth="1"/>
    <col min="2562" max="2562" width="19.33203125" customWidth="1"/>
    <col min="2563" max="2563" width="49.109375" customWidth="1"/>
    <col min="2564" max="2564" width="18" customWidth="1"/>
    <col min="2565" max="2565" width="14.88671875" customWidth="1"/>
    <col min="2566" max="2566" width="8.5546875" customWidth="1"/>
    <col min="2567" max="2567" width="14.44140625" customWidth="1"/>
    <col min="2568" max="2568" width="7.33203125" customWidth="1"/>
    <col min="2569" max="2569" width="18" customWidth="1"/>
    <col min="2570" max="2570" width="17.5546875" customWidth="1"/>
    <col min="2571" max="2571" width="10.6640625" customWidth="1"/>
    <col min="2573" max="2573" width="11.33203125" bestFit="1" customWidth="1"/>
    <col min="2817" max="2817" width="14.88671875" customWidth="1"/>
    <col min="2818" max="2818" width="19.33203125" customWidth="1"/>
    <col min="2819" max="2819" width="49.109375" customWidth="1"/>
    <col min="2820" max="2820" width="18" customWidth="1"/>
    <col min="2821" max="2821" width="14.88671875" customWidth="1"/>
    <col min="2822" max="2822" width="8.5546875" customWidth="1"/>
    <col min="2823" max="2823" width="14.44140625" customWidth="1"/>
    <col min="2824" max="2824" width="7.33203125" customWidth="1"/>
    <col min="2825" max="2825" width="18" customWidth="1"/>
    <col min="2826" max="2826" width="17.5546875" customWidth="1"/>
    <col min="2827" max="2827" width="10.6640625" customWidth="1"/>
    <col min="2829" max="2829" width="11.33203125" bestFit="1" customWidth="1"/>
    <col min="3073" max="3073" width="14.88671875" customWidth="1"/>
    <col min="3074" max="3074" width="19.33203125" customWidth="1"/>
    <col min="3075" max="3075" width="49.109375" customWidth="1"/>
    <col min="3076" max="3076" width="18" customWidth="1"/>
    <col min="3077" max="3077" width="14.88671875" customWidth="1"/>
    <col min="3078" max="3078" width="8.5546875" customWidth="1"/>
    <col min="3079" max="3079" width="14.44140625" customWidth="1"/>
    <col min="3080" max="3080" width="7.33203125" customWidth="1"/>
    <col min="3081" max="3081" width="18" customWidth="1"/>
    <col min="3082" max="3082" width="17.5546875" customWidth="1"/>
    <col min="3083" max="3083" width="10.6640625" customWidth="1"/>
    <col min="3085" max="3085" width="11.33203125" bestFit="1" customWidth="1"/>
    <col min="3329" max="3329" width="14.88671875" customWidth="1"/>
    <col min="3330" max="3330" width="19.33203125" customWidth="1"/>
    <col min="3331" max="3331" width="49.109375" customWidth="1"/>
    <col min="3332" max="3332" width="18" customWidth="1"/>
    <col min="3333" max="3333" width="14.88671875" customWidth="1"/>
    <col min="3334" max="3334" width="8.5546875" customWidth="1"/>
    <col min="3335" max="3335" width="14.44140625" customWidth="1"/>
    <col min="3336" max="3336" width="7.33203125" customWidth="1"/>
    <col min="3337" max="3337" width="18" customWidth="1"/>
    <col min="3338" max="3338" width="17.5546875" customWidth="1"/>
    <col min="3339" max="3339" width="10.6640625" customWidth="1"/>
    <col min="3341" max="3341" width="11.33203125" bestFit="1" customWidth="1"/>
    <col min="3585" max="3585" width="14.88671875" customWidth="1"/>
    <col min="3586" max="3586" width="19.33203125" customWidth="1"/>
    <col min="3587" max="3587" width="49.109375" customWidth="1"/>
    <col min="3588" max="3588" width="18" customWidth="1"/>
    <col min="3589" max="3589" width="14.88671875" customWidth="1"/>
    <col min="3590" max="3590" width="8.5546875" customWidth="1"/>
    <col min="3591" max="3591" width="14.44140625" customWidth="1"/>
    <col min="3592" max="3592" width="7.33203125" customWidth="1"/>
    <col min="3593" max="3593" width="18" customWidth="1"/>
    <col min="3594" max="3594" width="17.5546875" customWidth="1"/>
    <col min="3595" max="3595" width="10.6640625" customWidth="1"/>
    <col min="3597" max="3597" width="11.33203125" bestFit="1" customWidth="1"/>
    <col min="3841" max="3841" width="14.88671875" customWidth="1"/>
    <col min="3842" max="3842" width="19.33203125" customWidth="1"/>
    <col min="3843" max="3843" width="49.109375" customWidth="1"/>
    <col min="3844" max="3844" width="18" customWidth="1"/>
    <col min="3845" max="3845" width="14.88671875" customWidth="1"/>
    <col min="3846" max="3846" width="8.5546875" customWidth="1"/>
    <col min="3847" max="3847" width="14.44140625" customWidth="1"/>
    <col min="3848" max="3848" width="7.33203125" customWidth="1"/>
    <col min="3849" max="3849" width="18" customWidth="1"/>
    <col min="3850" max="3850" width="17.5546875" customWidth="1"/>
    <col min="3851" max="3851" width="10.6640625" customWidth="1"/>
    <col min="3853" max="3853" width="11.33203125" bestFit="1" customWidth="1"/>
    <col min="4097" max="4097" width="14.88671875" customWidth="1"/>
    <col min="4098" max="4098" width="19.33203125" customWidth="1"/>
    <col min="4099" max="4099" width="49.109375" customWidth="1"/>
    <col min="4100" max="4100" width="18" customWidth="1"/>
    <col min="4101" max="4101" width="14.88671875" customWidth="1"/>
    <col min="4102" max="4102" width="8.5546875" customWidth="1"/>
    <col min="4103" max="4103" width="14.44140625" customWidth="1"/>
    <col min="4104" max="4104" width="7.33203125" customWidth="1"/>
    <col min="4105" max="4105" width="18" customWidth="1"/>
    <col min="4106" max="4106" width="17.5546875" customWidth="1"/>
    <col min="4107" max="4107" width="10.6640625" customWidth="1"/>
    <col min="4109" max="4109" width="11.33203125" bestFit="1" customWidth="1"/>
    <col min="4353" max="4353" width="14.88671875" customWidth="1"/>
    <col min="4354" max="4354" width="19.33203125" customWidth="1"/>
    <col min="4355" max="4355" width="49.109375" customWidth="1"/>
    <col min="4356" max="4356" width="18" customWidth="1"/>
    <col min="4357" max="4357" width="14.88671875" customWidth="1"/>
    <col min="4358" max="4358" width="8.5546875" customWidth="1"/>
    <col min="4359" max="4359" width="14.44140625" customWidth="1"/>
    <col min="4360" max="4360" width="7.33203125" customWidth="1"/>
    <col min="4361" max="4361" width="18" customWidth="1"/>
    <col min="4362" max="4362" width="17.5546875" customWidth="1"/>
    <col min="4363" max="4363" width="10.6640625" customWidth="1"/>
    <col min="4365" max="4365" width="11.33203125" bestFit="1" customWidth="1"/>
    <col min="4609" max="4609" width="14.88671875" customWidth="1"/>
    <col min="4610" max="4610" width="19.33203125" customWidth="1"/>
    <col min="4611" max="4611" width="49.109375" customWidth="1"/>
    <col min="4612" max="4612" width="18" customWidth="1"/>
    <col min="4613" max="4613" width="14.88671875" customWidth="1"/>
    <col min="4614" max="4614" width="8.5546875" customWidth="1"/>
    <col min="4615" max="4615" width="14.44140625" customWidth="1"/>
    <col min="4616" max="4616" width="7.33203125" customWidth="1"/>
    <col min="4617" max="4617" width="18" customWidth="1"/>
    <col min="4618" max="4618" width="17.5546875" customWidth="1"/>
    <col min="4619" max="4619" width="10.6640625" customWidth="1"/>
    <col min="4621" max="4621" width="11.33203125" bestFit="1" customWidth="1"/>
    <col min="4865" max="4865" width="14.88671875" customWidth="1"/>
    <col min="4866" max="4866" width="19.33203125" customWidth="1"/>
    <col min="4867" max="4867" width="49.109375" customWidth="1"/>
    <col min="4868" max="4868" width="18" customWidth="1"/>
    <col min="4869" max="4869" width="14.88671875" customWidth="1"/>
    <col min="4870" max="4870" width="8.5546875" customWidth="1"/>
    <col min="4871" max="4871" width="14.44140625" customWidth="1"/>
    <col min="4872" max="4872" width="7.33203125" customWidth="1"/>
    <col min="4873" max="4873" width="18" customWidth="1"/>
    <col min="4874" max="4874" width="17.5546875" customWidth="1"/>
    <col min="4875" max="4875" width="10.6640625" customWidth="1"/>
    <col min="4877" max="4877" width="11.33203125" bestFit="1" customWidth="1"/>
    <col min="5121" max="5121" width="14.88671875" customWidth="1"/>
    <col min="5122" max="5122" width="19.33203125" customWidth="1"/>
    <col min="5123" max="5123" width="49.109375" customWidth="1"/>
    <col min="5124" max="5124" width="18" customWidth="1"/>
    <col min="5125" max="5125" width="14.88671875" customWidth="1"/>
    <col min="5126" max="5126" width="8.5546875" customWidth="1"/>
    <col min="5127" max="5127" width="14.44140625" customWidth="1"/>
    <col min="5128" max="5128" width="7.33203125" customWidth="1"/>
    <col min="5129" max="5129" width="18" customWidth="1"/>
    <col min="5130" max="5130" width="17.5546875" customWidth="1"/>
    <col min="5131" max="5131" width="10.6640625" customWidth="1"/>
    <col min="5133" max="5133" width="11.33203125" bestFit="1" customWidth="1"/>
    <col min="5377" max="5377" width="14.88671875" customWidth="1"/>
    <col min="5378" max="5378" width="19.33203125" customWidth="1"/>
    <col min="5379" max="5379" width="49.109375" customWidth="1"/>
    <col min="5380" max="5380" width="18" customWidth="1"/>
    <col min="5381" max="5381" width="14.88671875" customWidth="1"/>
    <col min="5382" max="5382" width="8.5546875" customWidth="1"/>
    <col min="5383" max="5383" width="14.44140625" customWidth="1"/>
    <col min="5384" max="5384" width="7.33203125" customWidth="1"/>
    <col min="5385" max="5385" width="18" customWidth="1"/>
    <col min="5386" max="5386" width="17.5546875" customWidth="1"/>
    <col min="5387" max="5387" width="10.6640625" customWidth="1"/>
    <col min="5389" max="5389" width="11.33203125" bestFit="1" customWidth="1"/>
    <col min="5633" max="5633" width="14.88671875" customWidth="1"/>
    <col min="5634" max="5634" width="19.33203125" customWidth="1"/>
    <col min="5635" max="5635" width="49.109375" customWidth="1"/>
    <col min="5636" max="5636" width="18" customWidth="1"/>
    <col min="5637" max="5637" width="14.88671875" customWidth="1"/>
    <col min="5638" max="5638" width="8.5546875" customWidth="1"/>
    <col min="5639" max="5639" width="14.44140625" customWidth="1"/>
    <col min="5640" max="5640" width="7.33203125" customWidth="1"/>
    <col min="5641" max="5641" width="18" customWidth="1"/>
    <col min="5642" max="5642" width="17.5546875" customWidth="1"/>
    <col min="5643" max="5643" width="10.6640625" customWidth="1"/>
    <col min="5645" max="5645" width="11.33203125" bestFit="1" customWidth="1"/>
    <col min="5889" max="5889" width="14.88671875" customWidth="1"/>
    <col min="5890" max="5890" width="19.33203125" customWidth="1"/>
    <col min="5891" max="5891" width="49.109375" customWidth="1"/>
    <col min="5892" max="5892" width="18" customWidth="1"/>
    <col min="5893" max="5893" width="14.88671875" customWidth="1"/>
    <col min="5894" max="5894" width="8.5546875" customWidth="1"/>
    <col min="5895" max="5895" width="14.44140625" customWidth="1"/>
    <col min="5896" max="5896" width="7.33203125" customWidth="1"/>
    <col min="5897" max="5897" width="18" customWidth="1"/>
    <col min="5898" max="5898" width="17.5546875" customWidth="1"/>
    <col min="5899" max="5899" width="10.6640625" customWidth="1"/>
    <col min="5901" max="5901" width="11.33203125" bestFit="1" customWidth="1"/>
    <col min="6145" max="6145" width="14.88671875" customWidth="1"/>
    <col min="6146" max="6146" width="19.33203125" customWidth="1"/>
    <col min="6147" max="6147" width="49.109375" customWidth="1"/>
    <col min="6148" max="6148" width="18" customWidth="1"/>
    <col min="6149" max="6149" width="14.88671875" customWidth="1"/>
    <col min="6150" max="6150" width="8.5546875" customWidth="1"/>
    <col min="6151" max="6151" width="14.44140625" customWidth="1"/>
    <col min="6152" max="6152" width="7.33203125" customWidth="1"/>
    <col min="6153" max="6153" width="18" customWidth="1"/>
    <col min="6154" max="6154" width="17.5546875" customWidth="1"/>
    <col min="6155" max="6155" width="10.6640625" customWidth="1"/>
    <col min="6157" max="6157" width="11.33203125" bestFit="1" customWidth="1"/>
    <col min="6401" max="6401" width="14.88671875" customWidth="1"/>
    <col min="6402" max="6402" width="19.33203125" customWidth="1"/>
    <col min="6403" max="6403" width="49.109375" customWidth="1"/>
    <col min="6404" max="6404" width="18" customWidth="1"/>
    <col min="6405" max="6405" width="14.88671875" customWidth="1"/>
    <col min="6406" max="6406" width="8.5546875" customWidth="1"/>
    <col min="6407" max="6407" width="14.44140625" customWidth="1"/>
    <col min="6408" max="6408" width="7.33203125" customWidth="1"/>
    <col min="6409" max="6409" width="18" customWidth="1"/>
    <col min="6410" max="6410" width="17.5546875" customWidth="1"/>
    <col min="6411" max="6411" width="10.6640625" customWidth="1"/>
    <col min="6413" max="6413" width="11.33203125" bestFit="1" customWidth="1"/>
    <col min="6657" max="6657" width="14.88671875" customWidth="1"/>
    <col min="6658" max="6658" width="19.33203125" customWidth="1"/>
    <col min="6659" max="6659" width="49.109375" customWidth="1"/>
    <col min="6660" max="6660" width="18" customWidth="1"/>
    <col min="6661" max="6661" width="14.88671875" customWidth="1"/>
    <col min="6662" max="6662" width="8.5546875" customWidth="1"/>
    <col min="6663" max="6663" width="14.44140625" customWidth="1"/>
    <col min="6664" max="6664" width="7.33203125" customWidth="1"/>
    <col min="6665" max="6665" width="18" customWidth="1"/>
    <col min="6666" max="6666" width="17.5546875" customWidth="1"/>
    <col min="6667" max="6667" width="10.6640625" customWidth="1"/>
    <col min="6669" max="6669" width="11.33203125" bestFit="1" customWidth="1"/>
    <col min="6913" max="6913" width="14.88671875" customWidth="1"/>
    <col min="6914" max="6914" width="19.33203125" customWidth="1"/>
    <col min="6915" max="6915" width="49.109375" customWidth="1"/>
    <col min="6916" max="6916" width="18" customWidth="1"/>
    <col min="6917" max="6917" width="14.88671875" customWidth="1"/>
    <col min="6918" max="6918" width="8.5546875" customWidth="1"/>
    <col min="6919" max="6919" width="14.44140625" customWidth="1"/>
    <col min="6920" max="6920" width="7.33203125" customWidth="1"/>
    <col min="6921" max="6921" width="18" customWidth="1"/>
    <col min="6922" max="6922" width="17.5546875" customWidth="1"/>
    <col min="6923" max="6923" width="10.6640625" customWidth="1"/>
    <col min="6925" max="6925" width="11.33203125" bestFit="1" customWidth="1"/>
    <col min="7169" max="7169" width="14.88671875" customWidth="1"/>
    <col min="7170" max="7170" width="19.33203125" customWidth="1"/>
    <col min="7171" max="7171" width="49.109375" customWidth="1"/>
    <col min="7172" max="7172" width="18" customWidth="1"/>
    <col min="7173" max="7173" width="14.88671875" customWidth="1"/>
    <col min="7174" max="7174" width="8.5546875" customWidth="1"/>
    <col min="7175" max="7175" width="14.44140625" customWidth="1"/>
    <col min="7176" max="7176" width="7.33203125" customWidth="1"/>
    <col min="7177" max="7177" width="18" customWidth="1"/>
    <col min="7178" max="7178" width="17.5546875" customWidth="1"/>
    <col min="7179" max="7179" width="10.6640625" customWidth="1"/>
    <col min="7181" max="7181" width="11.33203125" bestFit="1" customWidth="1"/>
    <col min="7425" max="7425" width="14.88671875" customWidth="1"/>
    <col min="7426" max="7426" width="19.33203125" customWidth="1"/>
    <col min="7427" max="7427" width="49.109375" customWidth="1"/>
    <col min="7428" max="7428" width="18" customWidth="1"/>
    <col min="7429" max="7429" width="14.88671875" customWidth="1"/>
    <col min="7430" max="7430" width="8.5546875" customWidth="1"/>
    <col min="7431" max="7431" width="14.44140625" customWidth="1"/>
    <col min="7432" max="7432" width="7.33203125" customWidth="1"/>
    <col min="7433" max="7433" width="18" customWidth="1"/>
    <col min="7434" max="7434" width="17.5546875" customWidth="1"/>
    <col min="7435" max="7435" width="10.6640625" customWidth="1"/>
    <col min="7437" max="7437" width="11.33203125" bestFit="1" customWidth="1"/>
    <col min="7681" max="7681" width="14.88671875" customWidth="1"/>
    <col min="7682" max="7682" width="19.33203125" customWidth="1"/>
    <col min="7683" max="7683" width="49.109375" customWidth="1"/>
    <col min="7684" max="7684" width="18" customWidth="1"/>
    <col min="7685" max="7685" width="14.88671875" customWidth="1"/>
    <col min="7686" max="7686" width="8.5546875" customWidth="1"/>
    <col min="7687" max="7687" width="14.44140625" customWidth="1"/>
    <col min="7688" max="7688" width="7.33203125" customWidth="1"/>
    <col min="7689" max="7689" width="18" customWidth="1"/>
    <col min="7690" max="7690" width="17.5546875" customWidth="1"/>
    <col min="7691" max="7691" width="10.6640625" customWidth="1"/>
    <col min="7693" max="7693" width="11.33203125" bestFit="1" customWidth="1"/>
    <col min="7937" max="7937" width="14.88671875" customWidth="1"/>
    <col min="7938" max="7938" width="19.33203125" customWidth="1"/>
    <col min="7939" max="7939" width="49.109375" customWidth="1"/>
    <col min="7940" max="7940" width="18" customWidth="1"/>
    <col min="7941" max="7941" width="14.88671875" customWidth="1"/>
    <col min="7942" max="7942" width="8.5546875" customWidth="1"/>
    <col min="7943" max="7943" width="14.44140625" customWidth="1"/>
    <col min="7944" max="7944" width="7.33203125" customWidth="1"/>
    <col min="7945" max="7945" width="18" customWidth="1"/>
    <col min="7946" max="7946" width="17.5546875" customWidth="1"/>
    <col min="7947" max="7947" width="10.6640625" customWidth="1"/>
    <col min="7949" max="7949" width="11.33203125" bestFit="1" customWidth="1"/>
    <col min="8193" max="8193" width="14.88671875" customWidth="1"/>
    <col min="8194" max="8194" width="19.33203125" customWidth="1"/>
    <col min="8195" max="8195" width="49.109375" customWidth="1"/>
    <col min="8196" max="8196" width="18" customWidth="1"/>
    <col min="8197" max="8197" width="14.88671875" customWidth="1"/>
    <col min="8198" max="8198" width="8.5546875" customWidth="1"/>
    <col min="8199" max="8199" width="14.44140625" customWidth="1"/>
    <col min="8200" max="8200" width="7.33203125" customWidth="1"/>
    <col min="8201" max="8201" width="18" customWidth="1"/>
    <col min="8202" max="8202" width="17.5546875" customWidth="1"/>
    <col min="8203" max="8203" width="10.6640625" customWidth="1"/>
    <col min="8205" max="8205" width="11.33203125" bestFit="1" customWidth="1"/>
    <col min="8449" max="8449" width="14.88671875" customWidth="1"/>
    <col min="8450" max="8450" width="19.33203125" customWidth="1"/>
    <col min="8451" max="8451" width="49.109375" customWidth="1"/>
    <col min="8452" max="8452" width="18" customWidth="1"/>
    <col min="8453" max="8453" width="14.88671875" customWidth="1"/>
    <col min="8454" max="8454" width="8.5546875" customWidth="1"/>
    <col min="8455" max="8455" width="14.44140625" customWidth="1"/>
    <col min="8456" max="8456" width="7.33203125" customWidth="1"/>
    <col min="8457" max="8457" width="18" customWidth="1"/>
    <col min="8458" max="8458" width="17.5546875" customWidth="1"/>
    <col min="8459" max="8459" width="10.6640625" customWidth="1"/>
    <col min="8461" max="8461" width="11.33203125" bestFit="1" customWidth="1"/>
    <col min="8705" max="8705" width="14.88671875" customWidth="1"/>
    <col min="8706" max="8706" width="19.33203125" customWidth="1"/>
    <col min="8707" max="8707" width="49.109375" customWidth="1"/>
    <col min="8708" max="8708" width="18" customWidth="1"/>
    <col min="8709" max="8709" width="14.88671875" customWidth="1"/>
    <col min="8710" max="8710" width="8.5546875" customWidth="1"/>
    <col min="8711" max="8711" width="14.44140625" customWidth="1"/>
    <col min="8712" max="8712" width="7.33203125" customWidth="1"/>
    <col min="8713" max="8713" width="18" customWidth="1"/>
    <col min="8714" max="8714" width="17.5546875" customWidth="1"/>
    <col min="8715" max="8715" width="10.6640625" customWidth="1"/>
    <col min="8717" max="8717" width="11.33203125" bestFit="1" customWidth="1"/>
    <col min="8961" max="8961" width="14.88671875" customWidth="1"/>
    <col min="8962" max="8962" width="19.33203125" customWidth="1"/>
    <col min="8963" max="8963" width="49.109375" customWidth="1"/>
    <col min="8964" max="8964" width="18" customWidth="1"/>
    <col min="8965" max="8965" width="14.88671875" customWidth="1"/>
    <col min="8966" max="8966" width="8.5546875" customWidth="1"/>
    <col min="8967" max="8967" width="14.44140625" customWidth="1"/>
    <col min="8968" max="8968" width="7.33203125" customWidth="1"/>
    <col min="8969" max="8969" width="18" customWidth="1"/>
    <col min="8970" max="8970" width="17.5546875" customWidth="1"/>
    <col min="8971" max="8971" width="10.6640625" customWidth="1"/>
    <col min="8973" max="8973" width="11.33203125" bestFit="1" customWidth="1"/>
    <col min="9217" max="9217" width="14.88671875" customWidth="1"/>
    <col min="9218" max="9218" width="19.33203125" customWidth="1"/>
    <col min="9219" max="9219" width="49.109375" customWidth="1"/>
    <col min="9220" max="9220" width="18" customWidth="1"/>
    <col min="9221" max="9221" width="14.88671875" customWidth="1"/>
    <col min="9222" max="9222" width="8.5546875" customWidth="1"/>
    <col min="9223" max="9223" width="14.44140625" customWidth="1"/>
    <col min="9224" max="9224" width="7.33203125" customWidth="1"/>
    <col min="9225" max="9225" width="18" customWidth="1"/>
    <col min="9226" max="9226" width="17.5546875" customWidth="1"/>
    <col min="9227" max="9227" width="10.6640625" customWidth="1"/>
    <col min="9229" max="9229" width="11.33203125" bestFit="1" customWidth="1"/>
    <col min="9473" max="9473" width="14.88671875" customWidth="1"/>
    <col min="9474" max="9474" width="19.33203125" customWidth="1"/>
    <col min="9475" max="9475" width="49.109375" customWidth="1"/>
    <col min="9476" max="9476" width="18" customWidth="1"/>
    <col min="9477" max="9477" width="14.88671875" customWidth="1"/>
    <col min="9478" max="9478" width="8.5546875" customWidth="1"/>
    <col min="9479" max="9479" width="14.44140625" customWidth="1"/>
    <col min="9480" max="9480" width="7.33203125" customWidth="1"/>
    <col min="9481" max="9481" width="18" customWidth="1"/>
    <col min="9482" max="9482" width="17.5546875" customWidth="1"/>
    <col min="9483" max="9483" width="10.6640625" customWidth="1"/>
    <col min="9485" max="9485" width="11.33203125" bestFit="1" customWidth="1"/>
    <col min="9729" max="9729" width="14.88671875" customWidth="1"/>
    <col min="9730" max="9730" width="19.33203125" customWidth="1"/>
    <col min="9731" max="9731" width="49.109375" customWidth="1"/>
    <col min="9732" max="9732" width="18" customWidth="1"/>
    <col min="9733" max="9733" width="14.88671875" customWidth="1"/>
    <col min="9734" max="9734" width="8.5546875" customWidth="1"/>
    <col min="9735" max="9735" width="14.44140625" customWidth="1"/>
    <col min="9736" max="9736" width="7.33203125" customWidth="1"/>
    <col min="9737" max="9737" width="18" customWidth="1"/>
    <col min="9738" max="9738" width="17.5546875" customWidth="1"/>
    <col min="9739" max="9739" width="10.6640625" customWidth="1"/>
    <col min="9741" max="9741" width="11.33203125" bestFit="1" customWidth="1"/>
    <col min="9985" max="9985" width="14.88671875" customWidth="1"/>
    <col min="9986" max="9986" width="19.33203125" customWidth="1"/>
    <col min="9987" max="9987" width="49.109375" customWidth="1"/>
    <col min="9988" max="9988" width="18" customWidth="1"/>
    <col min="9989" max="9989" width="14.88671875" customWidth="1"/>
    <col min="9990" max="9990" width="8.5546875" customWidth="1"/>
    <col min="9991" max="9991" width="14.44140625" customWidth="1"/>
    <col min="9992" max="9992" width="7.33203125" customWidth="1"/>
    <col min="9993" max="9993" width="18" customWidth="1"/>
    <col min="9994" max="9994" width="17.5546875" customWidth="1"/>
    <col min="9995" max="9995" width="10.6640625" customWidth="1"/>
    <col min="9997" max="9997" width="11.33203125" bestFit="1" customWidth="1"/>
    <col min="10241" max="10241" width="14.88671875" customWidth="1"/>
    <col min="10242" max="10242" width="19.33203125" customWidth="1"/>
    <col min="10243" max="10243" width="49.109375" customWidth="1"/>
    <col min="10244" max="10244" width="18" customWidth="1"/>
    <col min="10245" max="10245" width="14.88671875" customWidth="1"/>
    <col min="10246" max="10246" width="8.5546875" customWidth="1"/>
    <col min="10247" max="10247" width="14.44140625" customWidth="1"/>
    <col min="10248" max="10248" width="7.33203125" customWidth="1"/>
    <col min="10249" max="10249" width="18" customWidth="1"/>
    <col min="10250" max="10250" width="17.5546875" customWidth="1"/>
    <col min="10251" max="10251" width="10.6640625" customWidth="1"/>
    <col min="10253" max="10253" width="11.33203125" bestFit="1" customWidth="1"/>
    <col min="10497" max="10497" width="14.88671875" customWidth="1"/>
    <col min="10498" max="10498" width="19.33203125" customWidth="1"/>
    <col min="10499" max="10499" width="49.109375" customWidth="1"/>
    <col min="10500" max="10500" width="18" customWidth="1"/>
    <col min="10501" max="10501" width="14.88671875" customWidth="1"/>
    <col min="10502" max="10502" width="8.5546875" customWidth="1"/>
    <col min="10503" max="10503" width="14.44140625" customWidth="1"/>
    <col min="10504" max="10504" width="7.33203125" customWidth="1"/>
    <col min="10505" max="10505" width="18" customWidth="1"/>
    <col min="10506" max="10506" width="17.5546875" customWidth="1"/>
    <col min="10507" max="10507" width="10.6640625" customWidth="1"/>
    <col min="10509" max="10509" width="11.33203125" bestFit="1" customWidth="1"/>
    <col min="10753" max="10753" width="14.88671875" customWidth="1"/>
    <col min="10754" max="10754" width="19.33203125" customWidth="1"/>
    <col min="10755" max="10755" width="49.109375" customWidth="1"/>
    <col min="10756" max="10756" width="18" customWidth="1"/>
    <col min="10757" max="10757" width="14.88671875" customWidth="1"/>
    <col min="10758" max="10758" width="8.5546875" customWidth="1"/>
    <col min="10759" max="10759" width="14.44140625" customWidth="1"/>
    <col min="10760" max="10760" width="7.33203125" customWidth="1"/>
    <col min="10761" max="10761" width="18" customWidth="1"/>
    <col min="10762" max="10762" width="17.5546875" customWidth="1"/>
    <col min="10763" max="10763" width="10.6640625" customWidth="1"/>
    <col min="10765" max="10765" width="11.33203125" bestFit="1" customWidth="1"/>
    <col min="11009" max="11009" width="14.88671875" customWidth="1"/>
    <col min="11010" max="11010" width="19.33203125" customWidth="1"/>
    <col min="11011" max="11011" width="49.109375" customWidth="1"/>
    <col min="11012" max="11012" width="18" customWidth="1"/>
    <col min="11013" max="11013" width="14.88671875" customWidth="1"/>
    <col min="11014" max="11014" width="8.5546875" customWidth="1"/>
    <col min="11015" max="11015" width="14.44140625" customWidth="1"/>
    <col min="11016" max="11016" width="7.33203125" customWidth="1"/>
    <col min="11017" max="11017" width="18" customWidth="1"/>
    <col min="11018" max="11018" width="17.5546875" customWidth="1"/>
    <col min="11019" max="11019" width="10.6640625" customWidth="1"/>
    <col min="11021" max="11021" width="11.33203125" bestFit="1" customWidth="1"/>
    <col min="11265" max="11265" width="14.88671875" customWidth="1"/>
    <col min="11266" max="11266" width="19.33203125" customWidth="1"/>
    <col min="11267" max="11267" width="49.109375" customWidth="1"/>
    <col min="11268" max="11268" width="18" customWidth="1"/>
    <col min="11269" max="11269" width="14.88671875" customWidth="1"/>
    <col min="11270" max="11270" width="8.5546875" customWidth="1"/>
    <col min="11271" max="11271" width="14.44140625" customWidth="1"/>
    <col min="11272" max="11272" width="7.33203125" customWidth="1"/>
    <col min="11273" max="11273" width="18" customWidth="1"/>
    <col min="11274" max="11274" width="17.5546875" customWidth="1"/>
    <col min="11275" max="11275" width="10.6640625" customWidth="1"/>
    <col min="11277" max="11277" width="11.33203125" bestFit="1" customWidth="1"/>
    <col min="11521" max="11521" width="14.88671875" customWidth="1"/>
    <col min="11522" max="11522" width="19.33203125" customWidth="1"/>
    <col min="11523" max="11523" width="49.109375" customWidth="1"/>
    <col min="11524" max="11524" width="18" customWidth="1"/>
    <col min="11525" max="11525" width="14.88671875" customWidth="1"/>
    <col min="11526" max="11526" width="8.5546875" customWidth="1"/>
    <col min="11527" max="11527" width="14.44140625" customWidth="1"/>
    <col min="11528" max="11528" width="7.33203125" customWidth="1"/>
    <col min="11529" max="11529" width="18" customWidth="1"/>
    <col min="11530" max="11530" width="17.5546875" customWidth="1"/>
    <col min="11531" max="11531" width="10.6640625" customWidth="1"/>
    <col min="11533" max="11533" width="11.33203125" bestFit="1" customWidth="1"/>
    <col min="11777" max="11777" width="14.88671875" customWidth="1"/>
    <col min="11778" max="11778" width="19.33203125" customWidth="1"/>
    <col min="11779" max="11779" width="49.109375" customWidth="1"/>
    <col min="11780" max="11780" width="18" customWidth="1"/>
    <col min="11781" max="11781" width="14.88671875" customWidth="1"/>
    <col min="11782" max="11782" width="8.5546875" customWidth="1"/>
    <col min="11783" max="11783" width="14.44140625" customWidth="1"/>
    <col min="11784" max="11784" width="7.33203125" customWidth="1"/>
    <col min="11785" max="11785" width="18" customWidth="1"/>
    <col min="11786" max="11786" width="17.5546875" customWidth="1"/>
    <col min="11787" max="11787" width="10.6640625" customWidth="1"/>
    <col min="11789" max="11789" width="11.33203125" bestFit="1" customWidth="1"/>
    <col min="12033" max="12033" width="14.88671875" customWidth="1"/>
    <col min="12034" max="12034" width="19.33203125" customWidth="1"/>
    <col min="12035" max="12035" width="49.109375" customWidth="1"/>
    <col min="12036" max="12036" width="18" customWidth="1"/>
    <col min="12037" max="12037" width="14.88671875" customWidth="1"/>
    <col min="12038" max="12038" width="8.5546875" customWidth="1"/>
    <col min="12039" max="12039" width="14.44140625" customWidth="1"/>
    <col min="12040" max="12040" width="7.33203125" customWidth="1"/>
    <col min="12041" max="12041" width="18" customWidth="1"/>
    <col min="12042" max="12042" width="17.5546875" customWidth="1"/>
    <col min="12043" max="12043" width="10.6640625" customWidth="1"/>
    <col min="12045" max="12045" width="11.33203125" bestFit="1" customWidth="1"/>
    <col min="12289" max="12289" width="14.88671875" customWidth="1"/>
    <col min="12290" max="12290" width="19.33203125" customWidth="1"/>
    <col min="12291" max="12291" width="49.109375" customWidth="1"/>
    <col min="12292" max="12292" width="18" customWidth="1"/>
    <col min="12293" max="12293" width="14.88671875" customWidth="1"/>
    <col min="12294" max="12294" width="8.5546875" customWidth="1"/>
    <col min="12295" max="12295" width="14.44140625" customWidth="1"/>
    <col min="12296" max="12296" width="7.33203125" customWidth="1"/>
    <col min="12297" max="12297" width="18" customWidth="1"/>
    <col min="12298" max="12298" width="17.5546875" customWidth="1"/>
    <col min="12299" max="12299" width="10.6640625" customWidth="1"/>
    <col min="12301" max="12301" width="11.33203125" bestFit="1" customWidth="1"/>
    <col min="12545" max="12545" width="14.88671875" customWidth="1"/>
    <col min="12546" max="12546" width="19.33203125" customWidth="1"/>
    <col min="12547" max="12547" width="49.109375" customWidth="1"/>
    <col min="12548" max="12548" width="18" customWidth="1"/>
    <col min="12549" max="12549" width="14.88671875" customWidth="1"/>
    <col min="12550" max="12550" width="8.5546875" customWidth="1"/>
    <col min="12551" max="12551" width="14.44140625" customWidth="1"/>
    <col min="12552" max="12552" width="7.33203125" customWidth="1"/>
    <col min="12553" max="12553" width="18" customWidth="1"/>
    <col min="12554" max="12554" width="17.5546875" customWidth="1"/>
    <col min="12555" max="12555" width="10.6640625" customWidth="1"/>
    <col min="12557" max="12557" width="11.33203125" bestFit="1" customWidth="1"/>
    <col min="12801" max="12801" width="14.88671875" customWidth="1"/>
    <col min="12802" max="12802" width="19.33203125" customWidth="1"/>
    <col min="12803" max="12803" width="49.109375" customWidth="1"/>
    <col min="12804" max="12804" width="18" customWidth="1"/>
    <col min="12805" max="12805" width="14.88671875" customWidth="1"/>
    <col min="12806" max="12806" width="8.5546875" customWidth="1"/>
    <col min="12807" max="12807" width="14.44140625" customWidth="1"/>
    <col min="12808" max="12808" width="7.33203125" customWidth="1"/>
    <col min="12809" max="12809" width="18" customWidth="1"/>
    <col min="12810" max="12810" width="17.5546875" customWidth="1"/>
    <col min="12811" max="12811" width="10.6640625" customWidth="1"/>
    <col min="12813" max="12813" width="11.33203125" bestFit="1" customWidth="1"/>
    <col min="13057" max="13057" width="14.88671875" customWidth="1"/>
    <col min="13058" max="13058" width="19.33203125" customWidth="1"/>
    <col min="13059" max="13059" width="49.109375" customWidth="1"/>
    <col min="13060" max="13060" width="18" customWidth="1"/>
    <col min="13061" max="13061" width="14.88671875" customWidth="1"/>
    <col min="13062" max="13062" width="8.5546875" customWidth="1"/>
    <col min="13063" max="13063" width="14.44140625" customWidth="1"/>
    <col min="13064" max="13064" width="7.33203125" customWidth="1"/>
    <col min="13065" max="13065" width="18" customWidth="1"/>
    <col min="13066" max="13066" width="17.5546875" customWidth="1"/>
    <col min="13067" max="13067" width="10.6640625" customWidth="1"/>
    <col min="13069" max="13069" width="11.33203125" bestFit="1" customWidth="1"/>
    <col min="13313" max="13313" width="14.88671875" customWidth="1"/>
    <col min="13314" max="13314" width="19.33203125" customWidth="1"/>
    <col min="13315" max="13315" width="49.109375" customWidth="1"/>
    <col min="13316" max="13316" width="18" customWidth="1"/>
    <col min="13317" max="13317" width="14.88671875" customWidth="1"/>
    <col min="13318" max="13318" width="8.5546875" customWidth="1"/>
    <col min="13319" max="13319" width="14.44140625" customWidth="1"/>
    <col min="13320" max="13320" width="7.33203125" customWidth="1"/>
    <col min="13321" max="13321" width="18" customWidth="1"/>
    <col min="13322" max="13322" width="17.5546875" customWidth="1"/>
    <col min="13323" max="13323" width="10.6640625" customWidth="1"/>
    <col min="13325" max="13325" width="11.33203125" bestFit="1" customWidth="1"/>
    <col min="13569" max="13569" width="14.88671875" customWidth="1"/>
    <col min="13570" max="13570" width="19.33203125" customWidth="1"/>
    <col min="13571" max="13571" width="49.109375" customWidth="1"/>
    <col min="13572" max="13572" width="18" customWidth="1"/>
    <col min="13573" max="13573" width="14.88671875" customWidth="1"/>
    <col min="13574" max="13574" width="8.5546875" customWidth="1"/>
    <col min="13575" max="13575" width="14.44140625" customWidth="1"/>
    <col min="13576" max="13576" width="7.33203125" customWidth="1"/>
    <col min="13577" max="13577" width="18" customWidth="1"/>
    <col min="13578" max="13578" width="17.5546875" customWidth="1"/>
    <col min="13579" max="13579" width="10.6640625" customWidth="1"/>
    <col min="13581" max="13581" width="11.33203125" bestFit="1" customWidth="1"/>
    <col min="13825" max="13825" width="14.88671875" customWidth="1"/>
    <col min="13826" max="13826" width="19.33203125" customWidth="1"/>
    <col min="13827" max="13827" width="49.109375" customWidth="1"/>
    <col min="13828" max="13828" width="18" customWidth="1"/>
    <col min="13829" max="13829" width="14.88671875" customWidth="1"/>
    <col min="13830" max="13830" width="8.5546875" customWidth="1"/>
    <col min="13831" max="13831" width="14.44140625" customWidth="1"/>
    <col min="13832" max="13832" width="7.33203125" customWidth="1"/>
    <col min="13833" max="13833" width="18" customWidth="1"/>
    <col min="13834" max="13834" width="17.5546875" customWidth="1"/>
    <col min="13835" max="13835" width="10.6640625" customWidth="1"/>
    <col min="13837" max="13837" width="11.33203125" bestFit="1" customWidth="1"/>
    <col min="14081" max="14081" width="14.88671875" customWidth="1"/>
    <col min="14082" max="14082" width="19.33203125" customWidth="1"/>
    <col min="14083" max="14083" width="49.109375" customWidth="1"/>
    <col min="14084" max="14084" width="18" customWidth="1"/>
    <col min="14085" max="14085" width="14.88671875" customWidth="1"/>
    <col min="14086" max="14086" width="8.5546875" customWidth="1"/>
    <col min="14087" max="14087" width="14.44140625" customWidth="1"/>
    <col min="14088" max="14088" width="7.33203125" customWidth="1"/>
    <col min="14089" max="14089" width="18" customWidth="1"/>
    <col min="14090" max="14090" width="17.5546875" customWidth="1"/>
    <col min="14091" max="14091" width="10.6640625" customWidth="1"/>
    <col min="14093" max="14093" width="11.33203125" bestFit="1" customWidth="1"/>
    <col min="14337" max="14337" width="14.88671875" customWidth="1"/>
    <col min="14338" max="14338" width="19.33203125" customWidth="1"/>
    <col min="14339" max="14339" width="49.109375" customWidth="1"/>
    <col min="14340" max="14340" width="18" customWidth="1"/>
    <col min="14341" max="14341" width="14.88671875" customWidth="1"/>
    <col min="14342" max="14342" width="8.5546875" customWidth="1"/>
    <col min="14343" max="14343" width="14.44140625" customWidth="1"/>
    <col min="14344" max="14344" width="7.33203125" customWidth="1"/>
    <col min="14345" max="14345" width="18" customWidth="1"/>
    <col min="14346" max="14346" width="17.5546875" customWidth="1"/>
    <col min="14347" max="14347" width="10.6640625" customWidth="1"/>
    <col min="14349" max="14349" width="11.33203125" bestFit="1" customWidth="1"/>
    <col min="14593" max="14593" width="14.88671875" customWidth="1"/>
    <col min="14594" max="14594" width="19.33203125" customWidth="1"/>
    <col min="14595" max="14595" width="49.109375" customWidth="1"/>
    <col min="14596" max="14596" width="18" customWidth="1"/>
    <col min="14597" max="14597" width="14.88671875" customWidth="1"/>
    <col min="14598" max="14598" width="8.5546875" customWidth="1"/>
    <col min="14599" max="14599" width="14.44140625" customWidth="1"/>
    <col min="14600" max="14600" width="7.33203125" customWidth="1"/>
    <col min="14601" max="14601" width="18" customWidth="1"/>
    <col min="14602" max="14602" width="17.5546875" customWidth="1"/>
    <col min="14603" max="14603" width="10.6640625" customWidth="1"/>
    <col min="14605" max="14605" width="11.33203125" bestFit="1" customWidth="1"/>
    <col min="14849" max="14849" width="14.88671875" customWidth="1"/>
    <col min="14850" max="14850" width="19.33203125" customWidth="1"/>
    <col min="14851" max="14851" width="49.109375" customWidth="1"/>
    <col min="14852" max="14852" width="18" customWidth="1"/>
    <col min="14853" max="14853" width="14.88671875" customWidth="1"/>
    <col min="14854" max="14854" width="8.5546875" customWidth="1"/>
    <col min="14855" max="14855" width="14.44140625" customWidth="1"/>
    <col min="14856" max="14856" width="7.33203125" customWidth="1"/>
    <col min="14857" max="14857" width="18" customWidth="1"/>
    <col min="14858" max="14858" width="17.5546875" customWidth="1"/>
    <col min="14859" max="14859" width="10.6640625" customWidth="1"/>
    <col min="14861" max="14861" width="11.33203125" bestFit="1" customWidth="1"/>
    <col min="15105" max="15105" width="14.88671875" customWidth="1"/>
    <col min="15106" max="15106" width="19.33203125" customWidth="1"/>
    <col min="15107" max="15107" width="49.109375" customWidth="1"/>
    <col min="15108" max="15108" width="18" customWidth="1"/>
    <col min="15109" max="15109" width="14.88671875" customWidth="1"/>
    <col min="15110" max="15110" width="8.5546875" customWidth="1"/>
    <col min="15111" max="15111" width="14.44140625" customWidth="1"/>
    <col min="15112" max="15112" width="7.33203125" customWidth="1"/>
    <col min="15113" max="15113" width="18" customWidth="1"/>
    <col min="15114" max="15114" width="17.5546875" customWidth="1"/>
    <col min="15115" max="15115" width="10.6640625" customWidth="1"/>
    <col min="15117" max="15117" width="11.33203125" bestFit="1" customWidth="1"/>
    <col min="15361" max="15361" width="14.88671875" customWidth="1"/>
    <col min="15362" max="15362" width="19.33203125" customWidth="1"/>
    <col min="15363" max="15363" width="49.109375" customWidth="1"/>
    <col min="15364" max="15364" width="18" customWidth="1"/>
    <col min="15365" max="15365" width="14.88671875" customWidth="1"/>
    <col min="15366" max="15366" width="8.5546875" customWidth="1"/>
    <col min="15367" max="15367" width="14.44140625" customWidth="1"/>
    <col min="15368" max="15368" width="7.33203125" customWidth="1"/>
    <col min="15369" max="15369" width="18" customWidth="1"/>
    <col min="15370" max="15370" width="17.5546875" customWidth="1"/>
    <col min="15371" max="15371" width="10.6640625" customWidth="1"/>
    <col min="15373" max="15373" width="11.33203125" bestFit="1" customWidth="1"/>
    <col min="15617" max="15617" width="14.88671875" customWidth="1"/>
    <col min="15618" max="15618" width="19.33203125" customWidth="1"/>
    <col min="15619" max="15619" width="49.109375" customWidth="1"/>
    <col min="15620" max="15620" width="18" customWidth="1"/>
    <col min="15621" max="15621" width="14.88671875" customWidth="1"/>
    <col min="15622" max="15622" width="8.5546875" customWidth="1"/>
    <col min="15623" max="15623" width="14.44140625" customWidth="1"/>
    <col min="15624" max="15624" width="7.33203125" customWidth="1"/>
    <col min="15625" max="15625" width="18" customWidth="1"/>
    <col min="15626" max="15626" width="17.5546875" customWidth="1"/>
    <col min="15627" max="15627" width="10.6640625" customWidth="1"/>
    <col min="15629" max="15629" width="11.33203125" bestFit="1" customWidth="1"/>
    <col min="15873" max="15873" width="14.88671875" customWidth="1"/>
    <col min="15874" max="15874" width="19.33203125" customWidth="1"/>
    <col min="15875" max="15875" width="49.109375" customWidth="1"/>
    <col min="15876" max="15876" width="18" customWidth="1"/>
    <col min="15877" max="15877" width="14.88671875" customWidth="1"/>
    <col min="15878" max="15878" width="8.5546875" customWidth="1"/>
    <col min="15879" max="15879" width="14.44140625" customWidth="1"/>
    <col min="15880" max="15880" width="7.33203125" customWidth="1"/>
    <col min="15881" max="15881" width="18" customWidth="1"/>
    <col min="15882" max="15882" width="17.5546875" customWidth="1"/>
    <col min="15883" max="15883" width="10.6640625" customWidth="1"/>
    <col min="15885" max="15885" width="11.33203125" bestFit="1" customWidth="1"/>
    <col min="16129" max="16129" width="14.88671875" customWidth="1"/>
    <col min="16130" max="16130" width="19.33203125" customWidth="1"/>
    <col min="16131" max="16131" width="49.109375" customWidth="1"/>
    <col min="16132" max="16132" width="18" customWidth="1"/>
    <col min="16133" max="16133" width="14.88671875" customWidth="1"/>
    <col min="16134" max="16134" width="8.5546875" customWidth="1"/>
    <col min="16135" max="16135" width="14.44140625" customWidth="1"/>
    <col min="16136" max="16136" width="7.33203125" customWidth="1"/>
    <col min="16137" max="16137" width="18" customWidth="1"/>
    <col min="16138" max="16138" width="17.5546875" customWidth="1"/>
    <col min="16139" max="16139" width="10.6640625" customWidth="1"/>
    <col min="16141" max="16141" width="11.33203125" bestFit="1" customWidth="1"/>
  </cols>
  <sheetData>
    <row r="1" spans="1:14" ht="54.6" customHeight="1">
      <c r="A1" s="3"/>
      <c r="C1" s="77" t="s">
        <v>91</v>
      </c>
      <c r="D1" s="3"/>
    </row>
    <row r="2" spans="1:14" ht="21">
      <c r="B2" s="18"/>
      <c r="C2" s="55" t="s">
        <v>90</v>
      </c>
      <c r="D2" s="4"/>
      <c r="E2" s="1"/>
      <c r="F2" s="1"/>
      <c r="G2" s="7"/>
      <c r="H2" s="7"/>
      <c r="I2" s="7"/>
      <c r="J2" s="6"/>
      <c r="K2" s="2"/>
    </row>
    <row r="3" spans="1:14" ht="21">
      <c r="B3" s="26"/>
      <c r="C3" s="29" t="s">
        <v>7</v>
      </c>
      <c r="D3" s="4"/>
      <c r="E3" s="1"/>
      <c r="F3" s="1"/>
      <c r="G3" s="5"/>
      <c r="H3" s="5"/>
      <c r="I3" s="5"/>
      <c r="J3" s="6"/>
      <c r="K3" s="2"/>
    </row>
    <row r="4" spans="1:14" ht="21">
      <c r="B4" s="26"/>
      <c r="C4" s="30" t="s">
        <v>8</v>
      </c>
      <c r="D4" s="4"/>
      <c r="E4" s="1"/>
      <c r="F4" s="1"/>
      <c r="G4" s="5"/>
      <c r="H4" s="5"/>
      <c r="I4" s="5"/>
      <c r="J4" s="6"/>
      <c r="K4" s="2"/>
    </row>
    <row r="5" spans="1:14" ht="21">
      <c r="B5" s="26"/>
      <c r="C5" s="30" t="s">
        <v>82</v>
      </c>
      <c r="D5" s="4"/>
      <c r="E5" s="1"/>
      <c r="F5" s="1"/>
      <c r="G5" s="5"/>
      <c r="H5" s="5"/>
      <c r="I5" s="5"/>
      <c r="J5" s="6"/>
      <c r="K5" s="2"/>
    </row>
    <row r="6" spans="1:14" ht="21">
      <c r="B6" s="26"/>
      <c r="C6" s="30" t="s">
        <v>9</v>
      </c>
      <c r="D6" s="4"/>
      <c r="E6" s="1"/>
      <c r="F6" s="1"/>
      <c r="G6" s="5"/>
      <c r="H6" s="5"/>
      <c r="I6" s="5"/>
      <c r="J6" s="6"/>
      <c r="K6" s="2"/>
    </row>
    <row r="7" spans="1:14" ht="21">
      <c r="B7" s="26"/>
      <c r="C7" s="37">
        <v>5961215537</v>
      </c>
      <c r="D7" s="4"/>
      <c r="E7" s="1"/>
      <c r="F7" s="1"/>
      <c r="G7" s="5"/>
      <c r="H7" s="5"/>
      <c r="I7" s="5"/>
      <c r="J7" s="6"/>
      <c r="K7" s="2"/>
    </row>
    <row r="8" spans="1:14" ht="21">
      <c r="B8" s="26"/>
      <c r="C8" s="26" t="s">
        <v>92</v>
      </c>
      <c r="D8" s="4"/>
      <c r="E8" s="1"/>
      <c r="F8" s="1"/>
      <c r="G8" s="5"/>
      <c r="H8" s="5"/>
      <c r="I8" s="5"/>
      <c r="J8" s="6"/>
      <c r="K8" s="2"/>
    </row>
    <row r="9" spans="1:14" ht="21">
      <c r="B9" s="26"/>
      <c r="C9" s="29" t="s">
        <v>93</v>
      </c>
      <c r="D9" s="4"/>
      <c r="E9" s="1"/>
      <c r="F9" s="1"/>
      <c r="G9" s="5"/>
      <c r="H9" s="5"/>
      <c r="I9" s="5"/>
      <c r="J9" s="6"/>
      <c r="K9" s="2"/>
    </row>
    <row r="10" spans="1:14" ht="21">
      <c r="B10" s="26"/>
      <c r="C10" s="29"/>
      <c r="D10" s="4"/>
      <c r="E10" s="1"/>
      <c r="F10" s="1"/>
      <c r="G10" s="5"/>
      <c r="H10" s="5"/>
      <c r="I10" s="5"/>
      <c r="J10" s="6"/>
      <c r="K10" s="2"/>
    </row>
    <row r="11" spans="1:14" ht="21.6" customHeight="1">
      <c r="B11" s="78" t="s">
        <v>94</v>
      </c>
      <c r="C11" s="78" t="s">
        <v>95</v>
      </c>
      <c r="D11" s="79" t="s">
        <v>96</v>
      </c>
      <c r="E11" s="79"/>
      <c r="G11" s="16"/>
      <c r="H11" s="16"/>
      <c r="I11" s="16"/>
      <c r="J11" s="1"/>
      <c r="K11" s="2"/>
    </row>
    <row r="12" spans="1:14" ht="22.8">
      <c r="B12" s="80"/>
      <c r="C12" s="80"/>
      <c r="D12" s="81"/>
      <c r="E12" s="81"/>
      <c r="G12" s="10"/>
      <c r="H12" s="10"/>
      <c r="I12" s="10"/>
      <c r="J12" s="1"/>
      <c r="K12" s="2"/>
    </row>
    <row r="13" spans="1:14" ht="22.8">
      <c r="B13" s="80"/>
      <c r="C13" s="80"/>
      <c r="D13" s="81"/>
      <c r="E13" s="81"/>
      <c r="G13" s="10"/>
      <c r="H13" s="10"/>
      <c r="I13" s="10"/>
      <c r="J13" s="18"/>
      <c r="K13" s="2"/>
    </row>
    <row r="14" spans="1:14" ht="20.25" customHeight="1">
      <c r="A14" s="7"/>
      <c r="B14" s="54"/>
      <c r="D14" s="28"/>
      <c r="E14" s="18"/>
      <c r="F14" s="18"/>
      <c r="G14" s="24"/>
      <c r="H14" s="24"/>
      <c r="I14" s="24"/>
      <c r="J14" s="24"/>
      <c r="K14" s="2"/>
    </row>
    <row r="15" spans="1:14" ht="20.25" customHeight="1">
      <c r="A15" s="7"/>
      <c r="B15" s="50"/>
      <c r="C15" s="27"/>
      <c r="D15" s="27"/>
      <c r="E15" s="27"/>
      <c r="F15" s="27"/>
      <c r="G15" s="24"/>
      <c r="H15" s="24"/>
      <c r="I15" s="24"/>
      <c r="J15" s="24"/>
      <c r="K15" s="2"/>
    </row>
    <row r="16" spans="1:14" ht="58.5" customHeight="1">
      <c r="A16" s="38"/>
      <c r="B16" s="38" t="s">
        <v>43</v>
      </c>
      <c r="C16" s="38" t="s">
        <v>0</v>
      </c>
      <c r="D16" s="39" t="s">
        <v>77</v>
      </c>
      <c r="E16" s="39" t="s">
        <v>44</v>
      </c>
      <c r="F16" s="38" t="s">
        <v>1</v>
      </c>
      <c r="G16" s="39" t="s">
        <v>2</v>
      </c>
      <c r="H16" s="39" t="s">
        <v>45</v>
      </c>
      <c r="I16" s="39" t="s">
        <v>46</v>
      </c>
      <c r="J16" s="39" t="s">
        <v>3</v>
      </c>
      <c r="K16" s="8"/>
      <c r="N16" s="52"/>
    </row>
    <row r="17" spans="1:29" ht="58.5" customHeight="1">
      <c r="A17" s="65"/>
      <c r="B17" s="65"/>
      <c r="C17" s="44" t="s">
        <v>47</v>
      </c>
      <c r="D17" s="65" t="s">
        <v>59</v>
      </c>
      <c r="E17" s="67"/>
      <c r="F17" s="67"/>
      <c r="G17" s="67">
        <f>SUM(G18:G25)</f>
        <v>0</v>
      </c>
      <c r="H17" s="67"/>
      <c r="I17" s="67">
        <f>SUM(I18:I25)</f>
        <v>0</v>
      </c>
      <c r="J17" s="67">
        <f>SUM(J18:J25)</f>
        <v>0</v>
      </c>
      <c r="K17" s="8"/>
    </row>
    <row r="18" spans="1:29" ht="311.39999999999998" customHeight="1">
      <c r="A18" s="19"/>
      <c r="B18" s="51">
        <v>1</v>
      </c>
      <c r="C18" s="43" t="s">
        <v>76</v>
      </c>
      <c r="D18" s="25"/>
      <c r="E18" s="21">
        <v>0</v>
      </c>
      <c r="F18" s="19">
        <v>2</v>
      </c>
      <c r="G18" s="40">
        <f t="shared" ref="G18:G81" si="0">F18*E18</f>
        <v>0</v>
      </c>
      <c r="H18" s="58">
        <v>0.23</v>
      </c>
      <c r="I18" s="40">
        <f t="shared" ref="I18:I81" si="1">G18*H18</f>
        <v>0</v>
      </c>
      <c r="J18" s="40">
        <f t="shared" ref="J18" si="2">SUM(G18+I18)</f>
        <v>0</v>
      </c>
      <c r="K18" s="69"/>
      <c r="M18" s="36"/>
    </row>
    <row r="19" spans="1:29" ht="243.6">
      <c r="A19" s="19"/>
      <c r="B19" s="51">
        <v>2</v>
      </c>
      <c r="C19" s="20" t="s">
        <v>18</v>
      </c>
      <c r="D19" s="25"/>
      <c r="E19" s="21">
        <v>0</v>
      </c>
      <c r="F19" s="19">
        <v>2</v>
      </c>
      <c r="G19" s="40">
        <f t="shared" si="0"/>
        <v>0</v>
      </c>
      <c r="H19" s="58">
        <v>0.23</v>
      </c>
      <c r="I19" s="40">
        <f t="shared" si="1"/>
        <v>0</v>
      </c>
      <c r="J19" s="22">
        <f t="shared" ref="J19:J24" si="3">PRODUCT(G19*1.23)</f>
        <v>0</v>
      </c>
      <c r="K19" s="8"/>
      <c r="M19" s="36"/>
    </row>
    <row r="20" spans="1:29" ht="127.95" customHeight="1">
      <c r="A20" s="19"/>
      <c r="B20" s="51">
        <v>3</v>
      </c>
      <c r="C20" s="20" t="s">
        <v>69</v>
      </c>
      <c r="D20" s="25"/>
      <c r="E20" s="21">
        <v>0</v>
      </c>
      <c r="F20" s="19">
        <v>2</v>
      </c>
      <c r="G20" s="40">
        <f t="shared" si="0"/>
        <v>0</v>
      </c>
      <c r="H20" s="58">
        <v>0.23</v>
      </c>
      <c r="I20" s="40">
        <f t="shared" si="1"/>
        <v>0</v>
      </c>
      <c r="J20" s="22">
        <f t="shared" si="3"/>
        <v>0</v>
      </c>
      <c r="K20" s="8"/>
      <c r="M20" s="36"/>
      <c r="AC20" s="47"/>
    </row>
    <row r="21" spans="1:29" ht="168" customHeight="1">
      <c r="A21" s="19"/>
      <c r="B21" s="31">
        <v>4</v>
      </c>
      <c r="C21" s="20" t="s">
        <v>63</v>
      </c>
      <c r="D21" s="25"/>
      <c r="E21" s="21">
        <v>0</v>
      </c>
      <c r="F21" s="19">
        <v>6</v>
      </c>
      <c r="G21" s="40">
        <f t="shared" si="0"/>
        <v>0</v>
      </c>
      <c r="H21" s="58">
        <v>0.23</v>
      </c>
      <c r="I21" s="40">
        <f t="shared" si="1"/>
        <v>0</v>
      </c>
      <c r="J21" s="22">
        <f t="shared" si="3"/>
        <v>0</v>
      </c>
      <c r="K21" s="69"/>
      <c r="M21" s="36"/>
    </row>
    <row r="22" spans="1:29" ht="168" customHeight="1">
      <c r="A22" s="19"/>
      <c r="B22" s="31">
        <v>5</v>
      </c>
      <c r="C22" s="20" t="s">
        <v>37</v>
      </c>
      <c r="D22" s="25"/>
      <c r="E22" s="21">
        <v>0</v>
      </c>
      <c r="F22" s="19">
        <v>2</v>
      </c>
      <c r="G22" s="40">
        <f t="shared" si="0"/>
        <v>0</v>
      </c>
      <c r="H22" s="58">
        <v>0.23</v>
      </c>
      <c r="I22" s="40">
        <f t="shared" si="1"/>
        <v>0</v>
      </c>
      <c r="J22" s="22">
        <f t="shared" si="3"/>
        <v>0</v>
      </c>
      <c r="K22" s="8"/>
      <c r="M22" s="36"/>
    </row>
    <row r="23" spans="1:29" ht="226.2">
      <c r="A23" s="19"/>
      <c r="B23" s="51">
        <v>6</v>
      </c>
      <c r="C23" s="42" t="s">
        <v>19</v>
      </c>
      <c r="D23" s="25"/>
      <c r="E23" s="21">
        <v>0</v>
      </c>
      <c r="F23" s="19">
        <v>1</v>
      </c>
      <c r="G23" s="40">
        <f t="shared" si="0"/>
        <v>0</v>
      </c>
      <c r="H23" s="58">
        <v>0.23</v>
      </c>
      <c r="I23" s="40">
        <f t="shared" si="1"/>
        <v>0</v>
      </c>
      <c r="J23" s="22">
        <f t="shared" si="3"/>
        <v>0</v>
      </c>
      <c r="K23" s="8"/>
      <c r="M23" s="36"/>
    </row>
    <row r="24" spans="1:29" ht="239.25" customHeight="1">
      <c r="A24" s="19"/>
      <c r="B24" s="51">
        <v>7</v>
      </c>
      <c r="C24" s="42" t="s">
        <v>20</v>
      </c>
      <c r="D24" s="25"/>
      <c r="E24" s="21">
        <v>0</v>
      </c>
      <c r="F24" s="19">
        <v>1</v>
      </c>
      <c r="G24" s="40">
        <f t="shared" si="0"/>
        <v>0</v>
      </c>
      <c r="H24" s="58">
        <v>0.23</v>
      </c>
      <c r="I24" s="40">
        <f t="shared" si="1"/>
        <v>0</v>
      </c>
      <c r="J24" s="22">
        <f t="shared" si="3"/>
        <v>0</v>
      </c>
      <c r="K24" s="8"/>
      <c r="M24" s="36"/>
    </row>
    <row r="25" spans="1:29" ht="261.75" customHeight="1">
      <c r="A25" s="19"/>
      <c r="B25" s="51">
        <v>8</v>
      </c>
      <c r="C25" s="20" t="s">
        <v>21</v>
      </c>
      <c r="D25" s="25"/>
      <c r="E25" s="21">
        <v>0</v>
      </c>
      <c r="F25" s="19">
        <v>6</v>
      </c>
      <c r="G25" s="40">
        <f t="shared" si="0"/>
        <v>0</v>
      </c>
      <c r="H25" s="58">
        <v>0.23</v>
      </c>
      <c r="I25" s="40">
        <f t="shared" si="1"/>
        <v>0</v>
      </c>
      <c r="J25" s="22">
        <f t="shared" ref="J25" si="4">PRODUCT(G25*1.23)</f>
        <v>0</v>
      </c>
      <c r="K25" s="8"/>
      <c r="M25" s="36"/>
    </row>
    <row r="26" spans="1:29" ht="58.5" customHeight="1">
      <c r="A26" s="65"/>
      <c r="B26" s="65"/>
      <c r="C26" s="44" t="s">
        <v>54</v>
      </c>
      <c r="D26" s="65" t="s">
        <v>59</v>
      </c>
      <c r="E26" s="67"/>
      <c r="F26" s="67"/>
      <c r="G26" s="67">
        <f>SUM(G27:G36)</f>
        <v>0</v>
      </c>
      <c r="H26" s="67"/>
      <c r="I26" s="67">
        <f>SUM(I27:I36)</f>
        <v>0</v>
      </c>
      <c r="J26" s="67">
        <f>SUM(J27:J36)</f>
        <v>0</v>
      </c>
      <c r="K26" s="8"/>
    </row>
    <row r="27" spans="1:29" ht="243.6">
      <c r="A27" s="19"/>
      <c r="B27" s="51">
        <v>9</v>
      </c>
      <c r="C27" s="42" t="s">
        <v>32</v>
      </c>
      <c r="D27" s="25"/>
      <c r="E27" s="21">
        <v>0</v>
      </c>
      <c r="F27" s="19">
        <v>4</v>
      </c>
      <c r="G27" s="40">
        <f t="shared" ref="G27:G36" si="5">F27*E27</f>
        <v>0</v>
      </c>
      <c r="H27" s="58">
        <v>0.23</v>
      </c>
      <c r="I27" s="40">
        <f t="shared" ref="I27:I36" si="6">G27*H27</f>
        <v>0</v>
      </c>
      <c r="J27" s="22">
        <f t="shared" ref="J27:J36" si="7">PRODUCT(G27*1.23)</f>
        <v>0</v>
      </c>
      <c r="K27" s="8"/>
      <c r="M27" s="36"/>
    </row>
    <row r="28" spans="1:29" ht="226.2">
      <c r="A28" s="19"/>
      <c r="B28" s="51">
        <v>10</v>
      </c>
      <c r="C28" s="42" t="s">
        <v>33</v>
      </c>
      <c r="D28" s="25"/>
      <c r="E28" s="21">
        <v>0</v>
      </c>
      <c r="F28" s="19">
        <v>1</v>
      </c>
      <c r="G28" s="40">
        <f t="shared" si="5"/>
        <v>0</v>
      </c>
      <c r="H28" s="58">
        <v>0.23</v>
      </c>
      <c r="I28" s="40">
        <f t="shared" si="6"/>
        <v>0</v>
      </c>
      <c r="J28" s="22">
        <f t="shared" si="7"/>
        <v>0</v>
      </c>
      <c r="K28" s="8"/>
      <c r="M28" s="36"/>
    </row>
    <row r="29" spans="1:29" ht="226.2">
      <c r="A29" s="19"/>
      <c r="B29" s="51">
        <v>11</v>
      </c>
      <c r="C29" s="42" t="s">
        <v>34</v>
      </c>
      <c r="D29" s="25"/>
      <c r="E29" s="21">
        <v>0</v>
      </c>
      <c r="F29" s="19">
        <v>1</v>
      </c>
      <c r="G29" s="40">
        <f t="shared" si="5"/>
        <v>0</v>
      </c>
      <c r="H29" s="58">
        <v>0.23</v>
      </c>
      <c r="I29" s="40">
        <f t="shared" si="6"/>
        <v>0</v>
      </c>
      <c r="J29" s="22">
        <f t="shared" si="7"/>
        <v>0</v>
      </c>
      <c r="K29" s="8"/>
      <c r="M29" s="36"/>
    </row>
    <row r="30" spans="1:29" ht="226.2">
      <c r="A30" s="19"/>
      <c r="B30" s="51">
        <v>12</v>
      </c>
      <c r="C30" s="42" t="s">
        <v>35</v>
      </c>
      <c r="D30" s="25"/>
      <c r="E30" s="21">
        <v>0</v>
      </c>
      <c r="F30" s="19">
        <v>2</v>
      </c>
      <c r="G30" s="40">
        <f t="shared" si="5"/>
        <v>0</v>
      </c>
      <c r="H30" s="58">
        <v>0.23</v>
      </c>
      <c r="I30" s="40">
        <f t="shared" si="6"/>
        <v>0</v>
      </c>
      <c r="J30" s="22">
        <f t="shared" si="7"/>
        <v>0</v>
      </c>
      <c r="K30" s="8"/>
      <c r="M30" s="36"/>
    </row>
    <row r="31" spans="1:29" ht="138" customHeight="1">
      <c r="A31" s="19"/>
      <c r="B31" s="51">
        <v>13</v>
      </c>
      <c r="C31" s="42" t="s">
        <v>12</v>
      </c>
      <c r="D31" s="25"/>
      <c r="E31" s="21">
        <v>0</v>
      </c>
      <c r="F31" s="19">
        <v>1</v>
      </c>
      <c r="G31" s="40">
        <f t="shared" si="5"/>
        <v>0</v>
      </c>
      <c r="H31" s="58">
        <v>0.23</v>
      </c>
      <c r="I31" s="40">
        <f t="shared" si="6"/>
        <v>0</v>
      </c>
      <c r="J31" s="22">
        <f t="shared" si="7"/>
        <v>0</v>
      </c>
      <c r="K31" s="8"/>
      <c r="M31" s="36"/>
    </row>
    <row r="32" spans="1:29" ht="243.6">
      <c r="A32" s="19"/>
      <c r="B32" s="51">
        <v>14</v>
      </c>
      <c r="C32" s="42" t="s">
        <v>11</v>
      </c>
      <c r="D32" s="25"/>
      <c r="E32" s="21">
        <v>0</v>
      </c>
      <c r="F32" s="19">
        <v>1</v>
      </c>
      <c r="G32" s="40">
        <f t="shared" si="5"/>
        <v>0</v>
      </c>
      <c r="H32" s="58">
        <v>0.23</v>
      </c>
      <c r="I32" s="40">
        <f t="shared" si="6"/>
        <v>0</v>
      </c>
      <c r="J32" s="22">
        <f t="shared" si="7"/>
        <v>0</v>
      </c>
      <c r="K32" s="8"/>
      <c r="M32" s="36"/>
    </row>
    <row r="33" spans="1:13" ht="183" customHeight="1">
      <c r="A33" s="19"/>
      <c r="B33" s="51">
        <v>15</v>
      </c>
      <c r="C33" s="42" t="s">
        <v>70</v>
      </c>
      <c r="D33" s="25"/>
      <c r="E33" s="21">
        <v>0</v>
      </c>
      <c r="F33" s="19">
        <v>1</v>
      </c>
      <c r="G33" s="40">
        <f t="shared" si="5"/>
        <v>0</v>
      </c>
      <c r="H33" s="58">
        <v>0.23</v>
      </c>
      <c r="I33" s="40">
        <f t="shared" si="6"/>
        <v>0</v>
      </c>
      <c r="J33" s="22">
        <f t="shared" si="7"/>
        <v>0</v>
      </c>
      <c r="K33" s="8"/>
      <c r="M33" s="36"/>
    </row>
    <row r="34" spans="1:13" ht="138" customHeight="1">
      <c r="A34" s="19"/>
      <c r="B34" s="51">
        <v>16</v>
      </c>
      <c r="C34" s="42" t="s">
        <v>60</v>
      </c>
      <c r="D34" s="25"/>
      <c r="E34" s="21">
        <v>0</v>
      </c>
      <c r="F34" s="19">
        <v>1</v>
      </c>
      <c r="G34" s="40">
        <f t="shared" si="5"/>
        <v>0</v>
      </c>
      <c r="H34" s="58">
        <v>0.23</v>
      </c>
      <c r="I34" s="40">
        <f t="shared" si="6"/>
        <v>0</v>
      </c>
      <c r="J34" s="22">
        <f t="shared" si="7"/>
        <v>0</v>
      </c>
      <c r="K34" s="8"/>
      <c r="M34" s="36"/>
    </row>
    <row r="35" spans="1:13" ht="138" customHeight="1">
      <c r="A35" s="19"/>
      <c r="B35" s="51">
        <v>17</v>
      </c>
      <c r="C35" s="42" t="s">
        <v>84</v>
      </c>
      <c r="D35" s="25"/>
      <c r="E35" s="21">
        <v>0</v>
      </c>
      <c r="F35" s="19">
        <v>1</v>
      </c>
      <c r="G35" s="40">
        <f t="shared" si="5"/>
        <v>0</v>
      </c>
      <c r="H35" s="58">
        <v>0.23</v>
      </c>
      <c r="I35" s="40">
        <f t="shared" si="6"/>
        <v>0</v>
      </c>
      <c r="J35" s="22">
        <f t="shared" si="7"/>
        <v>0</v>
      </c>
      <c r="K35" s="8"/>
      <c r="M35" s="36"/>
    </row>
    <row r="36" spans="1:13" ht="156.6">
      <c r="A36" s="19"/>
      <c r="B36" s="51">
        <v>18</v>
      </c>
      <c r="C36" s="43" t="s">
        <v>87</v>
      </c>
      <c r="D36" s="25"/>
      <c r="E36" s="21">
        <v>0</v>
      </c>
      <c r="F36" s="19">
        <v>4</v>
      </c>
      <c r="G36" s="40">
        <f t="shared" si="5"/>
        <v>0</v>
      </c>
      <c r="H36" s="58">
        <v>0.23</v>
      </c>
      <c r="I36" s="40">
        <f t="shared" si="6"/>
        <v>0</v>
      </c>
      <c r="J36" s="22">
        <f t="shared" si="7"/>
        <v>0</v>
      </c>
      <c r="K36" s="69"/>
      <c r="M36" s="36"/>
    </row>
    <row r="37" spans="1:13" ht="58.5" customHeight="1">
      <c r="A37" s="65"/>
      <c r="B37" s="65"/>
      <c r="C37" s="44" t="s">
        <v>55</v>
      </c>
      <c r="D37" s="65" t="s">
        <v>59</v>
      </c>
      <c r="E37" s="67"/>
      <c r="F37" s="67"/>
      <c r="G37" s="67">
        <f>SUM(G38:G44)</f>
        <v>0</v>
      </c>
      <c r="H37" s="67"/>
      <c r="I37" s="67">
        <f>SUM(I38:I44)</f>
        <v>0</v>
      </c>
      <c r="J37" s="67">
        <f>SUM(J38:J44)</f>
        <v>0</v>
      </c>
      <c r="K37" s="8"/>
    </row>
    <row r="38" spans="1:13" ht="303.60000000000002" customHeight="1">
      <c r="A38" s="19"/>
      <c r="B38" s="51">
        <v>19</v>
      </c>
      <c r="C38" s="42" t="s">
        <v>29</v>
      </c>
      <c r="D38" s="25"/>
      <c r="E38" s="21">
        <v>0</v>
      </c>
      <c r="F38" s="19">
        <v>3</v>
      </c>
      <c r="G38" s="40">
        <f t="shared" ref="G38:G44" si="8">F38*E38</f>
        <v>0</v>
      </c>
      <c r="H38" s="58">
        <v>0.23</v>
      </c>
      <c r="I38" s="40">
        <f t="shared" ref="I38:I44" si="9">G38*H38</f>
        <v>0</v>
      </c>
      <c r="J38" s="22">
        <f t="shared" ref="J38:J44" si="10">PRODUCT(G38*1.23)</f>
        <v>0</v>
      </c>
      <c r="K38" s="8"/>
      <c r="M38" s="36"/>
    </row>
    <row r="39" spans="1:13" ht="278.39999999999998">
      <c r="A39" s="19"/>
      <c r="B39" s="51">
        <v>20</v>
      </c>
      <c r="C39" s="42" t="s">
        <v>38</v>
      </c>
      <c r="D39" s="25"/>
      <c r="E39" s="21">
        <v>0</v>
      </c>
      <c r="F39" s="19">
        <v>2</v>
      </c>
      <c r="G39" s="40">
        <f t="shared" si="8"/>
        <v>0</v>
      </c>
      <c r="H39" s="58">
        <v>0.23</v>
      </c>
      <c r="I39" s="40">
        <f t="shared" si="9"/>
        <v>0</v>
      </c>
      <c r="J39" s="22">
        <f t="shared" si="10"/>
        <v>0</v>
      </c>
      <c r="K39" s="8"/>
      <c r="M39" s="36"/>
    </row>
    <row r="40" spans="1:13" ht="147.6" customHeight="1">
      <c r="A40" s="19"/>
      <c r="B40" s="51">
        <v>21</v>
      </c>
      <c r="C40" s="42" t="s">
        <v>15</v>
      </c>
      <c r="D40" s="25"/>
      <c r="E40" s="21">
        <v>0</v>
      </c>
      <c r="F40" s="19">
        <v>2</v>
      </c>
      <c r="G40" s="40">
        <f t="shared" si="8"/>
        <v>0</v>
      </c>
      <c r="H40" s="58">
        <v>0.23</v>
      </c>
      <c r="I40" s="40">
        <f t="shared" si="9"/>
        <v>0</v>
      </c>
      <c r="J40" s="22">
        <f t="shared" si="10"/>
        <v>0</v>
      </c>
      <c r="K40" s="8"/>
      <c r="M40" s="36"/>
    </row>
    <row r="41" spans="1:13" ht="226.2">
      <c r="A41" s="19"/>
      <c r="B41" s="51">
        <v>22</v>
      </c>
      <c r="C41" s="42" t="s">
        <v>16</v>
      </c>
      <c r="D41" s="25"/>
      <c r="E41" s="21">
        <v>0</v>
      </c>
      <c r="F41" s="19">
        <v>1</v>
      </c>
      <c r="G41" s="40">
        <f t="shared" si="8"/>
        <v>0</v>
      </c>
      <c r="H41" s="58">
        <v>0.23</v>
      </c>
      <c r="I41" s="40">
        <f t="shared" si="9"/>
        <v>0</v>
      </c>
      <c r="J41" s="22">
        <f t="shared" si="10"/>
        <v>0</v>
      </c>
      <c r="K41" s="8"/>
      <c r="M41" s="36"/>
    </row>
    <row r="42" spans="1:13" ht="138" customHeight="1">
      <c r="A42" s="19"/>
      <c r="B42" s="51">
        <v>23</v>
      </c>
      <c r="C42" s="42" t="s">
        <v>75</v>
      </c>
      <c r="D42" s="25"/>
      <c r="E42" s="21">
        <v>0</v>
      </c>
      <c r="F42" s="19">
        <v>1</v>
      </c>
      <c r="G42" s="40">
        <f t="shared" si="8"/>
        <v>0</v>
      </c>
      <c r="H42" s="58">
        <v>0.23</v>
      </c>
      <c r="I42" s="40">
        <f t="shared" si="9"/>
        <v>0</v>
      </c>
      <c r="J42" s="22">
        <f t="shared" si="10"/>
        <v>0</v>
      </c>
      <c r="K42" s="8"/>
      <c r="M42" s="36"/>
    </row>
    <row r="43" spans="1:13" ht="156.6">
      <c r="A43" s="19"/>
      <c r="B43" s="51">
        <v>24</v>
      </c>
      <c r="C43" s="43" t="s">
        <v>68</v>
      </c>
      <c r="D43" s="25"/>
      <c r="E43" s="21">
        <v>0</v>
      </c>
      <c r="F43" s="19">
        <v>4</v>
      </c>
      <c r="G43" s="40">
        <f t="shared" si="8"/>
        <v>0</v>
      </c>
      <c r="H43" s="58">
        <v>0.23</v>
      </c>
      <c r="I43" s="40">
        <f t="shared" si="9"/>
        <v>0</v>
      </c>
      <c r="J43" s="22">
        <f t="shared" si="10"/>
        <v>0</v>
      </c>
      <c r="K43" s="8"/>
      <c r="M43" s="36"/>
    </row>
    <row r="44" spans="1:13" ht="119.25" customHeight="1">
      <c r="A44" s="19"/>
      <c r="B44" s="51">
        <v>25</v>
      </c>
      <c r="C44" s="42" t="s">
        <v>10</v>
      </c>
      <c r="D44" s="25"/>
      <c r="E44" s="21">
        <v>0</v>
      </c>
      <c r="F44" s="19">
        <v>2</v>
      </c>
      <c r="G44" s="40">
        <f t="shared" si="8"/>
        <v>0</v>
      </c>
      <c r="H44" s="58">
        <v>0.23</v>
      </c>
      <c r="I44" s="40">
        <f t="shared" si="9"/>
        <v>0</v>
      </c>
      <c r="J44" s="22">
        <f t="shared" si="10"/>
        <v>0</v>
      </c>
      <c r="K44" s="8"/>
      <c r="M44" s="36"/>
    </row>
    <row r="45" spans="1:13" ht="58.5" customHeight="1">
      <c r="A45" s="57"/>
      <c r="B45" s="56"/>
      <c r="C45" s="41" t="s">
        <v>48</v>
      </c>
      <c r="D45" s="57" t="s">
        <v>59</v>
      </c>
      <c r="E45" s="66"/>
      <c r="F45" s="66"/>
      <c r="G45" s="66">
        <f>SUM(G46:G50)</f>
        <v>0</v>
      </c>
      <c r="H45" s="66"/>
      <c r="I45" s="66">
        <f>SUM(I46:I50)</f>
        <v>0</v>
      </c>
      <c r="J45" s="66">
        <f>SUM(J46:J50)</f>
        <v>0</v>
      </c>
      <c r="K45" s="8"/>
    </row>
    <row r="46" spans="1:13" ht="177.6" customHeight="1">
      <c r="A46" s="19"/>
      <c r="B46" s="51">
        <v>26</v>
      </c>
      <c r="C46" s="20" t="s">
        <v>62</v>
      </c>
      <c r="D46" s="25"/>
      <c r="E46" s="21">
        <v>0</v>
      </c>
      <c r="F46" s="19">
        <v>1</v>
      </c>
      <c r="G46" s="40">
        <f t="shared" si="0"/>
        <v>0</v>
      </c>
      <c r="H46" s="58">
        <v>0.23</v>
      </c>
      <c r="I46" s="40">
        <f t="shared" si="1"/>
        <v>0</v>
      </c>
      <c r="J46" s="22">
        <f t="shared" ref="J46:J81" si="11">PRODUCT(G46*1.23)</f>
        <v>0</v>
      </c>
      <c r="K46" s="8"/>
      <c r="M46" s="36"/>
    </row>
    <row r="47" spans="1:13" ht="177.6" customHeight="1">
      <c r="A47" s="19"/>
      <c r="B47" s="51">
        <v>27</v>
      </c>
      <c r="C47" s="20" t="s">
        <v>73</v>
      </c>
      <c r="D47" s="25"/>
      <c r="E47" s="21">
        <v>0</v>
      </c>
      <c r="F47" s="19">
        <v>1</v>
      </c>
      <c r="G47" s="40">
        <f t="shared" ref="G47" si="12">F47*E47</f>
        <v>0</v>
      </c>
      <c r="H47" s="58">
        <v>0.23</v>
      </c>
      <c r="I47" s="40">
        <f t="shared" ref="I47" si="13">G47*H47</f>
        <v>0</v>
      </c>
      <c r="J47" s="22">
        <f t="shared" ref="J47" si="14">PRODUCT(G47*1.23)</f>
        <v>0</v>
      </c>
      <c r="K47" s="8"/>
      <c r="M47" s="36"/>
    </row>
    <row r="48" spans="1:13" ht="182.4" customHeight="1">
      <c r="A48" s="19"/>
      <c r="B48" s="51">
        <v>28</v>
      </c>
      <c r="C48" s="20" t="s">
        <v>71</v>
      </c>
      <c r="D48" s="25"/>
      <c r="E48" s="21">
        <v>0</v>
      </c>
      <c r="F48" s="19">
        <v>1</v>
      </c>
      <c r="G48" s="40">
        <f t="shared" si="0"/>
        <v>0</v>
      </c>
      <c r="H48" s="58">
        <v>0.23</v>
      </c>
      <c r="I48" s="40">
        <f t="shared" si="1"/>
        <v>0</v>
      </c>
      <c r="J48" s="22">
        <f t="shared" si="11"/>
        <v>0</v>
      </c>
      <c r="K48" s="69"/>
      <c r="M48" s="36"/>
    </row>
    <row r="49" spans="1:20" ht="156.6">
      <c r="A49" s="19"/>
      <c r="B49" s="51">
        <v>29</v>
      </c>
      <c r="C49" s="20" t="s">
        <v>72</v>
      </c>
      <c r="D49" s="20"/>
      <c r="E49" s="21">
        <v>0</v>
      </c>
      <c r="F49" s="19">
        <v>1</v>
      </c>
      <c r="G49" s="40">
        <f t="shared" si="0"/>
        <v>0</v>
      </c>
      <c r="H49" s="58">
        <v>0.23</v>
      </c>
      <c r="I49" s="40">
        <f t="shared" si="1"/>
        <v>0</v>
      </c>
      <c r="J49" s="22">
        <f t="shared" si="11"/>
        <v>0</v>
      </c>
      <c r="K49" s="8"/>
      <c r="M49" s="36"/>
    </row>
    <row r="50" spans="1:20" ht="104.4" customHeight="1">
      <c r="A50" s="19"/>
      <c r="B50" s="51">
        <v>30</v>
      </c>
      <c r="C50" s="42" t="s">
        <v>22</v>
      </c>
      <c r="D50" s="25"/>
      <c r="E50" s="21">
        <v>0</v>
      </c>
      <c r="F50" s="19">
        <v>1</v>
      </c>
      <c r="G50" s="40">
        <f t="shared" si="0"/>
        <v>0</v>
      </c>
      <c r="H50" s="58">
        <v>0.23</v>
      </c>
      <c r="I50" s="40">
        <f t="shared" si="1"/>
        <v>0</v>
      </c>
      <c r="J50" s="22">
        <f t="shared" si="11"/>
        <v>0</v>
      </c>
      <c r="K50" s="8"/>
      <c r="M50" s="36"/>
    </row>
    <row r="51" spans="1:20" ht="58.5" customHeight="1">
      <c r="A51" s="57"/>
      <c r="B51" s="57"/>
      <c r="C51" s="41" t="s">
        <v>49</v>
      </c>
      <c r="D51" s="57" t="s">
        <v>59</v>
      </c>
      <c r="E51" s="66"/>
      <c r="F51" s="66"/>
      <c r="G51" s="66">
        <f t="shared" ref="G51:J51" si="15">SUM(G52:G58)</f>
        <v>0</v>
      </c>
      <c r="H51" s="66"/>
      <c r="I51" s="66">
        <f t="shared" si="15"/>
        <v>0</v>
      </c>
      <c r="J51" s="66">
        <f t="shared" si="15"/>
        <v>0</v>
      </c>
      <c r="K51" s="8"/>
    </row>
    <row r="52" spans="1:20" ht="326.39999999999998" customHeight="1">
      <c r="A52" s="19"/>
      <c r="B52" s="51">
        <v>31</v>
      </c>
      <c r="C52" s="53" t="s">
        <v>78</v>
      </c>
      <c r="D52" s="25"/>
      <c r="E52" s="21">
        <v>0</v>
      </c>
      <c r="F52" s="19">
        <v>1</v>
      </c>
      <c r="G52" s="40">
        <f t="shared" si="0"/>
        <v>0</v>
      </c>
      <c r="H52" s="58">
        <v>0.23</v>
      </c>
      <c r="I52" s="40">
        <f t="shared" si="1"/>
        <v>0</v>
      </c>
      <c r="J52" s="22">
        <f t="shared" si="11"/>
        <v>0</v>
      </c>
      <c r="K52" s="8"/>
      <c r="M52" s="36"/>
      <c r="Q52" s="46"/>
      <c r="R52" s="47"/>
      <c r="S52" s="48"/>
      <c r="T52" s="49"/>
    </row>
    <row r="53" spans="1:20" ht="138" customHeight="1">
      <c r="A53" s="19"/>
      <c r="B53" s="51">
        <v>32</v>
      </c>
      <c r="C53" s="42" t="s">
        <v>12</v>
      </c>
      <c r="D53" s="25"/>
      <c r="E53" s="21">
        <v>0</v>
      </c>
      <c r="F53" s="19">
        <v>2</v>
      </c>
      <c r="G53" s="40">
        <f t="shared" si="0"/>
        <v>0</v>
      </c>
      <c r="H53" s="58">
        <v>0.23</v>
      </c>
      <c r="I53" s="40">
        <f t="shared" si="1"/>
        <v>0</v>
      </c>
      <c r="J53" s="71">
        <f t="shared" si="11"/>
        <v>0</v>
      </c>
      <c r="K53" s="72"/>
      <c r="L53" s="72"/>
      <c r="M53" s="72"/>
    </row>
    <row r="54" spans="1:20" ht="208.8">
      <c r="A54" s="19"/>
      <c r="B54" s="51">
        <v>33</v>
      </c>
      <c r="C54" s="20" t="s">
        <v>23</v>
      </c>
      <c r="D54" s="25"/>
      <c r="E54" s="21">
        <v>0</v>
      </c>
      <c r="F54" s="19">
        <v>2</v>
      </c>
      <c r="G54" s="40">
        <f t="shared" si="0"/>
        <v>0</v>
      </c>
      <c r="H54" s="58">
        <v>0.23</v>
      </c>
      <c r="I54" s="40">
        <f t="shared" si="1"/>
        <v>0</v>
      </c>
      <c r="J54" s="22">
        <f t="shared" si="11"/>
        <v>0</v>
      </c>
      <c r="K54" s="8"/>
      <c r="M54" s="36"/>
      <c r="Q54" s="46"/>
      <c r="R54" s="47"/>
      <c r="S54" s="48"/>
      <c r="T54" s="49"/>
    </row>
    <row r="55" spans="1:20" ht="243.6">
      <c r="A55" s="19"/>
      <c r="B55" s="51">
        <v>34</v>
      </c>
      <c r="C55" s="20" t="s">
        <v>24</v>
      </c>
      <c r="D55" s="25"/>
      <c r="E55" s="21">
        <v>0</v>
      </c>
      <c r="F55" s="19">
        <v>1</v>
      </c>
      <c r="G55" s="40">
        <f t="shared" si="0"/>
        <v>0</v>
      </c>
      <c r="H55" s="58">
        <v>0.23</v>
      </c>
      <c r="I55" s="40">
        <f t="shared" si="1"/>
        <v>0</v>
      </c>
      <c r="J55" s="22">
        <f t="shared" si="11"/>
        <v>0</v>
      </c>
      <c r="K55" s="8"/>
      <c r="M55" s="36"/>
    </row>
    <row r="56" spans="1:20" ht="120.6" customHeight="1">
      <c r="A56" s="19"/>
      <c r="B56" s="31">
        <v>35</v>
      </c>
      <c r="C56" s="20" t="s">
        <v>63</v>
      </c>
      <c r="D56" s="25"/>
      <c r="E56" s="21">
        <v>0</v>
      </c>
      <c r="F56" s="19">
        <v>2</v>
      </c>
      <c r="G56" s="40">
        <f t="shared" si="0"/>
        <v>0</v>
      </c>
      <c r="H56" s="58">
        <v>0.23</v>
      </c>
      <c r="I56" s="40">
        <f t="shared" si="1"/>
        <v>0</v>
      </c>
      <c r="J56" s="22">
        <f t="shared" si="11"/>
        <v>0</v>
      </c>
      <c r="K56" s="8"/>
      <c r="M56" s="36"/>
    </row>
    <row r="57" spans="1:20" ht="104.4" customHeight="1">
      <c r="A57" s="19"/>
      <c r="B57" s="51">
        <v>36</v>
      </c>
      <c r="C57" s="42" t="s">
        <v>25</v>
      </c>
      <c r="D57" s="25"/>
      <c r="E57" s="21">
        <v>0</v>
      </c>
      <c r="F57" s="19">
        <v>1</v>
      </c>
      <c r="G57" s="40">
        <f t="shared" si="0"/>
        <v>0</v>
      </c>
      <c r="H57" s="58">
        <v>0.23</v>
      </c>
      <c r="I57" s="40">
        <f t="shared" si="1"/>
        <v>0</v>
      </c>
      <c r="J57" s="22">
        <f t="shared" si="11"/>
        <v>0</v>
      </c>
      <c r="K57" s="8"/>
      <c r="M57" s="36"/>
    </row>
    <row r="58" spans="1:20" ht="98.4" customHeight="1">
      <c r="A58" s="19"/>
      <c r="B58" s="51">
        <v>37</v>
      </c>
      <c r="C58" s="42" t="s">
        <v>84</v>
      </c>
      <c r="D58" s="25"/>
      <c r="E58" s="21">
        <v>0</v>
      </c>
      <c r="F58" s="19">
        <v>2</v>
      </c>
      <c r="G58" s="40">
        <f t="shared" si="0"/>
        <v>0</v>
      </c>
      <c r="H58" s="58">
        <v>0.23</v>
      </c>
      <c r="I58" s="40">
        <f t="shared" si="1"/>
        <v>0</v>
      </c>
      <c r="J58" s="22">
        <f t="shared" si="11"/>
        <v>0</v>
      </c>
      <c r="K58" s="8"/>
      <c r="M58" s="36"/>
    </row>
    <row r="59" spans="1:20" ht="68.25" customHeight="1">
      <c r="A59" s="60"/>
      <c r="B59" s="61"/>
      <c r="C59" s="64" t="s">
        <v>53</v>
      </c>
      <c r="D59" s="62" t="s">
        <v>59</v>
      </c>
      <c r="E59" s="63"/>
      <c r="F59" s="63"/>
      <c r="G59" s="63">
        <f t="shared" ref="G59:J59" si="16">SUM(G60)</f>
        <v>0</v>
      </c>
      <c r="H59" s="63"/>
      <c r="I59" s="63">
        <f t="shared" si="16"/>
        <v>0</v>
      </c>
      <c r="J59" s="63">
        <f t="shared" si="16"/>
        <v>0</v>
      </c>
      <c r="K59" s="8"/>
      <c r="M59" s="36"/>
    </row>
    <row r="60" spans="1:20" ht="138" customHeight="1">
      <c r="A60" s="19"/>
      <c r="B60" s="51">
        <v>38</v>
      </c>
      <c r="C60" s="42" t="s">
        <v>85</v>
      </c>
      <c r="D60" s="25"/>
      <c r="E60" s="21">
        <v>0</v>
      </c>
      <c r="F60" s="19">
        <v>1</v>
      </c>
      <c r="G60" s="40">
        <f t="shared" ref="G60" si="17">F60*E60</f>
        <v>0</v>
      </c>
      <c r="H60" s="58">
        <v>0.23</v>
      </c>
      <c r="I60" s="40">
        <f t="shared" ref="I60" si="18">G60*H60</f>
        <v>0</v>
      </c>
      <c r="J60" s="22">
        <f t="shared" ref="J60" si="19">PRODUCT(G60*1.23)</f>
        <v>0</v>
      </c>
      <c r="K60" s="8"/>
      <c r="M60" s="36"/>
    </row>
    <row r="61" spans="1:20" ht="58.5" customHeight="1">
      <c r="A61" s="57"/>
      <c r="B61" s="57"/>
      <c r="C61" s="41" t="s">
        <v>50</v>
      </c>
      <c r="D61" s="57" t="s">
        <v>59</v>
      </c>
      <c r="E61" s="66"/>
      <c r="F61" s="66"/>
      <c r="G61" s="66">
        <f t="shared" ref="G61:J61" si="20">SUM(G62:G74)</f>
        <v>0</v>
      </c>
      <c r="H61" s="66"/>
      <c r="I61" s="66">
        <f t="shared" si="20"/>
        <v>0</v>
      </c>
      <c r="J61" s="66">
        <f t="shared" si="20"/>
        <v>0</v>
      </c>
      <c r="K61" s="8"/>
    </row>
    <row r="62" spans="1:20" ht="109.2" customHeight="1">
      <c r="A62" s="19"/>
      <c r="B62" s="51">
        <v>39</v>
      </c>
      <c r="C62" s="20" t="s">
        <v>66</v>
      </c>
      <c r="D62" s="25"/>
      <c r="E62" s="21">
        <v>0</v>
      </c>
      <c r="F62" s="19">
        <v>1</v>
      </c>
      <c r="G62" s="40">
        <f t="shared" si="0"/>
        <v>0</v>
      </c>
      <c r="H62" s="58">
        <v>0.23</v>
      </c>
      <c r="I62" s="40">
        <f t="shared" si="1"/>
        <v>0</v>
      </c>
      <c r="J62" s="22">
        <f t="shared" si="11"/>
        <v>0</v>
      </c>
      <c r="K62" s="8"/>
      <c r="M62" s="36"/>
    </row>
    <row r="63" spans="1:20" ht="127.2" customHeight="1">
      <c r="A63" s="19"/>
      <c r="B63" s="51">
        <v>40</v>
      </c>
      <c r="C63" s="53" t="s">
        <v>65</v>
      </c>
      <c r="D63" s="25"/>
      <c r="E63" s="21">
        <v>0</v>
      </c>
      <c r="F63" s="19">
        <v>1</v>
      </c>
      <c r="G63" s="40">
        <f t="shared" si="0"/>
        <v>0</v>
      </c>
      <c r="H63" s="58">
        <v>0.23</v>
      </c>
      <c r="I63" s="40">
        <f t="shared" si="1"/>
        <v>0</v>
      </c>
      <c r="J63" s="22">
        <f t="shared" si="11"/>
        <v>0</v>
      </c>
      <c r="K63" s="8"/>
      <c r="M63" s="36"/>
    </row>
    <row r="64" spans="1:20" ht="104.4" customHeight="1">
      <c r="A64" s="19"/>
      <c r="B64" s="51">
        <v>41</v>
      </c>
      <c r="C64" s="42" t="s">
        <v>26</v>
      </c>
      <c r="D64" s="25"/>
      <c r="E64" s="21">
        <v>0</v>
      </c>
      <c r="F64" s="19">
        <v>1</v>
      </c>
      <c r="G64" s="40">
        <f t="shared" si="0"/>
        <v>0</v>
      </c>
      <c r="H64" s="58">
        <v>0.23</v>
      </c>
      <c r="I64" s="40">
        <f t="shared" si="1"/>
        <v>0</v>
      </c>
      <c r="J64" s="22">
        <f t="shared" si="11"/>
        <v>0</v>
      </c>
      <c r="K64" s="8"/>
      <c r="M64" s="36"/>
    </row>
    <row r="65" spans="1:13" ht="388.5" customHeight="1">
      <c r="A65" s="19"/>
      <c r="B65" s="75">
        <v>42</v>
      </c>
      <c r="C65" s="43" t="s">
        <v>39</v>
      </c>
      <c r="D65" s="25"/>
      <c r="E65" s="21">
        <v>0</v>
      </c>
      <c r="F65" s="19">
        <v>1</v>
      </c>
      <c r="G65" s="40">
        <f t="shared" si="0"/>
        <v>0</v>
      </c>
      <c r="H65" s="58">
        <v>0.23</v>
      </c>
      <c r="I65" s="40">
        <f t="shared" si="1"/>
        <v>0</v>
      </c>
      <c r="J65" s="22">
        <f t="shared" si="11"/>
        <v>0</v>
      </c>
      <c r="K65" s="69"/>
      <c r="M65" s="36"/>
    </row>
    <row r="66" spans="1:13" ht="330">
      <c r="A66" s="19"/>
      <c r="B66" s="76"/>
      <c r="C66" s="70" t="s">
        <v>40</v>
      </c>
      <c r="D66" s="25"/>
      <c r="E66" s="21"/>
      <c r="F66" s="19"/>
      <c r="G66" s="40"/>
      <c r="H66" s="58"/>
      <c r="I66" s="40"/>
      <c r="J66" s="22"/>
      <c r="K66" s="69"/>
      <c r="M66" s="36"/>
    </row>
    <row r="67" spans="1:13" ht="288.60000000000002" customHeight="1">
      <c r="A67" s="19"/>
      <c r="B67" s="51">
        <v>43</v>
      </c>
      <c r="C67" s="42" t="s">
        <v>27</v>
      </c>
      <c r="D67" s="25"/>
      <c r="E67" s="21">
        <v>0</v>
      </c>
      <c r="F67" s="19">
        <v>1</v>
      </c>
      <c r="G67" s="40">
        <f t="shared" si="0"/>
        <v>0</v>
      </c>
      <c r="H67" s="58">
        <v>0.23</v>
      </c>
      <c r="I67" s="40">
        <f t="shared" si="1"/>
        <v>0</v>
      </c>
      <c r="J67" s="22">
        <f t="shared" si="11"/>
        <v>0</v>
      </c>
      <c r="K67" s="8"/>
      <c r="M67" s="36"/>
    </row>
    <row r="68" spans="1:13" ht="313.95" customHeight="1">
      <c r="A68" s="19"/>
      <c r="B68" s="51">
        <v>44</v>
      </c>
      <c r="C68" s="42" t="s">
        <v>28</v>
      </c>
      <c r="D68" s="25"/>
      <c r="E68" s="21">
        <v>0</v>
      </c>
      <c r="F68" s="19">
        <v>1</v>
      </c>
      <c r="G68" s="40">
        <f t="shared" si="0"/>
        <v>0</v>
      </c>
      <c r="H68" s="58">
        <v>0.23</v>
      </c>
      <c r="I68" s="40">
        <f t="shared" si="1"/>
        <v>0</v>
      </c>
      <c r="J68" s="22">
        <f t="shared" si="11"/>
        <v>0</v>
      </c>
      <c r="K68" s="8"/>
      <c r="M68" s="36"/>
    </row>
    <row r="69" spans="1:13" ht="138" customHeight="1">
      <c r="A69" s="19"/>
      <c r="B69" s="51">
        <v>45</v>
      </c>
      <c r="C69" s="42" t="s">
        <v>64</v>
      </c>
      <c r="D69" s="25"/>
      <c r="E69" s="21">
        <v>0</v>
      </c>
      <c r="F69" s="19">
        <v>1</v>
      </c>
      <c r="G69" s="40">
        <f t="shared" si="0"/>
        <v>0</v>
      </c>
      <c r="H69" s="58">
        <v>0.23</v>
      </c>
      <c r="I69" s="40">
        <f t="shared" si="1"/>
        <v>0</v>
      </c>
      <c r="J69" s="22">
        <f t="shared" si="11"/>
        <v>0</v>
      </c>
      <c r="K69" s="8"/>
      <c r="M69" s="36"/>
    </row>
    <row r="70" spans="1:13" ht="243.6">
      <c r="A70" s="19"/>
      <c r="B70" s="51">
        <v>46</v>
      </c>
      <c r="C70" s="42" t="s">
        <v>13</v>
      </c>
      <c r="D70" s="25"/>
      <c r="E70" s="21">
        <v>0</v>
      </c>
      <c r="F70" s="19">
        <v>4</v>
      </c>
      <c r="G70" s="40">
        <f t="shared" si="0"/>
        <v>0</v>
      </c>
      <c r="H70" s="58">
        <v>0.23</v>
      </c>
      <c r="I70" s="40">
        <f t="shared" si="1"/>
        <v>0</v>
      </c>
      <c r="J70" s="22">
        <f t="shared" si="11"/>
        <v>0</v>
      </c>
      <c r="K70" s="8"/>
      <c r="M70" s="36"/>
    </row>
    <row r="71" spans="1:13" ht="208.8">
      <c r="A71" s="19"/>
      <c r="B71" s="51">
        <v>47</v>
      </c>
      <c r="C71" s="42" t="s">
        <v>86</v>
      </c>
      <c r="D71" s="25"/>
      <c r="E71" s="21">
        <v>0</v>
      </c>
      <c r="F71" s="19">
        <v>1</v>
      </c>
      <c r="G71" s="40">
        <f t="shared" si="0"/>
        <v>0</v>
      </c>
      <c r="H71" s="58">
        <v>0.23</v>
      </c>
      <c r="I71" s="40">
        <f t="shared" si="1"/>
        <v>0</v>
      </c>
      <c r="J71" s="22">
        <f t="shared" si="11"/>
        <v>0</v>
      </c>
      <c r="K71" s="69"/>
      <c r="M71" s="36"/>
    </row>
    <row r="72" spans="1:13" ht="218.4" customHeight="1">
      <c r="A72" s="19"/>
      <c r="B72" s="51">
        <v>48</v>
      </c>
      <c r="C72" s="53" t="s">
        <v>67</v>
      </c>
      <c r="E72" s="21">
        <v>0</v>
      </c>
      <c r="F72" s="19">
        <v>7</v>
      </c>
      <c r="G72" s="40">
        <f t="shared" si="0"/>
        <v>0</v>
      </c>
      <c r="H72" s="58">
        <v>0.23</v>
      </c>
      <c r="I72" s="40">
        <f t="shared" si="1"/>
        <v>0</v>
      </c>
      <c r="J72" s="22">
        <f t="shared" si="11"/>
        <v>0</v>
      </c>
      <c r="K72" s="8"/>
      <c r="M72" s="36"/>
    </row>
    <row r="73" spans="1:13" ht="138" customHeight="1">
      <c r="A73" s="19"/>
      <c r="B73" s="51">
        <v>49</v>
      </c>
      <c r="C73" s="20" t="s">
        <v>61</v>
      </c>
      <c r="D73" s="25"/>
      <c r="E73" s="21">
        <v>0</v>
      </c>
      <c r="F73" s="19">
        <v>1</v>
      </c>
      <c r="G73" s="40">
        <f t="shared" si="0"/>
        <v>0</v>
      </c>
      <c r="H73" s="58">
        <v>0.23</v>
      </c>
      <c r="I73" s="40">
        <f t="shared" si="1"/>
        <v>0</v>
      </c>
      <c r="J73" s="22">
        <f t="shared" si="11"/>
        <v>0</v>
      </c>
      <c r="K73" s="8"/>
      <c r="M73" s="36"/>
    </row>
    <row r="74" spans="1:13" ht="138" customHeight="1">
      <c r="A74" s="45"/>
      <c r="B74" s="51">
        <v>50</v>
      </c>
      <c r="C74" s="42" t="s">
        <v>84</v>
      </c>
      <c r="D74" s="25"/>
      <c r="E74" s="21">
        <v>0</v>
      </c>
      <c r="F74" s="19">
        <v>1</v>
      </c>
      <c r="G74" s="40">
        <f t="shared" si="0"/>
        <v>0</v>
      </c>
      <c r="H74" s="58">
        <v>0.23</v>
      </c>
      <c r="I74" s="40">
        <f t="shared" si="1"/>
        <v>0</v>
      </c>
      <c r="J74" s="22">
        <f t="shared" si="11"/>
        <v>0</v>
      </c>
      <c r="K74" s="8"/>
      <c r="M74" s="36"/>
    </row>
    <row r="75" spans="1:13" ht="58.5" customHeight="1">
      <c r="A75" s="57"/>
      <c r="B75" s="57"/>
      <c r="C75" s="41" t="s">
        <v>51</v>
      </c>
      <c r="D75" s="57" t="s">
        <v>59</v>
      </c>
      <c r="E75" s="66"/>
      <c r="F75" s="66"/>
      <c r="G75" s="66">
        <f t="shared" ref="G75:J75" si="21">SUM(G76:G78)</f>
        <v>0</v>
      </c>
      <c r="H75" s="66"/>
      <c r="I75" s="66">
        <f t="shared" si="21"/>
        <v>0</v>
      </c>
      <c r="J75" s="66">
        <f t="shared" si="21"/>
        <v>0</v>
      </c>
      <c r="K75" s="8"/>
    </row>
    <row r="76" spans="1:13" ht="261">
      <c r="A76" s="19"/>
      <c r="B76" s="51">
        <v>51</v>
      </c>
      <c r="C76" s="42" t="s">
        <v>41</v>
      </c>
      <c r="D76" s="25"/>
      <c r="E76" s="21">
        <v>0</v>
      </c>
      <c r="F76" s="19">
        <v>1</v>
      </c>
      <c r="G76" s="40">
        <f t="shared" si="0"/>
        <v>0</v>
      </c>
      <c r="H76" s="58">
        <v>0.23</v>
      </c>
      <c r="I76" s="40">
        <f t="shared" si="1"/>
        <v>0</v>
      </c>
      <c r="J76" s="22">
        <f t="shared" si="11"/>
        <v>0</v>
      </c>
      <c r="K76" s="8"/>
      <c r="M76" s="36"/>
    </row>
    <row r="77" spans="1:13" ht="138" customHeight="1">
      <c r="A77" s="19"/>
      <c r="B77" s="51">
        <v>52</v>
      </c>
      <c r="C77" s="42" t="s">
        <v>14</v>
      </c>
      <c r="D77" s="25"/>
      <c r="E77" s="21">
        <v>0</v>
      </c>
      <c r="F77" s="19">
        <v>5</v>
      </c>
      <c r="G77" s="40">
        <f t="shared" si="0"/>
        <v>0</v>
      </c>
      <c r="H77" s="58">
        <v>0.23</v>
      </c>
      <c r="I77" s="40">
        <f t="shared" si="1"/>
        <v>0</v>
      </c>
      <c r="J77" s="22">
        <f t="shared" si="11"/>
        <v>0</v>
      </c>
      <c r="K77" s="8"/>
      <c r="M77" s="36"/>
    </row>
    <row r="78" spans="1:13" ht="156.6">
      <c r="A78" s="19"/>
      <c r="B78" s="51">
        <v>53</v>
      </c>
      <c r="C78" s="43" t="s">
        <v>68</v>
      </c>
      <c r="D78" s="25"/>
      <c r="E78" s="21">
        <v>0</v>
      </c>
      <c r="F78" s="19">
        <v>18</v>
      </c>
      <c r="G78" s="40">
        <f t="shared" si="0"/>
        <v>0</v>
      </c>
      <c r="H78" s="58">
        <v>0.23</v>
      </c>
      <c r="I78" s="40">
        <f t="shared" si="1"/>
        <v>0</v>
      </c>
      <c r="J78" s="22">
        <f t="shared" si="11"/>
        <v>0</v>
      </c>
      <c r="K78" s="8"/>
      <c r="M78" s="36"/>
    </row>
    <row r="79" spans="1:13" ht="58.5" customHeight="1">
      <c r="A79" s="57"/>
      <c r="B79" s="57"/>
      <c r="C79" s="59" t="s">
        <v>52</v>
      </c>
      <c r="D79" s="57" t="s">
        <v>59</v>
      </c>
      <c r="E79" s="66"/>
      <c r="F79" s="66"/>
      <c r="G79" s="66">
        <f>SUM(G80:G81)</f>
        <v>0</v>
      </c>
      <c r="H79" s="66"/>
      <c r="I79" s="66">
        <f>SUM(I80:I81)</f>
        <v>0</v>
      </c>
      <c r="J79" s="66">
        <f>SUM(J80:J81)</f>
        <v>0</v>
      </c>
      <c r="K79" s="8"/>
    </row>
    <row r="80" spans="1:13" ht="138" customHeight="1">
      <c r="A80" s="19"/>
      <c r="B80" s="51">
        <v>54</v>
      </c>
      <c r="C80" s="42" t="s">
        <v>81</v>
      </c>
      <c r="D80" s="25"/>
      <c r="E80" s="21">
        <v>0</v>
      </c>
      <c r="F80" s="19">
        <v>2</v>
      </c>
      <c r="G80" s="40">
        <f t="shared" si="0"/>
        <v>0</v>
      </c>
      <c r="H80" s="58">
        <v>0.23</v>
      </c>
      <c r="I80" s="40">
        <f t="shared" si="1"/>
        <v>0</v>
      </c>
      <c r="J80" s="22">
        <f t="shared" si="11"/>
        <v>0</v>
      </c>
      <c r="K80" s="8"/>
      <c r="M80" s="36"/>
    </row>
    <row r="81" spans="1:13" ht="138" customHeight="1">
      <c r="A81" s="19"/>
      <c r="B81" s="51">
        <v>55</v>
      </c>
      <c r="C81" s="42" t="s">
        <v>74</v>
      </c>
      <c r="D81" s="25"/>
      <c r="E81" s="21">
        <v>0</v>
      </c>
      <c r="F81" s="19">
        <v>1</v>
      </c>
      <c r="G81" s="40">
        <f t="shared" si="0"/>
        <v>0</v>
      </c>
      <c r="H81" s="58">
        <v>0.23</v>
      </c>
      <c r="I81" s="40">
        <f t="shared" si="1"/>
        <v>0</v>
      </c>
      <c r="J81" s="22">
        <f t="shared" si="11"/>
        <v>0</v>
      </c>
      <c r="K81" s="8"/>
      <c r="M81" s="36"/>
    </row>
    <row r="82" spans="1:13" ht="58.5" customHeight="1">
      <c r="A82" s="57"/>
      <c r="B82" s="57"/>
      <c r="C82" s="59" t="s">
        <v>57</v>
      </c>
      <c r="D82" s="57" t="s">
        <v>59</v>
      </c>
      <c r="E82" s="66"/>
      <c r="F82" s="66"/>
      <c r="G82" s="66">
        <f t="shared" ref="G82:J82" si="22">SUM(G83:G89)</f>
        <v>0</v>
      </c>
      <c r="H82" s="66"/>
      <c r="I82" s="66">
        <f t="shared" si="22"/>
        <v>0</v>
      </c>
      <c r="J82" s="66">
        <f t="shared" si="22"/>
        <v>0</v>
      </c>
      <c r="K82" s="8"/>
    </row>
    <row r="83" spans="1:13" ht="173.4" customHeight="1">
      <c r="A83" s="19"/>
      <c r="B83" s="51">
        <v>56</v>
      </c>
      <c r="C83" s="42" t="s">
        <v>88</v>
      </c>
      <c r="D83" s="25"/>
      <c r="E83" s="21">
        <v>0</v>
      </c>
      <c r="F83" s="19">
        <v>1</v>
      </c>
      <c r="G83" s="40">
        <f t="shared" ref="G83:G99" si="23">F83*E83</f>
        <v>0</v>
      </c>
      <c r="H83" s="58">
        <v>0.23</v>
      </c>
      <c r="I83" s="40">
        <f t="shared" ref="I83:I99" si="24">G83*H83</f>
        <v>0</v>
      </c>
      <c r="J83" s="22">
        <f t="shared" ref="J83:J99" si="25">PRODUCT(G83*1.23)</f>
        <v>0</v>
      </c>
      <c r="K83" s="8"/>
      <c r="M83" s="36"/>
    </row>
    <row r="84" spans="1:13" ht="173.4" customHeight="1">
      <c r="A84" s="19"/>
      <c r="B84" s="51">
        <v>67</v>
      </c>
      <c r="C84" s="42" t="s">
        <v>89</v>
      </c>
      <c r="D84" s="25"/>
      <c r="E84" s="21">
        <v>0</v>
      </c>
      <c r="F84" s="19">
        <v>1</v>
      </c>
      <c r="G84" s="40">
        <f t="shared" si="23"/>
        <v>0</v>
      </c>
      <c r="H84" s="58">
        <v>0.23</v>
      </c>
      <c r="I84" s="40">
        <f t="shared" si="24"/>
        <v>0</v>
      </c>
      <c r="J84" s="22">
        <f t="shared" si="25"/>
        <v>0</v>
      </c>
      <c r="K84" s="8"/>
      <c r="M84" s="36"/>
    </row>
    <row r="85" spans="1:13" ht="261">
      <c r="A85" s="19"/>
      <c r="B85" s="51">
        <v>58</v>
      </c>
      <c r="C85" s="42" t="s">
        <v>42</v>
      </c>
      <c r="D85" s="25"/>
      <c r="E85" s="21">
        <v>0</v>
      </c>
      <c r="F85" s="19">
        <v>1</v>
      </c>
      <c r="G85" s="40">
        <f t="shared" si="23"/>
        <v>0</v>
      </c>
      <c r="H85" s="58">
        <v>0.23</v>
      </c>
      <c r="I85" s="40">
        <f t="shared" si="24"/>
        <v>0</v>
      </c>
      <c r="J85" s="22">
        <f t="shared" si="25"/>
        <v>0</v>
      </c>
      <c r="K85" s="68"/>
      <c r="M85" s="36"/>
    </row>
    <row r="86" spans="1:13" ht="139.19999999999999">
      <c r="A86" s="19"/>
      <c r="B86" s="51">
        <v>59</v>
      </c>
      <c r="C86" s="42" t="s">
        <v>80</v>
      </c>
      <c r="D86" s="25"/>
      <c r="E86" s="21">
        <v>0</v>
      </c>
      <c r="F86" s="19">
        <v>1</v>
      </c>
      <c r="G86" s="40">
        <f t="shared" si="23"/>
        <v>0</v>
      </c>
      <c r="H86" s="58">
        <v>0.23</v>
      </c>
      <c r="I86" s="40">
        <f t="shared" si="24"/>
        <v>0</v>
      </c>
      <c r="J86" s="22">
        <f t="shared" si="25"/>
        <v>0</v>
      </c>
      <c r="K86" s="8"/>
      <c r="M86" s="36"/>
    </row>
    <row r="87" spans="1:13" ht="138" customHeight="1">
      <c r="A87" s="19"/>
      <c r="B87" s="51">
        <v>60</v>
      </c>
      <c r="C87" s="42" t="s">
        <v>36</v>
      </c>
      <c r="D87" s="25"/>
      <c r="E87" s="21">
        <v>0</v>
      </c>
      <c r="F87" s="19">
        <v>1</v>
      </c>
      <c r="G87" s="40">
        <f t="shared" si="23"/>
        <v>0</v>
      </c>
      <c r="H87" s="58">
        <v>0.23</v>
      </c>
      <c r="I87" s="40">
        <f t="shared" si="24"/>
        <v>0</v>
      </c>
      <c r="J87" s="22">
        <f t="shared" si="25"/>
        <v>0</v>
      </c>
      <c r="K87" s="8"/>
      <c r="M87" s="36"/>
    </row>
    <row r="88" spans="1:13" ht="138" customHeight="1">
      <c r="A88" s="19"/>
      <c r="B88" s="51">
        <v>61</v>
      </c>
      <c r="C88" s="20" t="s">
        <v>69</v>
      </c>
      <c r="D88" s="25"/>
      <c r="E88" s="21">
        <v>0</v>
      </c>
      <c r="F88" s="19">
        <v>1</v>
      </c>
      <c r="G88" s="40">
        <f t="shared" si="23"/>
        <v>0</v>
      </c>
      <c r="H88" s="58">
        <v>0.23</v>
      </c>
      <c r="I88" s="40">
        <f t="shared" si="24"/>
        <v>0</v>
      </c>
      <c r="J88" s="22">
        <f t="shared" si="25"/>
        <v>0</v>
      </c>
      <c r="K88" s="8"/>
      <c r="M88" s="36"/>
    </row>
    <row r="89" spans="1:13" ht="144.75" customHeight="1">
      <c r="A89" s="19"/>
      <c r="B89" s="51">
        <v>62</v>
      </c>
      <c r="C89" s="43" t="s">
        <v>83</v>
      </c>
      <c r="D89" s="25"/>
      <c r="E89" s="21">
        <v>0</v>
      </c>
      <c r="F89" s="19">
        <v>3</v>
      </c>
      <c r="G89" s="40">
        <f t="shared" si="23"/>
        <v>0</v>
      </c>
      <c r="H89" s="58">
        <v>0.23</v>
      </c>
      <c r="I89" s="40">
        <f t="shared" si="24"/>
        <v>0</v>
      </c>
      <c r="J89" s="22">
        <f t="shared" si="25"/>
        <v>0</v>
      </c>
      <c r="K89" s="8"/>
      <c r="M89" s="36"/>
    </row>
    <row r="90" spans="1:13" ht="58.5" customHeight="1">
      <c r="A90" s="57"/>
      <c r="B90" s="57"/>
      <c r="C90" s="41" t="s">
        <v>56</v>
      </c>
      <c r="D90" s="57" t="s">
        <v>59</v>
      </c>
      <c r="E90" s="66"/>
      <c r="F90" s="66"/>
      <c r="G90" s="66">
        <f t="shared" ref="G90:J90" si="26">SUM(G91:G95)</f>
        <v>0</v>
      </c>
      <c r="H90" s="66"/>
      <c r="I90" s="66">
        <f t="shared" si="26"/>
        <v>0</v>
      </c>
      <c r="J90" s="66">
        <f t="shared" si="26"/>
        <v>0</v>
      </c>
      <c r="K90" s="8"/>
    </row>
    <row r="91" spans="1:13" ht="226.2">
      <c r="A91" s="19"/>
      <c r="B91" s="51">
        <v>63</v>
      </c>
      <c r="C91" s="42" t="s">
        <v>30</v>
      </c>
      <c r="D91" s="25"/>
      <c r="E91" s="21">
        <v>0</v>
      </c>
      <c r="F91" s="19">
        <v>2</v>
      </c>
      <c r="G91" s="40">
        <f t="shared" si="23"/>
        <v>0</v>
      </c>
      <c r="H91" s="58">
        <v>0.23</v>
      </c>
      <c r="I91" s="40">
        <f t="shared" si="24"/>
        <v>0</v>
      </c>
      <c r="J91" s="22">
        <f t="shared" si="25"/>
        <v>0</v>
      </c>
      <c r="K91" s="8"/>
      <c r="M91" s="36"/>
    </row>
    <row r="92" spans="1:13" ht="138" customHeight="1">
      <c r="A92" s="19"/>
      <c r="B92" s="51">
        <v>64</v>
      </c>
      <c r="C92" s="42" t="s">
        <v>31</v>
      </c>
      <c r="D92" s="25"/>
      <c r="E92" s="21">
        <v>0</v>
      </c>
      <c r="F92" s="19">
        <v>1</v>
      </c>
      <c r="G92" s="40">
        <f t="shared" si="23"/>
        <v>0</v>
      </c>
      <c r="H92" s="58">
        <v>0.23</v>
      </c>
      <c r="I92" s="40">
        <f t="shared" si="24"/>
        <v>0</v>
      </c>
      <c r="J92" s="22">
        <f t="shared" si="25"/>
        <v>0</v>
      </c>
      <c r="K92" s="8"/>
      <c r="M92" s="36"/>
    </row>
    <row r="93" spans="1:13" ht="139.19999999999999">
      <c r="A93" s="19"/>
      <c r="B93" s="51">
        <v>65</v>
      </c>
      <c r="C93" s="42" t="s">
        <v>80</v>
      </c>
      <c r="D93" s="25"/>
      <c r="E93" s="21">
        <v>0</v>
      </c>
      <c r="F93" s="19">
        <v>1</v>
      </c>
      <c r="G93" s="40">
        <f t="shared" si="23"/>
        <v>0</v>
      </c>
      <c r="H93" s="58">
        <v>0.23</v>
      </c>
      <c r="I93" s="40">
        <f t="shared" si="24"/>
        <v>0</v>
      </c>
      <c r="J93" s="22">
        <f t="shared" si="25"/>
        <v>0</v>
      </c>
      <c r="K93" s="8"/>
      <c r="M93" s="36"/>
    </row>
    <row r="94" spans="1:13" ht="111.75" customHeight="1">
      <c r="A94" s="19"/>
      <c r="B94" s="51">
        <v>66</v>
      </c>
      <c r="C94" s="20" t="s">
        <v>63</v>
      </c>
      <c r="D94" s="25"/>
      <c r="E94" s="21">
        <v>0</v>
      </c>
      <c r="F94" s="19">
        <v>3</v>
      </c>
      <c r="G94" s="40">
        <f t="shared" si="23"/>
        <v>0</v>
      </c>
      <c r="H94" s="58">
        <v>0.23</v>
      </c>
      <c r="I94" s="40">
        <f t="shared" si="24"/>
        <v>0</v>
      </c>
      <c r="J94" s="22">
        <f t="shared" si="25"/>
        <v>0</v>
      </c>
      <c r="K94" s="8"/>
      <c r="M94" s="36"/>
    </row>
    <row r="95" spans="1:13" ht="138" customHeight="1">
      <c r="A95" s="19"/>
      <c r="B95" s="51">
        <v>67</v>
      </c>
      <c r="C95" s="20" t="s">
        <v>69</v>
      </c>
      <c r="D95" s="25"/>
      <c r="E95" s="21">
        <v>0</v>
      </c>
      <c r="F95" s="19">
        <v>1</v>
      </c>
      <c r="G95" s="40">
        <f t="shared" si="23"/>
        <v>0</v>
      </c>
      <c r="H95" s="58">
        <v>0.23</v>
      </c>
      <c r="I95" s="40">
        <f t="shared" si="24"/>
        <v>0</v>
      </c>
      <c r="J95" s="22">
        <f t="shared" si="25"/>
        <v>0</v>
      </c>
      <c r="K95" s="8"/>
      <c r="M95" s="36"/>
    </row>
    <row r="96" spans="1:13" ht="58.5" customHeight="1">
      <c r="A96" s="57"/>
      <c r="B96" s="57"/>
      <c r="C96" s="41" t="s">
        <v>58</v>
      </c>
      <c r="D96" s="57" t="s">
        <v>59</v>
      </c>
      <c r="E96" s="66"/>
      <c r="F96" s="66"/>
      <c r="G96" s="66">
        <f t="shared" ref="G96:J96" si="27">SUM(G97:G99)</f>
        <v>0</v>
      </c>
      <c r="H96" s="66"/>
      <c r="I96" s="66">
        <f t="shared" si="27"/>
        <v>0</v>
      </c>
      <c r="J96" s="66">
        <f t="shared" si="27"/>
        <v>0</v>
      </c>
      <c r="K96" s="8"/>
    </row>
    <row r="97" spans="1:13" ht="198" customHeight="1">
      <c r="A97" s="19"/>
      <c r="B97" s="51">
        <v>68</v>
      </c>
      <c r="C97" s="42" t="s">
        <v>79</v>
      </c>
      <c r="D97" s="25"/>
      <c r="E97" s="21">
        <v>0</v>
      </c>
      <c r="F97" s="19">
        <v>1</v>
      </c>
      <c r="G97" s="40">
        <f t="shared" si="23"/>
        <v>0</v>
      </c>
      <c r="H97" s="58">
        <v>0.23</v>
      </c>
      <c r="I97" s="40">
        <f t="shared" si="24"/>
        <v>0</v>
      </c>
      <c r="J97" s="22">
        <f t="shared" si="25"/>
        <v>0</v>
      </c>
      <c r="K97" s="8"/>
      <c r="M97" s="36"/>
    </row>
    <row r="98" spans="1:13" ht="138" customHeight="1">
      <c r="A98" s="19"/>
      <c r="B98" s="51">
        <v>69</v>
      </c>
      <c r="C98" s="42" t="s">
        <v>37</v>
      </c>
      <c r="D98" s="25"/>
      <c r="E98" s="21">
        <v>0</v>
      </c>
      <c r="F98" s="19">
        <v>1</v>
      </c>
      <c r="G98" s="40">
        <f t="shared" si="23"/>
        <v>0</v>
      </c>
      <c r="H98" s="58">
        <v>0.23</v>
      </c>
      <c r="I98" s="40">
        <f t="shared" si="24"/>
        <v>0</v>
      </c>
      <c r="J98" s="22">
        <f t="shared" si="25"/>
        <v>0</v>
      </c>
      <c r="K98" s="8"/>
      <c r="M98" s="36"/>
    </row>
    <row r="99" spans="1:13" ht="138" customHeight="1">
      <c r="A99" s="19"/>
      <c r="B99" s="51">
        <v>70</v>
      </c>
      <c r="C99" s="42" t="s">
        <v>17</v>
      </c>
      <c r="D99" s="25"/>
      <c r="E99" s="21">
        <v>0</v>
      </c>
      <c r="F99" s="19">
        <v>4</v>
      </c>
      <c r="G99" s="40">
        <f t="shared" si="23"/>
        <v>0</v>
      </c>
      <c r="H99" s="58">
        <v>0.23</v>
      </c>
      <c r="I99" s="40">
        <f t="shared" si="24"/>
        <v>0</v>
      </c>
      <c r="J99" s="22">
        <f t="shared" si="25"/>
        <v>0</v>
      </c>
      <c r="K99" s="8"/>
      <c r="M99" s="36"/>
    </row>
    <row r="103" spans="1:13" ht="17.399999999999999">
      <c r="A103" s="9"/>
      <c r="B103" s="9"/>
      <c r="C103" s="9"/>
      <c r="D103" s="9"/>
      <c r="E103" s="9"/>
      <c r="F103" s="9"/>
      <c r="G103" s="5" t="s">
        <v>2</v>
      </c>
      <c r="H103" s="5"/>
      <c r="I103" s="5"/>
      <c r="J103" s="5" t="s">
        <v>3</v>
      </c>
      <c r="K103" s="8"/>
    </row>
    <row r="104" spans="1:13" ht="17.399999999999999">
      <c r="A104" s="9"/>
      <c r="B104" s="9"/>
      <c r="C104" s="10" t="s">
        <v>4</v>
      </c>
      <c r="D104" s="10"/>
      <c r="E104" s="9"/>
      <c r="F104" s="12"/>
      <c r="G104" s="11">
        <f>SUM(G17+G26+G37+G45+G51+G59+G61+G75+G79+G82+G90+G96)</f>
        <v>0</v>
      </c>
      <c r="H104" s="11"/>
      <c r="I104" s="11">
        <f t="shared" ref="I104:J104" si="28">SUM(I17+I26+I37+I45+I51+I59+I61+I75+I79+I82+I90+I96)</f>
        <v>0</v>
      </c>
      <c r="J104" s="11">
        <f t="shared" si="28"/>
        <v>0</v>
      </c>
      <c r="K104" s="8"/>
    </row>
    <row r="105" spans="1:13" ht="17.399999999999999">
      <c r="A105" s="9"/>
      <c r="B105" s="9"/>
      <c r="C105" s="10" t="s">
        <v>5</v>
      </c>
      <c r="D105" s="10"/>
      <c r="E105" s="9"/>
      <c r="F105" s="13"/>
      <c r="G105" s="11">
        <v>0</v>
      </c>
      <c r="H105" s="11"/>
      <c r="I105" s="11">
        <f>G105*0.23</f>
        <v>0</v>
      </c>
      <c r="J105" s="11">
        <f>G105+I105</f>
        <v>0</v>
      </c>
      <c r="K105" s="8"/>
    </row>
    <row r="106" spans="1:13" ht="17.399999999999999">
      <c r="A106" s="9"/>
      <c r="B106" s="9"/>
      <c r="C106" s="10" t="s">
        <v>6</v>
      </c>
      <c r="D106" s="10"/>
      <c r="E106" s="9"/>
      <c r="F106" s="12"/>
      <c r="G106" s="14">
        <f>SUM(G104+G105)</f>
        <v>0</v>
      </c>
      <c r="H106" s="14"/>
      <c r="I106" s="14">
        <f>SUM(I104+I105)</f>
        <v>0</v>
      </c>
      <c r="J106" s="14">
        <f>SUM(J104+J105)</f>
        <v>0</v>
      </c>
      <c r="K106" s="8"/>
    </row>
    <row r="107" spans="1:13" ht="17.399999999999999">
      <c r="A107" s="9"/>
      <c r="B107" s="9"/>
      <c r="C107" s="10"/>
      <c r="D107" s="10"/>
      <c r="E107" s="9"/>
      <c r="F107" s="12"/>
      <c r="G107" s="14"/>
      <c r="H107" s="14"/>
      <c r="I107" s="14"/>
      <c r="J107" s="14"/>
      <c r="K107" s="8"/>
    </row>
    <row r="108" spans="1:13" ht="17.399999999999999">
      <c r="A108" s="9"/>
      <c r="B108" s="9"/>
      <c r="C108" s="9"/>
      <c r="D108" s="9"/>
      <c r="E108" s="9"/>
      <c r="F108" s="12"/>
      <c r="G108" s="15"/>
      <c r="H108" s="15"/>
      <c r="I108" s="15"/>
      <c r="J108" s="15"/>
      <c r="K108" s="8"/>
    </row>
    <row r="110" spans="1:13" ht="17.399999999999999">
      <c r="A110" s="7"/>
      <c r="B110" s="10"/>
      <c r="C110" s="10"/>
      <c r="D110" s="10"/>
      <c r="E110" s="10"/>
      <c r="F110" s="10"/>
      <c r="G110" s="10"/>
      <c r="H110" s="10"/>
      <c r="I110" s="10"/>
      <c r="J110" s="10"/>
      <c r="K110" s="2"/>
    </row>
    <row r="111" spans="1:13" ht="17.399999999999999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2"/>
    </row>
    <row r="112" spans="1:13" ht="17.399999999999999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2"/>
    </row>
    <row r="113" spans="1:11" ht="17.399999999999999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2"/>
    </row>
    <row r="114" spans="1:11" ht="17.399999999999999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2"/>
    </row>
    <row r="115" spans="1:11" ht="17.399999999999999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2"/>
    </row>
    <row r="116" spans="1:11" ht="17.399999999999999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2"/>
    </row>
    <row r="117" spans="1:11" ht="17.399999999999999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2"/>
    </row>
    <row r="118" spans="1:11" ht="21.75" customHeight="1">
      <c r="A118" s="34"/>
      <c r="B118" s="32"/>
      <c r="C118" s="32"/>
      <c r="D118" s="32"/>
      <c r="E118" s="32"/>
      <c r="F118" s="32"/>
      <c r="G118" s="32"/>
      <c r="H118" s="32"/>
      <c r="I118" s="32"/>
      <c r="J118" s="15"/>
      <c r="K118" s="2"/>
    </row>
    <row r="119" spans="1:11" ht="17.399999999999999">
      <c r="A119" s="34"/>
      <c r="B119" s="32"/>
      <c r="C119" s="32"/>
      <c r="D119" s="32"/>
      <c r="E119" s="32"/>
      <c r="F119" s="32"/>
      <c r="G119" s="32"/>
      <c r="H119" s="32"/>
      <c r="I119" s="32"/>
      <c r="J119" s="15"/>
      <c r="K119" s="2"/>
    </row>
    <row r="120" spans="1:11" ht="18" customHeight="1">
      <c r="A120" s="35"/>
      <c r="B120" s="33"/>
      <c r="C120" s="33"/>
      <c r="D120" s="33"/>
      <c r="E120" s="33"/>
      <c r="F120" s="33"/>
      <c r="G120" s="33"/>
      <c r="H120" s="33"/>
      <c r="I120" s="33"/>
      <c r="J120" s="10"/>
      <c r="K120" s="2"/>
    </row>
    <row r="121" spans="1:11" ht="38.4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2"/>
    </row>
    <row r="122" spans="1:11" ht="17.399999999999999">
      <c r="A122" s="9"/>
      <c r="C122" s="4"/>
      <c r="D122" s="4"/>
      <c r="E122" s="9"/>
      <c r="F122" s="12"/>
      <c r="G122" s="15"/>
      <c r="H122" s="15"/>
      <c r="I122" s="15"/>
      <c r="J122" s="15"/>
      <c r="K122" s="2"/>
    </row>
    <row r="123" spans="1:11" ht="17.399999999999999">
      <c r="A123" s="3"/>
      <c r="C123" s="4"/>
      <c r="D123" s="4"/>
    </row>
    <row r="124" spans="1:11" ht="17.399999999999999">
      <c r="A124" s="3"/>
      <c r="C124" s="4"/>
      <c r="D124" s="4"/>
    </row>
    <row r="125" spans="1:11" ht="17.399999999999999">
      <c r="A125" s="3"/>
    </row>
    <row r="126" spans="1:11" ht="17.399999999999999">
      <c r="A126" s="3"/>
    </row>
    <row r="127" spans="1:11" ht="17.399999999999999">
      <c r="A127" s="3"/>
    </row>
    <row r="128" spans="1:11" ht="17.399999999999999">
      <c r="A128" s="3"/>
    </row>
    <row r="129" spans="1:5" ht="17.399999999999999">
      <c r="A129" s="3"/>
    </row>
    <row r="130" spans="1:5" ht="17.399999999999999">
      <c r="A130" s="3"/>
    </row>
    <row r="131" spans="1:5" ht="17.399999999999999">
      <c r="A131" s="3"/>
    </row>
    <row r="133" spans="1:5" ht="17.399999999999999">
      <c r="A133" s="3"/>
      <c r="B133" s="17"/>
      <c r="C133" s="17"/>
      <c r="D133" s="17"/>
      <c r="E133" s="23"/>
    </row>
    <row r="134" spans="1:5" ht="15.6">
      <c r="A134" s="73"/>
      <c r="B134" s="73"/>
    </row>
    <row r="135" spans="1:5" ht="17.399999999999999">
      <c r="A135" s="3"/>
    </row>
    <row r="136" spans="1:5" ht="15.6">
      <c r="A136" s="17"/>
    </row>
    <row r="140" spans="1:5" ht="16.2" customHeight="1"/>
  </sheetData>
  <mergeCells count="6">
    <mergeCell ref="D11:E11"/>
    <mergeCell ref="D12:E12"/>
    <mergeCell ref="D13:E13"/>
    <mergeCell ref="A134:B134"/>
    <mergeCell ref="A121:J121"/>
    <mergeCell ref="B65:B66"/>
  </mergeCells>
  <printOptions horizontalCentered="1"/>
  <pageMargins left="0.31496062992125984" right="0" top="0.74803149606299213" bottom="0.74803149606299213" header="0.31496062992125984" footer="0.31496062992125984"/>
  <pageSetup paperSize="9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4</vt:i4>
      </vt:variant>
    </vt:vector>
  </HeadingPairs>
  <TitlesOfParts>
    <vt:vector size="5" baseType="lpstr">
      <vt:lpstr>Arkusz2</vt:lpstr>
      <vt:lpstr>Arkusz2!_Hlk132824969</vt:lpstr>
      <vt:lpstr>Arkusz2!_Toc464386506</vt:lpstr>
      <vt:lpstr>Arkusz2!_Toc464386507</vt:lpstr>
      <vt:lpstr>Arkusz2!_Toc464386508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Skwara</dc:creator>
  <cp:lastModifiedBy>Małgorzata Jelińska</cp:lastModifiedBy>
  <cp:lastPrinted>2023-04-18T11:12:54Z</cp:lastPrinted>
  <dcterms:created xsi:type="dcterms:W3CDTF">2020-12-21T10:10:15Z</dcterms:created>
  <dcterms:modified xsi:type="dcterms:W3CDTF">2023-04-26T22:05:40Z</dcterms:modified>
</cp:coreProperties>
</file>