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500" firstSheet="9" activeTab="11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  <sheet name="Pakiet 12" sheetId="12" r:id="rId12"/>
    <sheet name="Pakiet nr 13" sheetId="13" r:id="rId13"/>
    <sheet name="Pakiet nr 14" sheetId="14" r:id="rId14"/>
    <sheet name="Pakiet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Arkusz1" sheetId="30" r:id="rId30"/>
    <sheet name="Arkusz cenowy" sheetId="31" r:id="rId31"/>
  </sheets>
  <definedNames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<sst xmlns="http://schemas.openxmlformats.org/spreadsheetml/2006/main" count="753" uniqueCount="236">
  <si>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</si>
  <si>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</si>
  <si>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</si>
  <si>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</si>
  <si>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</si>
  <si>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</si>
  <si>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</si>
  <si>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</si>
  <si>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</si>
  <si>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</si>
  <si>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</si>
  <si>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</si>
  <si>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</si>
  <si>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op</t>
  </si>
  <si>
    <t>Razem</t>
  </si>
  <si>
    <t>szt</t>
  </si>
  <si>
    <t>Elektroda EKG do długotrałego monitorowania dorosłych , włókninowa,ze stałym żelem, z czujnikiem AgCl ,średnica 55mm(+/- 3mm),  czas aplikacji do 72 godz .x 50 szt</t>
  </si>
  <si>
    <t>Elektroda EKG do monitorowania dzieci  włókninowa,żel mokry ,średnica 35mm(+/- 3mm), tarka do przygotowania naskórka, czas aplikacji do 72 godz. x 50 szt</t>
  </si>
  <si>
    <t>Żel do USG op 500g</t>
  </si>
  <si>
    <t>Żel do EKG op 500g</t>
  </si>
  <si>
    <t>Aquasonic 5l żel typu PARKER</t>
  </si>
  <si>
    <t>Pasta ścierna do przygotowania naskórka umożliwiająca uzyskanie wysokiej jakości zapisu przy próbach wysiłkowych i badaniach metodą Holtera.  Zawarty materiał ścierny powinien skutecznie oczyszczać skórę z martwego naskórka i nawilżać jej wierzchnią warstwę, obniżając impedancję i poprawiając przewodność, dzięki czemu można skutecznie poprawić jakość zapisów. Preparat musi posiadać certyfikat medyczny, być hypoalergiczny, bakteriostatyczny, niewywołujący podrażnień. Opakowanie maks 250g.</t>
  </si>
  <si>
    <t>Papier rejestracyjny do aparatu EKG Ascard A4 termoczuły na opakowaniu jednostkowym,  wymiary rolki szerokość 110mm, długość nawoju 25 metrów. Opis produktu zawierający m.in.: nazwę, rozmiar papieru, trwałość wydruku/wymagana min.3 lata/,wyraźny nadruk siatki, gładka powierzchnia, wysoka jakość wydruku.</t>
  </si>
  <si>
    <t>Wartość  brutto</t>
  </si>
  <si>
    <r>
      <rPr>
        <sz val="13"/>
        <color indexed="8"/>
        <rFont val="Arial"/>
        <family val="2"/>
      </rPr>
      <t>Cewnik FOLEYA silikonowany  bez prowadnicy 3- drożny, z szczelną zastawką do napełniania balonu.Balon o pojemności 30 ml.Opakowanie podwójne.wewn. folia zewn. papier-folia.
Rozmiary</t>
    </r>
    <r>
      <rPr>
        <b/>
        <sz val="13"/>
        <color indexed="8"/>
        <rFont val="Arial"/>
        <family val="2"/>
      </rPr>
      <t xml:space="preserve"> 16 CH - 20 CH</t>
    </r>
  </si>
  <si>
    <t>Cewnik urologiczny COUVELAIIRE,  sterylny. Rozmiar 6 CH - 20 CH</t>
  </si>
  <si>
    <r>
      <rPr>
        <sz val="13"/>
        <color indexed="8"/>
        <rFont val="Arial"/>
        <family val="2"/>
      </rPr>
      <t xml:space="preserve">Cewnik typu Foleya wykonany w 100% z silikonu przezroczysty z dołączoną fabrycznie w opakowaniu strzykawką z 10% roztworem gliceryny do napełniania balonu .
Cewnik do długotrwałego utrzymywania do 6 tygodni. Pakowanie podwójne dla jałowej aplikacji.Rozmiar </t>
    </r>
    <r>
      <rPr>
        <b/>
        <sz val="13"/>
        <color indexed="8"/>
        <rFont val="Arial"/>
        <family val="2"/>
      </rPr>
      <t xml:space="preserve">12 CH -24 CH </t>
    </r>
  </si>
  <si>
    <t>Kanka doodbytnicza CH 30/300</t>
  </si>
  <si>
    <t>Sterylne zatyczki do cewników</t>
  </si>
  <si>
    <t>Zestawy do lewatywy  /standard/</t>
  </si>
  <si>
    <r>
      <rPr>
        <sz val="10"/>
        <color indexed="8"/>
        <rFont val="Arial"/>
        <family val="2"/>
      </rPr>
  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folia.Trzy typy końcówek o długości 220mm i liczbie otworów odbarczających od 0 do 4 Końcówki typu ; - Pinpoint Yankauer pojedyńczo zagięty , mini i mały -Sump Yankauer -Yankauer i Yankauer z kontrolą ssania OP-flex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długość końcówki 230mm,  Wszystkie  typy końcówek zagięte.</t>
    </r>
  </si>
  <si>
    <t xml:space="preserve">Łącznik Y do dwóch drenów
 CH 6-18 uniwersalny i docinany . </t>
  </si>
  <si>
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folia.Filter Flow</t>
  </si>
  <si>
    <t>Dren pooperacyjny -Taśma falista pasek radiacyjny na całej długości drenu , długosć drenu od  250 i 400mm., szerokość 30 mm.,agrafka zabezpieczająca dren przed migracją</t>
  </si>
  <si>
    <t>Dren do odsysania pola operacyjnego,o dług. 210 cm, jeden koniec zabezpieczony przed zaginaniem, zakończony od strony ssaka trójstopniowo, drugi koniec gładki.Pakowane podw. Wewn. folia zewn. papier-folia</t>
  </si>
  <si>
    <t>RAZEM</t>
  </si>
  <si>
    <t xml:space="preserve">Dren typu Redon do odsysania z rany, z linią RTG na całej długości drenu, o otworach malejących w kierunku dystalnym co zapewnia drenaż na całej głębokości rany, perforacja na przemian legła na odcinku 15 cm. Rozmiary od 6 ch do 18 ch. Dreny wykonane z PCV. </t>
  </si>
  <si>
    <t xml:space="preserve">Ostrza chirurgiczne wymienne wykonane ze stali węglowej z wygrawerowaną nazwą producenta i numerem ostrza rozmiar 10 - 25
Opakowanie po 100szt                   </t>
  </si>
  <si>
    <t>Kieliszki plastikowe a 80 szt</t>
  </si>
  <si>
    <t>Pojemnik plastikowy do moczu z nakrętką 100ml</t>
  </si>
  <si>
    <t>Pojnik do picia dla osób leżących</t>
  </si>
  <si>
    <r>
      <rPr>
        <sz val="10"/>
        <rFont val="Arial"/>
        <family val="2"/>
      </rPr>
      <t>Przedłużacze do pomp infuzyjnych dł. 150cm,  wykonane z elastycznego materiału bez możliwości zaginania</t>
    </r>
    <r>
      <rPr>
        <b/>
        <sz val="10"/>
        <rFont val="Arial"/>
        <family val="2"/>
      </rPr>
      <t>,bursztynowe</t>
    </r>
    <r>
      <rPr>
        <sz val="10"/>
        <rFont val="Arial"/>
        <family val="2"/>
      </rPr>
      <t>,końcówki zabezpieczone,pojemność resztkowa drenu umieszczona na opakowaniu każdego przedłużacza, opakowanie papier folia.</t>
    </r>
  </si>
  <si>
    <r>
      <rPr>
        <sz val="10"/>
        <rFont val="Arial"/>
        <family val="2"/>
      </rPr>
      <t xml:space="preserve">Przedłużacze do pomp infuzyjnych dł. 150cm, wykonane z elastycznego materiału bez możliwości zaginania, </t>
    </r>
    <r>
      <rPr>
        <b/>
        <sz val="10"/>
        <rFont val="Arial"/>
        <family val="2"/>
      </rPr>
      <t>przezroczyste</t>
    </r>
    <r>
      <rPr>
        <sz val="10"/>
        <rFont val="Arial"/>
        <family val="2"/>
      </rPr>
      <t>, końcówki zabezpieczone,pojemność resztkowa drenu umieszczona na opakowaniu każdego przedłużacza,opakowanie papier folia.</t>
    </r>
  </si>
  <si>
    <t>Przyrząd do przetaczania płynów, dwupłaszczyznowo ścięta bardzo ostra igła biorcza, z dużą komorą kroplową o długości minimum 60mm w części przeźroczystej, z odpowietrzaczem zabezpieczonym filtrem 15um, elastyczny dren o długości 150cm, uchwyt do mocowania końcówki drenu na tylnej powierzchni zacisku rolkowego, z dodatkowym otworem do umieszczania igły biorczej po użyciu, nie zawierające ftalanów,  opakowanie papier folia</t>
  </si>
  <si>
    <t xml:space="preserve">Przyrząd do przetaczania krwi z precyzyjna regulacją przepływu komora kroplowa o dł minimum 90 mm, filtrem siateczkowym z odpowietrzaczem zabezpieczonym filtrem, elastycznym drenem minum 150 cm, uchwyt do mocowania końcówki drenu na tylnej powierzchni zacisku rolkowego , z dodatkowym otworem do umieszczania igły biorczej po użyciu, ,opakowanie papier folia                           </t>
  </si>
  <si>
    <t>sz</t>
  </si>
  <si>
    <r>
      <rPr>
        <sz val="10"/>
        <rFont val="Arial"/>
        <family val="2"/>
      </rP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obustronną skalą, czterostronne podcięcie tłoczyska</t>
    </r>
  </si>
  <si>
    <r>
      <rPr>
        <sz val="10"/>
        <rFont val="Arial"/>
        <family val="2"/>
      </rP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obustronną skalą, czterostronne podcięcie tłoczyska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</si>
  <si>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50ml,</t>
    </r>
    <r>
      <rPr>
        <sz val="10"/>
        <rFont val="Arial"/>
        <family val="2"/>
      </rPr>
      <t xml:space="preserve"> jedna końcówka wymienna, dwustronna skala pomiarowa co 1 ml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</si>
  <si>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100ml</t>
    </r>
    <r>
      <rPr>
        <sz val="10"/>
        <rFont val="Arial"/>
        <family val="2"/>
      </rPr>
      <t xml:space="preserve"> jedna koncówka wymienna, dwustronna skala pomiarowa co 1 ml</t>
    </r>
  </si>
  <si>
    <t>Szpatułki niejałowe drewniane a 100szt</t>
  </si>
  <si>
    <t>Szczoteczka do pobierania wymazów cytologicznych, płaska, jałowa, szerokość minimum 18mm z przedłużeniem w części środkowej, typ pędzelek z rączką. Całkowita długość narzędzia min. 19,5 cm.</t>
  </si>
  <si>
    <t>szt.</t>
  </si>
  <si>
    <t>Matryca hemostatyczna FLOSEAL a 5ml</t>
  </si>
  <si>
    <t>L.P.</t>
  </si>
  <si>
    <t>Cewniki zewnętrzne dla mężczyzn silikonowe lub latexowe / ultra flex jednoczęściowe, samoprzylepne rozmiary 25,29,32,36,40,41</t>
  </si>
  <si>
    <t>Ilośc K</t>
  </si>
  <si>
    <t xml:space="preserve">Zestaw do punkcji jamy opłucnej zawiera: worek do zbiórki odprowadzanych płynów 2000 ml z zastawką przeciwzwrotną, która zapobiega cofaniu się zaaspirowanych płynów z powrotem do pacjenta oraz zaworem spustowym,
szczelny kranik trójdrożny z nadrukowanymi wskaźnikami określającymi kierunek przepływu aspirowanych płynów,
strzykawkę 60 ml do aspiracji, trzy igieły 80 mm (14G, 16G i 19G).
</t>
  </si>
  <si>
    <t>Opis</t>
  </si>
  <si>
    <t>Worek na mocz o pojemności 2 litry , sterylny, posiadający : miękki dren antyzałamaniowy o długości 100 do 120cm; zastawkę antyzwrotną zapobiegającą cofaniu moczu oraz port do pobierania próbek , poprzeczny kranik spustowy; skalowanie malejące; tylna ściana worka biała dla łatwej wizualizacji moczu. Worek o wzmocnionej wytrzymałości – wzmocnione podwójne zgrzewy, czas utrzymania worka min 5 dni.</t>
  </si>
  <si>
    <t>Worek do dobowej zbiórki moczu. Wykonany z medycznego PCV. Pojemność 2000ml, skalowany linearnie co 100ml, liczbowo co 500ml, zastawka antyrefluksyjna, tylna biała ściana, wzmocnione otwory na wieszak, zawór spustowy typu poprzecznego "T". Dren o długość 90cm i 150cm (do wyboru przez Zamawiającego) zakoñczony łcznikiem stożkowym z zatyczką. Sterylny, opakowanie foliowe z napisami w języku polskim i opisową instrukcją użycia.</t>
  </si>
  <si>
    <t>Worek do pobierania próbek moczu u małych dzieci, sterylne chłopcy / dziewczynki o pojemności 100ml skalowane co 10 ml.</t>
  </si>
  <si>
    <t>Worek na mocz jednorazowy wyposażony w zastawkę jednokierunkową i kranik spustowy typu T- sterylny.</t>
  </si>
  <si>
    <t xml:space="preserve">System zamknięty do pomiaru diurezy godzinowej . Zestaw składający się ze zintegrowanego worka , komory pomiarowej i drenu-dren przezroczysty dwuświatłowy z odpowietrzaczem,zabezpieczający przed zaleganiem moczu, zabezpieczony przed zaginaniem spiralą antyzałamaniową na wejściu do komory.Dren posiadający zastawkę przeciwzwrotną w łączniku zabezpieczającą przed cofaniem się moczu do drenu, oraz uniwersalny płaski bezigłowy port do pobierania próbek.Długość drenu 110-150cm
.Komora pomiarowa umieszczona  nad workiem o pojemności 500ml.ze skalą co 1ml do 40ml, co 5ml do 80ml, co 50ml do 500ml
Komora posiadająca komorę kroplową z filtrem hydrofobowym antybakteryjnym ,który osusza i odpowietrza komorę.Opróżniana bez konieczności manewrowania komorą(dżwignia 90stopni)
Worek o poj.2000ml, posiadający zastawkę przeciw zwrotną zabezpieczającą przed infekcją wstępującą oraz filtr hydrofobowy antybakteryjny.
Worek zintegrowany fabrycznie z komorą pomiarową. Kranik spustowy typu T , mocowany ku górze w otwartej zakładce.
</t>
  </si>
  <si>
    <t>Pojemnik plastikowy do dobowej zbiórki moczu/ tulipan/</t>
  </si>
  <si>
    <t>Nebulizator z maską dla dorosłych niskoobjętościowy do podawania leku, z antyprzelewową konstrukcją pozwalającą na skuteczne działanie w zakresie 0-90 stopni, ze stabilną podstawką dyfuzora w zakresie 0-360 stopni, o pojemności 10 ml, skalowany dwustronnie, naprzemiennie w zakresie od 3 do 10 ml co 1 ml, przeciętna średnica cząsteczek aerozolu (MMAD) 2,21 µm (+/- 0,07 µm), frakcja respirabilna (cząsteczki &lt;5 µm) - 79,7% (+/- 1,7%), parametry potwierdzone w badaniach producenta, produkt czysty biologicznie. Tempo nebulizacji (szybkość opróżniania zbiornika) przy przepływie 10 l/min dla 3 ml roztworu: 7,36 min. (+/- 0,26 min.).</t>
  </si>
  <si>
    <t>Miska nerkowata z masy papierowej jednorazowa. Pojemność użytkowa min. 300 ml, Odporność na przesiąkanie min. 4h.</t>
  </si>
  <si>
    <t>Basen z masy papierowej jednorazowy płaski. Pojemność użytkowa min. 1,4L, Odporność na przesiąkanie min. 4h.</t>
  </si>
  <si>
    <t>Kaczka z masy papierowej jednorazowa. Pojemność użytkowa min. 800ml, Odporność na przesiąkanie min. 4h.</t>
  </si>
  <si>
    <t>System zamknięty do nawilżania typu "RespiFlo" kompatybilny z reduktorami typu FARUM  bedącymi własnością Zamawiającego, do nawilżania i nebulizacji ciepłej i zimnej. Skład: jednorazowy pojemnik ze sterylną apirogenną wolną od endotoksyn wodą, sterylny łącznik nawilżajacy z zaworem nadciśnieniowym. Butelka ma być wyposażona w system mikrodyfuzorów(znajdujący się w podstawie butelki) umożliwiaący przepływ tlenu przez całą objetość wody. Pojemnik 500-650 ml.</t>
  </si>
  <si>
    <t>Wymiennik ciepła i wilgoci do tracheostomii sterylny:  (sztuczny nos z możliwoscią podawania tlenu) celulozowe medium nawinięte wokół kanału do wprowadzania cewnika doodsysania, port z zatyczką do wprowadzania cewnika, przestrzeń martwa  - do 16 ml, masa do 8,5 g, wydajnośc nawilżania&gt; 28 mg/lH2Oprzy VT=500ml, opór przepływu: przy 30l/min (0,5l/s)-07cmH2O, przy 60l/ min(1l/s)-1,8 cmH2O, przy 90l/min (1,5l/s)-3,0cmH2O, port do drenu tlenowego.</t>
  </si>
  <si>
    <t>Artykuły flizelinowe niesterylne, wykonanie z flizeliny odpornej na uszkodzenia mechaniczne (w zakresie pozycji nr 1 i 2 dopuszcza się możliwość zaoferowania artykułu nieprzemakalnego wykonanego z chłonnego i mocnego laminatu, wzmacnianego podłużnymi nitkami, 2-warstwowego), na opakowaniu  jednostkowym/zbiorczym widocznym musi być: nr katalogowy (jeżeli posiada), data ważności. Podane rozmiary +/- 5 cm. Opakowanie maks. 100 sztuk. Wymagane jest oznakowanie opakowania wewnętrznego; nazwa producenta.</t>
  </si>
  <si>
    <t>Podkład flizelinowy foliowany z włókniny typu spoundbond lub o zblizonych cechach, dopuszcza się z włókniny foliowej polipropylenowo-polietylenowej,z włókniny minimum 30g/m2 -43 g/m2, składany pojedynczo, rozmiar 80-90 cm x 200-250 cm</t>
  </si>
  <si>
    <t>Podkład flizelinowy foliowany z włókniny typu spoundbond lub o zblizonych cechach, dopuszcza się z włókniny foliowej polipropylenowo-polietylenowej z włókniny o gramaturze minimum 30g/m2-43g/m2,  składany pojedynczo, rozmiar 130 x 210 cm</t>
  </si>
  <si>
    <t>Podkład wykonany z flizeliny lub z laminatu polipropylenowo – polietylenowego niesterylny 160-170 x 220-230cm (+/- 10 cm) grubość, gramatura min. 55gr/m2, odporny na uszkodzenia mechaniczne, na opakowaniu nr serii, nazwa producenta, data ważności</t>
  </si>
  <si>
    <t>Fartuch foliowy przedni wykonany z foli, wytrzymały na rozerwanie, długość 115-120cm, szerokość 70-80cm, wiązany z tyłu, niesterylny.</t>
  </si>
  <si>
    <t>Filtr oddechowy typu Hygrobac S-A ( z bocznym podłączeniem kątowym)z membraną elektrostatyczną hydrofobową skuteczność filtracji antybakteryjnej i antywirusowej  99,99% , poziom nawilżania  ok &gt; 30mg  H2O przy VT = ok 500ml, złącze 22M/15F-22F/15M zgodne z normą ISO,  opór max 2,5 cm H2O przy 60l/min. Przezroczysta obudowa, czas użycia 24h,z portem do kapnografu, oddzielna warstwa wymiennika ciepła i wilgoci, sterylny, pakowany pojedynczo, na opakowaniu jednostkowym widoczny musi być: nr katalogowy, data ważności, znak CE</t>
  </si>
  <si>
    <t>Filtr oddechowy typu Barierrbac"S" elektrostatyczny,   skuteczność filtracji antywirusowej oraz przeciwbakteryjnej 99,999%  , czas użycia 24h, Złącze 22M/15F-22F/15  zgodne z normą ISO, sterylny, pakowany pojedynczo na opakowaniu jednostkowym widoczny musi być:  nr katalogowy, data ważności, znak CE</t>
  </si>
  <si>
    <t>Filtr elektrostatyczny HME dla dorosłych z wymiennikiem ciepła i wilgoci typu Hygrobac S lub równoważny, skuteczność filtracji wirusów i bakterii na poziomie 99,999%, objętość wewnętrzna powyżej 50ml, waga poniżej 30g, objętość oddechowa VT do 1200 mL, gwarantowane nawilżanie powyżej 31 mgH2O/L, czas użycia 24h, Złącze 22M/15F-22F/15, zgodny z normą ISO, sterylny, pakowany pojedynczo, na opakowaniu jednostkowym widoczny musi być:  nr katalogowy, data ważności, znak CE</t>
  </si>
  <si>
    <t>Uchwyt jednorazowego użytku , sterylny o długości rękojeści 155mm, z elektrodą nożową, dwoma przyciskami , kabel długości 3m , wtyk przystosowany do systemy rozpoznawania narzędzi w aparatach  elektrochirurgicznych EMED , opakowanie zbiorcze 10szt</t>
  </si>
  <si>
    <t>Uchwyt jednorazowego użytku , sterylny o długości rękojeści 155mm, z elektrodą nożową, dwoma przyciskami , kabel długości 3m ,wtyk w standardzie 3 piny, opakowanie zbiorcze 10szt</t>
  </si>
  <si>
    <t>op.</t>
  </si>
  <si>
    <t>Kaniula prosta o długości 150mm, grubości 20G, aktywna końcówka o dł.5mm,10mm oraz 15mm.Kaniula jednorazowego użytku kompatybilna z Generatorem RF MultiGen.Przeznaczona do termolezji tkanek miękkich w zastosowaniach ortopedycznych, artroskopowych, neurochirurgicznych i w chirurgii kręgosłupa.Długość kaniuli kodowana kolorem.Opakowanie 10 szt.</t>
  </si>
  <si>
    <t>Kaniula prosta o długości 100mm, grubości 22G, aktywna końcówka o dł.2,5mm,5mm oraz 10mm.Kaniula jednorazowego użytku kompatybilna z Generatorem RF MultiGen.Przeznaczona do termolezji tkanek miękkich w zastosowaniach ortopedycznych, artroskopowych, neurochirurgicznych i w chirurgii kręgosłupa.Długość kaniuli kodowana kolorem.Opakowanie 10 szt.</t>
  </si>
  <si>
    <t>Producent nr katalogowy</t>
  </si>
  <si>
    <t xml:space="preserve">Przepływomierz/dozownik O2 do pojemników jednorazowych z wodą destylowaną, zakończenie typu AGA </t>
  </si>
  <si>
    <t>Woda sterylna z łącznikiem do przepływomierza odpowiednia do dozowników  tlenowych typu „KORGIEL” . Do oferty należy dołączyć badania kliniczne potwierdzające możliwość bezpiecznego stosowania u wielu pacjentów przez okres 30 dni.Max.pojemność pojemnika do 500ml</t>
  </si>
  <si>
    <t>Sztuczny nos posiadający port do odsysania , 2 membrany z chłonnej bibuły celulozowej, nawilżające umieszczone po bokach -konstrukcja umożliwiająca równomierne nawilżanie wdychanego powietrza oraz podawanego czystego tlenu.Kompatybilny z drenem do podawania tlenu zapewniający szczelność zestawu.</t>
  </si>
  <si>
    <t>Dren do sztucznego nosa do podawania tlenu jednorazowy, kompatybilny ze sztucznym nosem,bezzapachowy</t>
  </si>
  <si>
    <t>Penseta jednorazowa sterylna anatomiczna długości ok.15cm</t>
  </si>
  <si>
    <t>Ilośc P</t>
  </si>
  <si>
    <t>Maska tlenowa do średniej koncentracji tlenu, z drenem. Dla dorosłych i pediatryczna.Bezzapachowa</t>
  </si>
  <si>
    <t>Kaniule dotętnicze z zatrzaskiem,szybkość przepływu wody 49 ml/min, wymiar wewnętrzny 0,79 mm. 
Rozmiar 20G (1,1 mm x 45 mm)</t>
  </si>
  <si>
    <t>Nazwa i Nr katalogowy</t>
  </si>
  <si>
    <t>Nazwa i nr katalogowy</t>
  </si>
  <si>
    <t>Wysokopróżniowy system do drenażu ran wg Redona, z drenem, posiadający wskażnik poziomu próżni, zaciosk do próżni i wydzieliny, sterylny poj.200ml</t>
  </si>
  <si>
    <t>Wysokopróżniowy system do drenażu ran wg Redona, z drenem, posiadający wskażnik poziomu próżni, zaciosk do próżni i wydzieliny, sterylny poj.600ml</t>
  </si>
  <si>
    <t>Butelki Redona 200 - 250 ml, końcówka dostosowana do różnych średnic drenów ssących wykonana z polietylenu, sterylna, bez własnego podciśnienia.
Opakowanie folia lub folia/papier</t>
  </si>
  <si>
    <t>Filtr bakteryjny do płynów infuzyjnych i ampułek typu Mini-spike Plus z zastawką bezzwrotną</t>
  </si>
  <si>
    <t xml:space="preserve">Zestaw do drenażu nadłonowego rozmiary od 
CH-10 do CH-15 typu cystofix  z cewnikiem cystostomijnym wykonanym z poliuretanu
</t>
  </si>
  <si>
    <t>Zestaw do drenażu nadłonowego rozmiary od  CH-10 do CH-15 typu cystofix  z cewnikiem cystostomijnym wykonanym z 100%silikonu</t>
  </si>
  <si>
    <t>LP.</t>
  </si>
  <si>
    <t>NAZWA</t>
  </si>
  <si>
    <t>J.M</t>
  </si>
  <si>
    <t xml:space="preserve">Zestaw osłon na ramię C RTG, zestaw składa się z czterech części: dwóch osłon z gumką do stabilizacji osłony na aparaturze 100cm x 160cm oraz 80cm x 150cm i dwóch taśm 3cm x 100cm. Wykonany z przeźroczystej folii polietylenowej 0.065 mm.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 </t>
  </si>
  <si>
    <r>
      <t xml:space="preserve">Cewnik FOLEYA silikonowany  bez prowadnicy 2- drożny,
z szczelną zastawką do napełniania balonu .Do użytku na minimum 14 dni.Opakowanie podwójne.Rozmiar </t>
    </r>
    <r>
      <rPr>
        <b/>
        <sz val="13"/>
        <color indexed="8"/>
        <rFont val="Arial"/>
        <family val="2"/>
      </rPr>
      <t>12 CH- 24 CH</t>
    </r>
  </si>
  <si>
    <r>
      <t>Cewnik FOLEYA silikonowany  z prowadnicą ułatwiającą wprowadzenie, 2-drożny,z szczelną zastawką do napełniania balonu.Do użytku na minimum 14 dni.Opakowanie podwójne. Rozmiar</t>
    </r>
    <r>
      <rPr>
        <b/>
        <sz val="13"/>
        <color indexed="8"/>
        <rFont val="Arial"/>
        <family val="2"/>
      </rPr>
      <t xml:space="preserve"> 8 CH -10 CH</t>
    </r>
  </si>
  <si>
    <r>
      <t xml:space="preserve">Dren Redona z otworami do skutecznego drenażu  długość drenu 700mm. długośc perforacji min.140mm. Rozmiar </t>
    </r>
    <r>
      <rPr>
        <b/>
        <sz val="13"/>
        <color indexed="8"/>
        <rFont val="Arial"/>
        <family val="2"/>
      </rPr>
      <t>8 CH-22 CH</t>
    </r>
    <r>
      <rPr>
        <sz val="13"/>
        <color indexed="8"/>
        <rFont val="Arial"/>
        <family val="2"/>
      </rPr>
      <t>.</t>
    </r>
  </si>
  <si>
    <t>Strzykawka tuberkulinowa jednorazowa 1ml. Igła 0,45 x 13 mm Opakowanie 100 szt</t>
  </si>
  <si>
    <r>
      <t>Cewnik do odsysania drzewa oskrzelowego z kontrolą ssania, prosty z otworami końcowymi i bocznymi,z końcówką atraumatyczną.
Rozmiar</t>
    </r>
    <r>
      <rPr>
        <b/>
        <sz val="13"/>
        <color indexed="8"/>
        <rFont val="Arial"/>
        <family val="2"/>
      </rPr>
      <t xml:space="preserve"> 8 CH -</t>
    </r>
    <r>
      <rPr>
        <b/>
        <sz val="13"/>
        <rFont val="Arial"/>
        <family val="2"/>
      </rPr>
      <t xml:space="preserve"> 18</t>
    </r>
    <r>
      <rPr>
        <b/>
        <sz val="13"/>
        <color indexed="8"/>
        <rFont val="Arial"/>
        <family val="2"/>
      </rPr>
      <t xml:space="preserve"> CH</t>
    </r>
  </si>
  <si>
    <t>Cewnik typu DUFOR dwudrożny, dł. 42 cm, pojemność balonu 80 ml, pół sztywny lateks, jednorazowego użytku, sterylny.CH 18 – CH24</t>
  </si>
  <si>
    <t>Cewnik typu DUFOR trójdrożny, dł. 42 cm, pojemność balonu 80 ml, pół sztywny lateks, jednorazowego użytku, sterylny. CH 18 – CH24</t>
  </si>
  <si>
    <t>Cewnik urologiczny TIEMANNA wykonany z PCV.
Rozmiar 10 CH -22 CH</t>
  </si>
  <si>
    <t>Strzykawka insulinowa jednorazowa 1ml./U-40 j.m.x 100 szt</t>
  </si>
  <si>
    <t>Poszwa flizelinowa na koc, z włókniny o gramaturze minimum 30g/m2, rozm. 150 x 210cm</t>
  </si>
  <si>
    <t>RAMPA TRÓJKRANIKOWA Z 3 ZAWORAMI BEZIGŁOWYMI I DRENEM 150 CM BEZ DEHP
rampa trójkranikowa z 3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   dren 150 cm bez DEHP, z niezależnie obracającą się nakrętką umożliwiająca podłączenie do linii bez skręcania łączonych elementów, wyposażona zatyczką typu   Flow stop, która,zapobiega wyciekowi i zapewnia sterylność zestawu ( umożliwia wypelnienie linii bez konieczności jej odłączania )</t>
  </si>
  <si>
    <t xml:space="preserve">RAMPA PIĘCIOKRANIKOWA Z 5   ZAWORAMI BEZIGŁOWYMI I DRENEM 150 CM BEZ DEHP
rampa pięciokranikowa     z   5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 dren 150 cm bez DEHP, z niezależnie obracającą się nakrętką umożliwiająca podłączenie do linii bez skręcania łączonych elementów, wyposażona zatyczką typu   Flow stop, która zapobiega wyciekowi i zapewnia sterylność zestawu (umożliwia wypelnienie linii bez konieczności jej odłączania)
</t>
  </si>
  <si>
    <t>Łącznik karbowany „ martwa przestrzeń”15/22 mm</t>
  </si>
  <si>
    <t>Łącznik  prosty do maski twarzowej , sterylny 15mm</t>
  </si>
  <si>
    <r>
      <t xml:space="preserve">Rurki tracheotomijne 
-mankiet niskociśnieniowy, 
-obturator zamykający kanał wewnętrznyrurki (prowadnica)
-nitka kontrastu RTG na calej długości rurki,
-zaznaczony rozmiar rurki,
-elestyczna przezierna ramka do mocowania tasiemki,
-sztywne opakowanie chroniące rurkę przed uszkodzeniem, 
-sterylna.
</t>
    </r>
    <r>
      <rPr>
        <b/>
        <sz val="9"/>
        <color indexed="8"/>
        <rFont val="Arial"/>
        <family val="2"/>
      </rPr>
      <t>Rozmiar 6,5 - 9,0</t>
    </r>
  </si>
  <si>
    <r>
      <t xml:space="preserve">Rurki tracheotomijne 
-wykonane z przeźroczystego PCV,
-mankiet niskociśnieniowy,
-system automatycznej kontroli ciśnienia w mankiecie,
-utrzymujący stałe ciśnienie w układzie (zew. balon kontrolny z zastawką adaptacyjną), 
- elastyczna przezierna ramka z możliwością regulacji położenia,
-  linia RTG na całej długości rurki,
- wyposażona w prowadnicę,
-sztywne opakowanie rurki chroniące przed uszkodzeniem,
- taśma mocująca w komplecie,
- sterylna
</t>
    </r>
    <r>
      <rPr>
        <b/>
        <sz val="9"/>
        <rFont val="Arial"/>
        <family val="2"/>
      </rPr>
      <t>Rozmiar 6,5 - 10,0</t>
    </r>
    <r>
      <rPr>
        <sz val="9"/>
        <rFont val="Arial"/>
        <family val="2"/>
      </rPr>
      <t xml:space="preserve">
</t>
    </r>
  </si>
  <si>
    <r>
      <t xml:space="preserve">Rurki tracheotomijne
-wykonane z przeźroczystego PCV,
- mankiet niskociśnieniowy w kształcie stożka,
- dodatkowy port umożliwiający odsysanie z przestrzeni podgłośniowej,
-  sterylna
</t>
    </r>
    <r>
      <rPr>
        <b/>
        <sz val="9"/>
        <rFont val="Arial"/>
        <family val="2"/>
      </rPr>
      <t xml:space="preserve">Rozmiar </t>
    </r>
    <r>
      <rPr>
        <b/>
        <sz val="9"/>
        <color indexed="60"/>
        <rFont val="Arial"/>
        <family val="2"/>
      </rPr>
      <t xml:space="preserve"> </t>
    </r>
    <r>
      <rPr>
        <b/>
        <sz val="9"/>
        <rFont val="Arial"/>
        <family val="2"/>
      </rPr>
      <t xml:space="preserve">7,5 – 9,0 </t>
    </r>
  </si>
  <si>
    <r>
      <t xml:space="preserve">Rurki ustno gardłowe, jednorazowe, sterylne, pakowane pojedynczo, kodowane kolorem.
</t>
    </r>
    <r>
      <rPr>
        <b/>
        <sz val="10"/>
        <rFont val="Arial"/>
        <family val="2"/>
      </rPr>
      <t>Rozmiar 1 - 6</t>
    </r>
  </si>
  <si>
    <r>
      <t xml:space="preserve">Strzykawka dwuczęsciowa jednorazowego użytku </t>
    </r>
    <r>
      <rPr>
        <b/>
        <sz val="10"/>
        <rFont val="Arial"/>
        <family val="2"/>
      </rPr>
      <t>2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</si>
  <si>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r>
      <t xml:space="preserve">Strzykawka dwuczęsciowa jednorazowego użytku </t>
    </r>
    <r>
      <rPr>
        <b/>
        <sz val="10"/>
        <rFont val="Arial"/>
        <family val="2"/>
      </rPr>
      <t>10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</si>
  <si>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r>
      <t xml:space="preserve">Strzykawka dwuczęsciowa jednorazowego użytku </t>
    </r>
    <r>
      <rPr>
        <b/>
        <sz val="10"/>
        <rFont val="Arial"/>
        <family val="2"/>
      </rPr>
      <t>20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</si>
  <si>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r>
      <t xml:space="preserve">Strzykawka dwuczęsciowa jednorazowego użytku </t>
    </r>
    <r>
      <rPr>
        <b/>
        <sz val="10"/>
        <rFont val="Arial"/>
        <family val="2"/>
      </rPr>
      <t>5 ml,</t>
    </r>
    <r>
      <rPr>
        <sz val="10"/>
        <rFont val="Arial"/>
        <family val="2"/>
      </rPr>
      <t xml:space="preserve">   skala na strzykawce odpowiadająca pojemności nominalnej strzykawki. Biały tłok bez przewężeń w środkowej części, które mogą powodować jego odkształcanie w czasie iniekcji. Opakowanie 100 szt</t>
    </r>
  </si>
  <si>
    <t>Cewnik typu DUFOR trójdrożny, dł. 42 cm, pojemność balonu 80 ml,100% sylikon pokryty hydrożelem, jednorazowego użytku, sterylny. CH 18 – CH24</t>
  </si>
  <si>
    <r>
      <t>Elektrody neutralne jednorazowego użytku, dwudzielne, hydrożelowe z systemem rozprowadzającym prąd równomiernie na całej powierzchni elektrody, nie wymagające aplikacji w określonym kierunku w stosunku do pola operacyjnego, powierzchnia przewodząca 110cm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, bez ograniczenia mocy maksymalnej, kompatybilne z systemem NEM EMED, do każdej elektrody dołączona informacja o numerze , serii, i dacie ważności w postaci samoprzylepnej etykiety.  Opakowanie 100 szt.</t>
    </r>
  </si>
  <si>
    <r>
      <t>Łącznik karbowany „martwa przestrzeń”,  sterylny,  rozciągalny 7cm/16cm, 22/15 mm
Z dodatkowym portem do odsysania lub bronchoskopii</t>
    </r>
    <r>
      <rPr>
        <sz val="10"/>
        <color indexed="60"/>
        <rFont val="Arial"/>
        <family val="2"/>
      </rPr>
      <t xml:space="preserve">
</t>
    </r>
  </si>
  <si>
    <t>Łącznik obrotowy, kątowy, 
sterylny 15 mm</t>
  </si>
  <si>
    <t xml:space="preserve"> 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</si>
  <si>
    <r>
      <t>ULTRASORBE  PODKŁAD CHŁONNY
Podkład chłonny</t>
    </r>
    <r>
      <rPr>
        <b/>
        <sz val="10"/>
        <rFont val="Arial"/>
        <family val="2"/>
      </rPr>
      <t xml:space="preserve"> 61x 91cm</t>
    </r>
    <r>
      <rPr>
        <sz val="10"/>
        <rFont val="Arial"/>
        <family val="2"/>
      </rPr>
      <t xml:space="preserve">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  </r>
  </si>
  <si>
    <r>
      <t xml:space="preserve">ULTRASORBE  PODKŁAD CHŁONNY
Podkład chłonny </t>
    </r>
    <r>
      <rPr>
        <b/>
        <sz val="10"/>
        <rFont val="Arial"/>
        <family val="2"/>
      </rPr>
      <t>45 x 61cm</t>
    </r>
    <r>
      <rPr>
        <sz val="10"/>
        <rFont val="Arial"/>
        <family val="2"/>
      </rPr>
      <t xml:space="preserve">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  </r>
  </si>
  <si>
    <r>
      <t xml:space="preserve">ULTRASORBE  PODKŁAD CHŁONNY
Podkład chłonny </t>
    </r>
    <r>
      <rPr>
        <b/>
        <sz val="10"/>
        <rFont val="Arial"/>
        <family val="2"/>
      </rPr>
      <t>25 x 40cm</t>
    </r>
    <r>
      <rPr>
        <sz val="10"/>
        <rFont val="Arial"/>
        <family val="2"/>
      </rPr>
      <t xml:space="preserve">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 z marginesami uszczelniającymi z laminatu z każdej strony części chłonnej; warstwa spodnia pełnobarierowa, antypoślizgowa; Certyfikaty ISO 13485 i ISO 14001, pakowany po 10 szt.</t>
    </r>
  </si>
  <si>
    <t xml:space="preserve">SAHARA Serweta ochronna na stół operacyjny, przeciwodleżynowa, 5-cio warstwowa, zintegrowana wielopunktowo – brak możliwości tworzenia zagięć pod pacjentem zmieniających ilość warstw, samowygładzająca się; wykonana z włókniny polipropylenowej, wysokochłonnej polimerowej warstwy środkowej i spodniej pełnobarierowej teksturowanej folii polietylenowej, zabezpieczającej przed przesuwaniem się i ślizganiem podkładu po powierzchni. Certyfikaty jakościowe dla miejsca produkcji: ISO 13485, ISO 9001 i ISO 14001, wystawione przez jednostki notyfikowane.
Parametry:
- chłonność min. 35ml/100cm2, 
- wymiary: min. 100 x 225cm ±5cm, rdzeń chłonny o długości co najmniej 
51 x 205+/-3 cm zakończony dodatkowymi marginesami z nieprzeziernego laminatu o szerokości nie większej niż 10 +/-3 cm po obu stronach na całej szerokości podkładu. 
- zgodne z ISO 9073-6: odprowadzanie wilgoci min. 45 mm w czasie 60s, wskaźnik chłonności min. 2650 %
- pakowana po 20 sztuk/najmniejsze opakowanie jednostkowe. </t>
  </si>
  <si>
    <t>Lp</t>
  </si>
  <si>
    <t>Nazwa pakietu</t>
  </si>
  <si>
    <t>Elektrody i żele do  EKG , USG.</t>
  </si>
  <si>
    <t>Pakiet nr 2 Cewniki  i dreny</t>
  </si>
  <si>
    <t>Cewniki  i dreny</t>
  </si>
  <si>
    <t xml:space="preserve">Pakiet  nr 3 Dreny  </t>
  </si>
  <si>
    <t xml:space="preserve">Dreny  </t>
  </si>
  <si>
    <t xml:space="preserve">Pakiet  nr 4 Dren typu Redon </t>
  </si>
  <si>
    <t>Pakiet  nr 5  Igły, strzykawki, przyrządy do przetaczania płynów, krwi</t>
  </si>
  <si>
    <t>Igły, strzykawki, przyrządy do przetaczania płynów, krwi.</t>
  </si>
  <si>
    <t>Matryca hemostatyczna</t>
  </si>
  <si>
    <t>Pakiet nr 6  Matryca hemostatyczna</t>
  </si>
  <si>
    <t>Pakiet nr 7  Cewniki zewnętrzne i worki na mocz</t>
  </si>
  <si>
    <t>Cewniki zewnętrzne i worki na mocz</t>
  </si>
  <si>
    <t>Zestaw do punkcji jamy opłucnej</t>
  </si>
  <si>
    <t xml:space="preserve">Dren typu Redon </t>
  </si>
  <si>
    <t>Worki na mocz i cewniki</t>
  </si>
  <si>
    <t>System bezigłowy</t>
  </si>
  <si>
    <t>Nebulizator</t>
  </si>
  <si>
    <t xml:space="preserve">Wyroby z masy papierowej </t>
  </si>
  <si>
    <t xml:space="preserve">Zgłębniki (Sondy) żołądkowe </t>
  </si>
  <si>
    <t xml:space="preserve">System zamkniety do nawilżania typu "RespiFlo" </t>
  </si>
  <si>
    <t>Worek stomijny 1- częściowy otwarty Hide-away ,cielisty</t>
  </si>
  <si>
    <t xml:space="preserve">Artykuły fizelinowe </t>
  </si>
  <si>
    <t>Filtry oddechowe</t>
  </si>
  <si>
    <t>Elektrody neutralne</t>
  </si>
  <si>
    <t>Rękawice diagnostyczne pasujące do uchwytów naściennych</t>
  </si>
  <si>
    <t>Kaniule do termolezji</t>
  </si>
  <si>
    <t>Akcesoria do tracheostomii</t>
  </si>
  <si>
    <t>Butle Redona</t>
  </si>
  <si>
    <t>Drenaż nadłonowy</t>
  </si>
  <si>
    <t>Osłony na kamerę oraz na kończyny</t>
  </si>
  <si>
    <t>Rampy i podkłady</t>
  </si>
  <si>
    <t xml:space="preserve">Bezigłowy port służący do zabezpieczenia wkłucia, przeznaczony jest do wielokrotnych, bezigłowych iniekcji (podaży płynnych leków, pobrania próbek krwi) Zabezpiecza linię infuzyjną przed zanieczyszczeniem i infekcją podczas dożylnej terapii infuzyjnej. Nie wymaga zastosowania koreczków zabezpieczających. Obudowa wykonana z transparentnego materiału- polikarbonu. Wysokiej jakości przezroczysta silikonowa membrana pozwala na wielokrotne iniekcje portu, jednorodna, wykonana z wytrzymałego na odkształcenie silikonu, powierzchnia do dezynfekcji od strony zaworu wejściowego typu żeński Luer lock  płaska – zapewniająca prosty sposób czyszczenia i odkażania (przez przetarcie wacikiem lub koreczkiem ze środkiem dezynfekującym) Czas użytkowania 7 dni lub 350 aktywacji. Nie zawiera metalu, może być stosowany podczas badania MRI. Zakończenie męskie portu zabezpieczone  aplika torem umożliwiającym jałowe wyciągnięcie z opakowania I umożliwiający podłączenie bez ryzyka skażenia. Nie zawiera lateksu. Nie zawiera ftalanów. Objętość wypełnienia 0,09ml. Przepływ 350ml/min, wytrzymałość na ciśnienie płynu iniekcyjnego 3 bary (44 PSI), wytrzymałość na ciśnienie zwrotne 2 bary (29 PSI). Sterylny, jednorazowy, pakowany pojedynczo. Na każdym opakowaniu nr katalogowy, nr serii i daty ważności.
</t>
  </si>
  <si>
    <t>Sonda żołądkowa silikonowa p/odleżynowa wykonana jest z materiału eliminującego ryzyko podrażnienia i uszkodzenia tkanek, przeznaczona dla pacjentów wymagających długotrwałego żywienia. Rozmiar kolejno od. CH14 do CH22, jałowa. Sonda musi być zakończona „oliwką”, posiadać min.3 otwory, minimum 3 znaczniki głębokości oraz  być widoczny w promieniach RTG. Długość minimum 1000 mm z wejściem pozwalającym na zamknięcie.</t>
  </si>
  <si>
    <t>Sonda żołądkowa wykonana jest z medycznego PCV, przeznaczona do żywienia pacjentów.Rozmiar kolejno od. CH14 do CH22, jałowa, jednorazowego użytku. Sonda musi być odporna na załamanie, posiadać miękki, gładko zakończony koniec, minimum 3 znaczniki głębokości . Długość minimum 1000 mm z wejściem pozwalającym na zamknięcie .</t>
  </si>
  <si>
    <t>Sonda żołądkowa wykonana jest z medycznego PCV, przeznaczona do żywienia pacjentów.Rozmiar kolejno od. CH24 do CH28, jałowa, jednorazowego użytku. Sonda musi być odporna na załamanie, posiadać miękki, gładko zakończony koniec, minimum 3 znaczniki głębokości  Długość minimum 1000 mm z wejściem pozwalającym na zamknięcie odłączanym uniwersalnym korkiem. Zamawiający nie wymaga dostarczenia korka.</t>
  </si>
  <si>
    <t>Rękawice nitrylowe, bezpudrowe, niesterylne, z warstwą pielęgnacyjną z zawartością witaminy E, olejku migdałowego i gliceryny, o działaniu nawilżającym potwierdzonym badaniami w niezależnym laboratorium, chlorowane od wewnątrz, kolor  chabrowy, tekstura na końcach palców, grubość na palcu 0,10mm +/-0,01mm,  na dłoni 0,07+/- 0,01 mm, na mankiecie 0,06+/- 0,01 mm, AQL  1,5, siła zrywu min 6N wg EN 455. Zgodne z normami EN ISO 374-1, EN 374-2, EN 16523-1, EN 374-4 oraz odporne na przenikanie bakterii, grzybów i wirusów zgodnie z EN ISO 374-5. Odporne na przenikanie min. 15 substancji chemicznych wg. EN 16523-1, w tym alkohole (min. 2 o stężeniu min. 90%), kwasy (organiczne i nieorganiczne), aldehydy i 10% fenol, min. 10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 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Modura, kodowanymi kolorystycznie do rozmiaru S,M,L. Rozmiary S-XL kodowane kolorystycznie na opakowaniu.  Pakowane po 250 szt. Dopuszcza się pakowane po 240 szt.  dla rozmiaru XL.</t>
  </si>
  <si>
    <t>Osłona na przewody/kamerę wyposażona z jednej strony w końcówkę z perforacją umożliwiającą wysunięcie przewodu, a z drugiej wyposażony w kartonik z oznakowaniem kierunku rozwijania osłony oraz 2 taśmy przylepne o wymiarach 2,5cm x 17cm. Osłona z przeźroczystej folii polietylenowej 0.05 mm. Składana teleskopowo. Wymiary osłony 16 cm x 250 cm</t>
  </si>
  <si>
    <t>Sterylna osłona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Wymiary 35x120 cm</t>
  </si>
  <si>
    <t>Sterylna osłona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 Wymiary 30cm x 80cm</t>
  </si>
  <si>
    <t>Sterylna osłona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Wymiary 30cm x 60cm</t>
  </si>
  <si>
    <t>Elektroda EKG do HOLTERA  prostokątna z nacięciem</t>
  </si>
  <si>
    <t xml:space="preserve">Elektrody przed sercowe do długotrwałego monitorowania EKG radioprzezierne, ze stałym żelem średnica 50 mm. piankowe.  </t>
  </si>
  <si>
    <t>Końcówka do odsysania  typu Yankauer bez kontrol ssania  długość 230mm,rozmiar od  CH10 --CH 32  Wszystkie  typy końcówek zagięte.</t>
  </si>
  <si>
    <r>
      <t xml:space="preserve">Igły iniekcyjne rozmiar </t>
    </r>
    <r>
      <rPr>
        <b/>
        <sz val="10"/>
        <rFont val="Arial"/>
        <family val="2"/>
      </rPr>
      <t>0,5-0,9</t>
    </r>
    <r>
      <rPr>
        <sz val="10"/>
        <rFont val="Arial"/>
        <family val="2"/>
      </rPr>
      <t xml:space="preserve"> 
Opakowanie po 100szt    
</t>
    </r>
  </si>
  <si>
    <r>
      <t xml:space="preserve">Igły iniekcyjne rozmiar </t>
    </r>
    <r>
      <rPr>
        <b/>
        <sz val="10"/>
        <rFont val="Arial"/>
        <family val="2"/>
      </rPr>
      <t>1,1-1,6</t>
    </r>
    <r>
      <rPr>
        <sz val="10"/>
        <rFont val="Arial"/>
        <family val="2"/>
      </rPr>
      <t xml:space="preserve">
Opakowanie po 100szt   </t>
    </r>
  </si>
  <si>
    <t>Cewnik urologiczny NELATON,  sterylny. 
Rozmiar 6 CH - 20 CH</t>
  </si>
  <si>
    <t>Dren brzuszny 100% silikonu z linią RT, z otworami bocznymi.Rozmiar 24-36 CH dł 40 -50cm</t>
  </si>
  <si>
    <t>Dren 100% silikonowy do odsysania ran typu Redona CH 10-18 długość około 70cm, perforacja odcinka  min. 12cm, skalowany, kontrastujący w promieniach RTG.</t>
  </si>
  <si>
    <r>
      <rPr>
        <b/>
        <sz val="10"/>
        <color indexed="8"/>
        <rFont val="Arial"/>
        <family val="2"/>
      </rPr>
      <t>Kraniki infuzyjne 3-drożne</t>
    </r>
    <r>
      <rPr>
        <b/>
        <sz val="10"/>
        <color indexed="8"/>
        <rFont val="Arial"/>
        <family val="2"/>
      </rPr>
      <t xml:space="preserve"> bez przedłużenia</t>
    </r>
    <r>
      <rPr>
        <sz val="10"/>
        <color indexed="8"/>
        <rFont val="Arial"/>
        <family val="2"/>
      </rPr>
      <t>, wykonane z poliwęglanu pozwalającego na podawanie tłuszczy i chemioterapeutyków, z trójramiennym pokrętłem. Każde z wejść kranika zabezpieczone fabrycznie zamontowanymi koreczkami, wyczuwalny w każdej pozycji indykator pozycji otwarty/ zamknięty. Kolorowe oznaczenia linii czerwone i niebieskie. Wytrzymałość 3 bara. Sterylizowany promieniami beta</t>
    </r>
  </si>
  <si>
    <r>
      <t xml:space="preserve">3-drożny z przedłużeniem </t>
    </r>
    <r>
      <rPr>
        <b/>
        <sz val="10"/>
        <color indexed="8"/>
        <rFont val="Arial"/>
        <family val="2"/>
      </rPr>
      <t>7cm</t>
    </r>
    <r>
      <rPr>
        <sz val="10"/>
        <color indexed="8"/>
        <rFont val="Arial"/>
        <family val="2"/>
      </rPr>
      <t xml:space="preserve"> z dodatkowym portem do iniekcji, objętość wypełnienia max. 0,80ml </t>
    </r>
  </si>
  <si>
    <r>
      <t xml:space="preserve">3-drożny z przedłużeniem  </t>
    </r>
    <r>
      <rPr>
        <b/>
        <sz val="10"/>
        <color indexed="8"/>
        <rFont val="Arial"/>
        <family val="2"/>
      </rPr>
      <t>10 cm</t>
    </r>
    <r>
      <rPr>
        <sz val="10"/>
        <color indexed="8"/>
        <rFont val="Arial"/>
        <family val="2"/>
      </rPr>
      <t>, objętość wypełnienia max. 0,80ml</t>
    </r>
  </si>
  <si>
    <r>
      <t xml:space="preserve">3-drożny z przedłużeniem  </t>
    </r>
    <r>
      <rPr>
        <b/>
        <sz val="10"/>
        <color indexed="8"/>
        <rFont val="Arial"/>
        <family val="2"/>
      </rPr>
      <t>25 cm</t>
    </r>
    <r>
      <rPr>
        <sz val="10"/>
        <color indexed="8"/>
        <rFont val="Arial"/>
        <family val="2"/>
      </rPr>
      <t>, objętość wypełnienia max. 1,50ml</t>
    </r>
  </si>
  <si>
    <r>
      <t xml:space="preserve">3-drożny z przedłużeniem  </t>
    </r>
    <r>
      <rPr>
        <b/>
        <sz val="10"/>
        <color indexed="8"/>
        <rFont val="Arial"/>
        <family val="2"/>
      </rPr>
      <t>50 cm</t>
    </r>
    <r>
      <rPr>
        <sz val="10"/>
        <color indexed="8"/>
        <rFont val="Arial"/>
        <family val="2"/>
      </rPr>
      <t>, objętość wypełnienia max 2,80 ml</t>
    </r>
  </si>
  <si>
    <r>
      <t xml:space="preserve">3-drożny z przedłużeniem  </t>
    </r>
    <r>
      <rPr>
        <b/>
        <sz val="10"/>
        <color indexed="8"/>
        <rFont val="Arial"/>
        <family val="2"/>
      </rPr>
      <t>100 cm</t>
    </r>
    <r>
      <rPr>
        <sz val="10"/>
        <color indexed="8"/>
        <rFont val="Arial"/>
        <family val="2"/>
      </rPr>
      <t>, objętość wypełnienia max 5,50 ml</t>
    </r>
  </si>
  <si>
    <r>
      <rPr>
        <b/>
        <sz val="10"/>
        <rFont val="Arial"/>
        <family val="2"/>
      </rPr>
      <t xml:space="preserve">Kraniki infuzyjne 3-drożne z przedłużeniami. </t>
    </r>
    <r>
      <rPr>
        <sz val="10"/>
        <rFont val="Arial"/>
        <family val="2"/>
      </rPr>
      <t xml:space="preserve">Wykonane z poliwęglanu pozwalającego na podawanie tłuszczy i chemioterapeutyków, z trójramiennym pokrętłem. Każde z wejść kranika zabezpieczone fabrycznie zamontowanymi koreczkami, wyczuwalny w każdej pozycji indykator pozycji otwarty/zamknięty. Wytrzymałość 3 bara. Przedłużacz wykonany z PCV nie zawierającego ftalanów DEHP </t>
    </r>
  </si>
  <si>
    <t>Torba na wymiociny</t>
  </si>
  <si>
    <t>Pakiet nr 8  Zestaw do punkcji jamy opłucnej</t>
  </si>
  <si>
    <t>Pakiet nr 9   Worki na mocz i cewniki</t>
  </si>
  <si>
    <t>Pakiet nr 10  Dreny 100 % silikonowe</t>
  </si>
  <si>
    <t>Dreny 100%  silikonowe</t>
  </si>
  <si>
    <t>Pakiet nr 11  System bezigłowy</t>
  </si>
  <si>
    <t>Pakiet nr 12  Nebulizator</t>
  </si>
  <si>
    <t xml:space="preserve">Pakiet  nr 13  Wyroby z masy papierowej  </t>
  </si>
  <si>
    <t xml:space="preserve">Pakiet  nr 14   Zgłębniki (Sondy) żołądkowe </t>
  </si>
  <si>
    <t xml:space="preserve">Pakiet  nr 15  System zamkniety do nawilżania typu "RespiFlo"  </t>
  </si>
  <si>
    <t xml:space="preserve">Pakiet nr 17  Artykuły fizelinowe </t>
  </si>
  <si>
    <t xml:space="preserve">Pakiet  nr 18  Filtry oddechowe  </t>
  </si>
  <si>
    <t xml:space="preserve">Pakiet  nr 19  Elektrody neutralne </t>
  </si>
  <si>
    <t>Pakiet  nr 20  Rękawice diagnostyczne pasujące do uchwytów naściennych</t>
  </si>
  <si>
    <t>Pakiet  nr 21  Kaniule do termolezji</t>
  </si>
  <si>
    <t>Zamknięty system dostępu naczyniowego, kraniki i rampy</t>
  </si>
  <si>
    <t xml:space="preserve">Pakiet  nr 24   Akcesoria do tracheostomii   </t>
  </si>
  <si>
    <t>Pakiet nr 25  Butle Redona</t>
  </si>
  <si>
    <t>Pakiet  nr 26  Drenaż nadłonowy</t>
  </si>
  <si>
    <t>Pakiet  nr 27   Osłony na kamerę oraz na kończyny</t>
  </si>
  <si>
    <r>
      <rPr>
        <b/>
        <sz val="10"/>
        <rFont val="Arial"/>
        <family val="2"/>
      </rPr>
      <t>Rampa infuzyjna 2 dwukranikowa</t>
    </r>
    <r>
      <rPr>
        <sz val="10"/>
        <rFont val="Arial"/>
        <family val="2"/>
      </rPr>
      <t>, duża średnica wewnętrzna umożliwiajaca wysoki przepływ, ciśnienie w zakresie 250-1000PSI, przeźroczysta płaska obudowa, sterylna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</si>
  <si>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dwa </t>
    </r>
    <r>
      <rPr>
        <sz val="10"/>
        <rFont val="Arial"/>
        <family val="2"/>
      </rPr>
      <t xml:space="preserve">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445ml/min.  objętość wypełnienia 1,60 ml. Długość 15 cm,  Możliwość podłączenia u pacjenta do 7 dni lub 100 aktywacji. 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</si>
  <si>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3-trzy</t>
    </r>
    <r>
      <rPr>
        <sz val="10"/>
        <rFont val="Arial"/>
        <family val="2"/>
      </rPr>
      <t xml:space="preserve"> 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445ml/min.  objętość wypełnienia 2,25ml. Długość 15 cm,  Możliwość podłączenia u pacjenta do 7 dni lub 100 aktywacji. </t>
    </r>
  </si>
  <si>
    <r>
      <rPr>
        <b/>
        <sz val="10"/>
        <color indexed="8"/>
        <rFont val="Arial"/>
        <family val="2"/>
      </rPr>
      <t xml:space="preserve">Kranik 3-trójdroży posiadający jedno z wejść zakończone portem bezigłowym  </t>
    </r>
    <r>
      <rPr>
        <sz val="10"/>
        <color indexed="8"/>
        <rFont val="Arial"/>
        <family val="2"/>
      </rPr>
      <t>posidajacym podzielną membraną split septum osadzoną zewnętrznie na poliwęglanowym przezroczystym plastikowym konektorze, wystającą częściowo nad obudowę,  Bez mechanicznych części wewnętrznych,  z prostym, w pełni widocznym torem przepływu</t>
    </r>
  </si>
  <si>
    <t>Pakiet nr 22  Sprzęt  do anestezjologii</t>
  </si>
  <si>
    <t>Sprzęt  do anestezjologii</t>
  </si>
  <si>
    <t>Pakiet  nr 16 Przedłużacz do obwodu oddechowego, wymiennik ciepła, maska krtaniowa prosta</t>
  </si>
  <si>
    <t>Przedłużacz do obwodu oddechowego, wymiennik ciepła, maska krtaniowa prosta</t>
  </si>
  <si>
    <r>
      <rPr>
        <b/>
        <sz val="10"/>
        <color indexed="8"/>
        <rFont val="Arial"/>
        <family val="2"/>
      </rPr>
      <t>Rampa infuzyjna 5-drożna,</t>
    </r>
    <r>
      <rPr>
        <sz val="10"/>
        <color indexed="8"/>
        <rFont val="Arial"/>
        <family val="2"/>
      </rPr>
      <t xml:space="preserve"> z wyczuwalnym i optycznym indykatorem zamknięcia/otwarcia zaworu.Wykonany z poliamidu</t>
    </r>
    <r>
      <rPr>
        <b/>
        <sz val="10"/>
        <color indexed="8"/>
        <rFont val="Arial"/>
        <family val="2"/>
      </rPr>
      <t xml:space="preserve"> z przedłużaczem 100 cm,</t>
    </r>
    <r>
      <rPr>
        <sz val="10"/>
        <color indexed="8"/>
        <rFont val="Arial"/>
        <family val="2"/>
      </rPr>
      <t xml:space="preserve"> różnokolorowe pokrętła ,poszczególne ujścia zabezpieczone koreczkami- opakowanie folia/papier.</t>
    </r>
  </si>
  <si>
    <t>Przedłużacz do obwodu oddechowego "martwa przestrzeń" sterylny, złącze od strony  urządzenia (aparatu/respiratora)   22 mmF - ryflowane, elastyczne  wykonane z  materiału EVA (octan winylu); złacze od strony pacjenta 22mmM/15mmF, rozcziągliwy do 15 cm, przestrzeń martwa: 25ml złożony i 40ml po rozciągnięciu;  "kominek" podwójnie obrotowy z portem do bronchoskopii i portem do odsysania.</t>
  </si>
  <si>
    <t>Obwód oddechowy do aparatu do znieczulania dorosłych, materiał PCV, 2 rury gładkie wewnętrznie, ograniczające zaleganie bakterii o dł. 180 cm, dodatkowa rura do worka dl 90 cm, bezlateksowy worek oddechowy poj. 2L, łącznik prosty 22mmM-22mmM/15mmF, kolanko z portem Luer-Lock z wkręcanym koreczkiem, trójnik Y z dwoma portami pomiarowymi zabezpieczonymi koreczkami przytwierdzonymi na stałe do obwodu, kapturek zabezpieczający układ/ tester szczelności; średnica rur 22mm, złącza elastyczne 22mmF typu FLEX , sterylny, pakowany folia-papier, opis w języku polskim, na opakowaniu jednostkowym widoczny musi być: nr katalogowy (jeśli posiada), data ważności, znak CE.</t>
  </si>
  <si>
    <t>Obwód oddechowy jednorazowy do respiratora dla dorosłych  -  2 rury o średnicy 22 mm z PCV, gładkie wewnętrznie ograniczajace zaleganie bakterii, długość rur 180cm, kolanko z portem luer-lock z wkręcanym koreczkiem, złącza elastyczne 22mm F typu FLEX,   trójnik "Y" z 2 portami pomiarowymi zabezpieczone koreczkami przytwierdzonymi na stałe do obwodu, kapturek zabezpieczający układ/ tester szczelności,  sterylny, pakowany folia-papier, czas stosowania 7 dni, na opakowaniu jednostkowym widoczne: znak CE, nr serii, nazwa producenta, opis w języku polskim, data ważności.</t>
  </si>
  <si>
    <t>Maska krtaniowa prosta - delikatny, pozbawiony nierówności i ostrych krawędzi mankiet, rurka maski prosta, zabezpieczenie przed podwijaniem mankietu podczas zakładania w postaci wzmocnionego koniuszka, znaczniki kontroli prawidłowego usytuowania maski, oznaczenia rozmiaru maski, wagi pacjenta, objętości wypełniającej mankiet umieszczone na baloniku kontrolnym, wykonana z materiałów niezawwierającyh ftalanów (w tym DEHP). bezwarunkowo dopuszczona do MRI (bez elementów metalowych); zakres rozmiarów 1 - 6 (1; 1,5; 2; 2,5; 3; 4; 5; 6;), opis w języku polskim, na opakowaniu jednostkowym widoczny musi być: nr katalogowy (jeśli posiada), data ważności, znak CE</t>
  </si>
  <si>
    <t>`Razem</t>
  </si>
  <si>
    <t>Pakiet nr 28 Rampy i podkłady</t>
  </si>
  <si>
    <t>Filtry do respiratora Purittan Bennet serii 800</t>
  </si>
  <si>
    <t>Jednopacjentowy filtr wydechowy ze zbiornikiem na skropliny przeznaczony do stosowania z respiratorem Puritan Bennet serii 800</t>
  </si>
  <si>
    <t xml:space="preserve">Jednopacjentowy sterylny filtr oddechowy przeznaczony do stosowania z respiratorami Purritan Bennet serii 800. Skuteczność filtracji p-bakteryjnej i p-wirusowej min. 99,9999%, opór przepływu max 1,9 cm H2O przy 60l/min. Przestrzeń martwa max 66 ml. Masa max 29 g </t>
  </si>
  <si>
    <t xml:space="preserve">Filtr wdechowy, jednopacjentowy do aparatu Purritan Bennet serii 980 </t>
  </si>
  <si>
    <t xml:space="preserve">Pakiet nr 29  Filtr do respiaratora Purrinat Bennet </t>
  </si>
  <si>
    <t xml:space="preserve">Filtr wydechowy, jednopacjentowy do aparatu Purritan Bennet serii 980 </t>
  </si>
  <si>
    <t xml:space="preserve">Pakiet  nr 1  Elektrody i żele do  EKG , USG.- modyfikacja </t>
  </si>
  <si>
    <t>Pakiet 23  Zamknięty system dostępu naczyniowego, kraniki i rampy- modyfikacja 03.12.2019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</si>
</sst>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_z_ł"/>
    <numFmt numFmtId="166" formatCode="#,##0.00&quot; zł&quot;"/>
    <numFmt numFmtId="167" formatCode="0.000"/>
    <numFmt numFmtId="168" formatCode="#,##0.00_ ;\-#,##0.00\ "/>
    <numFmt numFmtId="169" formatCode="#,##0&quot; zł&quot;;[Red]\-#,##0&quot; zł&quot;"/>
    <numFmt numFmtId="170" formatCode="#,##0.00&quot; zł&quot;;[Red]\-#,##0.00&quot; zł&quot;"/>
    <numFmt numFmtId="171" formatCode="#,##0.00\ &quot;zł&quot;"/>
    <numFmt numFmtId="172" formatCode="[$-415]d\ mmmm\ yyyy"/>
  </numFmts>
  <fonts count="9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10"/>
      <name val="Czcionka tekstu podstawowego"/>
      <family val="0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1"/>
      <name val="Czcionka tekstu podstawowego"/>
      <family val="0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9" fontId="0" fillId="0" borderId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9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1" fillId="0" borderId="1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6" fillId="0" borderId="10" xfId="0" applyNumberFormat="1" applyFont="1" applyBorder="1" applyAlignment="1">
      <alignment horizontal="center" vertical="center" wrapText="1"/>
    </xf>
    <xf numFmtId="2" fontId="0" fillId="0" borderId="10" xfId="42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64" fontId="0" fillId="0" borderId="10" xfId="42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 applyProtection="1">
      <alignment horizontal="center" vertical="center"/>
      <protection/>
    </xf>
    <xf numFmtId="167" fontId="0" fillId="0" borderId="10" xfId="0" applyNumberForma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7" fillId="0" borderId="10" xfId="53" applyNumberFormat="1" applyFont="1" applyBorder="1" applyAlignment="1" applyProtection="1">
      <alignment horizontal="center" vertical="center" wrapText="1"/>
      <protection/>
    </xf>
    <xf numFmtId="0" fontId="27" fillId="0" borderId="10" xfId="53" applyNumberFormat="1" applyFont="1" applyBorder="1" applyAlignment="1" applyProtection="1">
      <alignment horizontal="center" vertical="top" wrapText="1"/>
      <protection/>
    </xf>
    <xf numFmtId="0" fontId="28" fillId="0" borderId="10" xfId="53" applyNumberFormat="1" applyFont="1" applyBorder="1" applyAlignment="1" applyProtection="1">
      <alignment horizontal="center" vertical="center"/>
      <protection/>
    </xf>
    <xf numFmtId="0" fontId="28" fillId="0" borderId="10" xfId="53" applyNumberFormat="1" applyFont="1" applyBorder="1" applyAlignment="1" applyProtection="1">
      <alignment/>
      <protection/>
    </xf>
    <xf numFmtId="0" fontId="27" fillId="0" borderId="10" xfId="53" applyNumberFormat="1" applyFont="1" applyBorder="1" applyAlignment="1" applyProtection="1">
      <alignment horizontal="center" vertical="center"/>
      <protection/>
    </xf>
    <xf numFmtId="2" fontId="28" fillId="0" borderId="10" xfId="53" applyNumberFormat="1" applyFont="1" applyBorder="1" applyAlignment="1" applyProtection="1">
      <alignment horizontal="center" vertical="center"/>
      <protection/>
    </xf>
    <xf numFmtId="0" fontId="28" fillId="0" borderId="11" xfId="53" applyNumberFormat="1" applyFont="1" applyBorder="1" applyAlignment="1" applyProtection="1">
      <alignment horizontal="center" vertical="center"/>
      <protection/>
    </xf>
    <xf numFmtId="0" fontId="28" fillId="0" borderId="11" xfId="53" applyNumberFormat="1" applyFont="1" applyBorder="1" applyAlignment="1" applyProtection="1">
      <alignment/>
      <protection/>
    </xf>
    <xf numFmtId="2" fontId="28" fillId="0" borderId="11" xfId="53" applyNumberFormat="1" applyFont="1" applyBorder="1" applyAlignment="1" applyProtection="1">
      <alignment horizontal="center" vertical="center"/>
      <protection/>
    </xf>
    <xf numFmtId="4" fontId="27" fillId="0" borderId="10" xfId="53" applyNumberFormat="1" applyFont="1" applyBorder="1" applyAlignment="1" applyProtection="1">
      <alignment horizontal="center" vertical="center"/>
      <protection/>
    </xf>
    <xf numFmtId="4" fontId="27" fillId="0" borderId="14" xfId="53" applyNumberFormat="1" applyFont="1" applyBorder="1" applyAlignment="1" applyProtection="1">
      <alignment horizontal="center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19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164" fontId="0" fillId="0" borderId="10" xfId="42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25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25" fillId="0" borderId="15" xfId="0" applyNumberFormat="1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5" xfId="0" applyNumberFormat="1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5" xfId="0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 applyProtection="1">
      <alignment horizontal="center" vertical="center"/>
      <protection/>
    </xf>
    <xf numFmtId="4" fontId="19" fillId="0" borderId="16" xfId="0" applyNumberFormat="1" applyFont="1" applyBorder="1" applyAlignment="1" applyProtection="1">
      <alignment horizontal="center" vertical="center"/>
      <protection/>
    </xf>
    <xf numFmtId="2" fontId="25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/>
    </xf>
    <xf numFmtId="2" fontId="6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34" fillId="0" borderId="10" xfId="53" applyNumberFormat="1" applyFont="1" applyBorder="1" applyAlignment="1" applyProtection="1">
      <alignment horizontal="center" vertical="center" wrapText="1"/>
      <protection/>
    </xf>
    <xf numFmtId="0" fontId="35" fillId="0" borderId="10" xfId="53" applyNumberFormat="1" applyFont="1" applyBorder="1" applyAlignment="1" applyProtection="1">
      <alignment horizontal="center" vertical="center"/>
      <protection/>
    </xf>
    <xf numFmtId="0" fontId="35" fillId="0" borderId="11" xfId="53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4" fillId="0" borderId="10" xfId="53" applyNumberFormat="1" applyFont="1" applyBorder="1" applyAlignment="1" applyProtection="1">
      <alignment horizontal="center" vertical="center"/>
      <protection/>
    </xf>
    <xf numFmtId="2" fontId="35" fillId="0" borderId="10" xfId="53" applyNumberFormat="1" applyFont="1" applyBorder="1" applyAlignment="1" applyProtection="1">
      <alignment horizontal="center" vertical="center"/>
      <protection/>
    </xf>
    <xf numFmtId="0" fontId="35" fillId="0" borderId="11" xfId="53" applyNumberFormat="1" applyFont="1" applyBorder="1" applyAlignment="1" applyProtection="1">
      <alignment/>
      <protection/>
    </xf>
    <xf numFmtId="2" fontId="35" fillId="0" borderId="11" xfId="53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 applyProtection="1">
      <alignment horizontal="center" vertical="center"/>
      <protection/>
    </xf>
    <xf numFmtId="4" fontId="16" fillId="0" borderId="15" xfId="0" applyNumberFormat="1" applyFont="1" applyBorder="1" applyAlignment="1">
      <alignment horizontal="center" vertical="center"/>
    </xf>
    <xf numFmtId="169" fontId="6" fillId="0" borderId="15" xfId="0" applyNumberFormat="1" applyFont="1" applyBorder="1" applyAlignment="1">
      <alignment/>
    </xf>
    <xf numFmtId="164" fontId="6" fillId="0" borderId="15" xfId="42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164" fontId="0" fillId="0" borderId="11" xfId="42" applyFont="1" applyFill="1" applyBorder="1" applyAlignment="1" applyProtection="1">
      <alignment horizontal="center" vertical="center" wrapText="1"/>
      <protection/>
    </xf>
    <xf numFmtId="2" fontId="0" fillId="0" borderId="11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53" applyFont="1" applyBorder="1" applyAlignment="1">
      <alignment horizontal="center" vertical="center" wrapText="1"/>
      <protection/>
    </xf>
    <xf numFmtId="164" fontId="0" fillId="0" borderId="11" xfId="42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10" xfId="53" applyFont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left" vertical="center" wrapText="1"/>
    </xf>
    <xf numFmtId="164" fontId="6" fillId="0" borderId="10" xfId="42" applyFont="1" applyFill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25" fillId="0" borderId="10" xfId="53" applyNumberFormat="1" applyFont="1" applyBorder="1" applyAlignment="1" applyProtection="1">
      <alignment vertical="center" wrapText="1"/>
      <protection/>
    </xf>
    <xf numFmtId="0" fontId="25" fillId="0" borderId="17" xfId="53" applyNumberFormat="1" applyFont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2" fontId="25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 vertical="center"/>
    </xf>
    <xf numFmtId="164" fontId="0" fillId="0" borderId="15" xfId="42" applyFont="1" applyBorder="1" applyAlignment="1">
      <alignment horizontal="center" vertical="center"/>
    </xf>
    <xf numFmtId="170" fontId="0" fillId="0" borderId="15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7" fillId="0" borderId="10" xfId="0" applyNumberFormat="1" applyFont="1" applyBorder="1" applyAlignment="1" applyProtection="1">
      <alignment vertical="center" wrapText="1"/>
      <protection/>
    </xf>
    <xf numFmtId="0" fontId="17" fillId="0" borderId="10" xfId="0" applyNumberFormat="1" applyFont="1" applyBorder="1" applyAlignment="1" applyProtection="1">
      <alignment/>
      <protection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10" xfId="53" applyNumberFormat="1" applyFont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33" fillId="0" borderId="10" xfId="0" applyNumberFormat="1" applyFont="1" applyBorder="1" applyAlignment="1" applyProtection="1">
      <alignment wrapText="1"/>
      <protection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left" vertical="center"/>
    </xf>
    <xf numFmtId="165" fontId="7" fillId="0" borderId="10" xfId="0" applyNumberFormat="1" applyFont="1" applyBorder="1" applyAlignment="1">
      <alignment vertical="center"/>
    </xf>
    <xf numFmtId="0" fontId="3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vertical="top" wrapText="1"/>
    </xf>
    <xf numFmtId="0" fontId="6" fillId="0" borderId="17" xfId="53" applyFont="1" applyBorder="1" applyAlignment="1">
      <alignment horizontal="center" vertical="center" wrapText="1"/>
      <protection/>
    </xf>
    <xf numFmtId="0" fontId="34" fillId="0" borderId="11" xfId="53" applyNumberFormat="1" applyFont="1" applyBorder="1" applyAlignment="1" applyProtection="1">
      <alignment horizontal="center" vertical="top" wrapText="1"/>
      <protection/>
    </xf>
    <xf numFmtId="0" fontId="34" fillId="0" borderId="11" xfId="53" applyNumberFormat="1" applyFont="1" applyBorder="1" applyAlignment="1" applyProtection="1">
      <alignment horizontal="center" vertical="center" wrapText="1"/>
      <protection/>
    </xf>
    <xf numFmtId="0" fontId="35" fillId="0" borderId="15" xfId="53" applyNumberFormat="1" applyFont="1" applyBorder="1" applyAlignment="1" applyProtection="1">
      <alignment/>
      <protection/>
    </xf>
    <xf numFmtId="0" fontId="78" fillId="0" borderId="15" xfId="53" applyNumberFormat="1" applyFont="1" applyBorder="1" applyAlignment="1" applyProtection="1">
      <alignment vertical="top" wrapText="1"/>
      <protection/>
    </xf>
    <xf numFmtId="0" fontId="6" fillId="0" borderId="15" xfId="53" applyFont="1" applyBorder="1" applyAlignment="1">
      <alignment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2" fontId="6" fillId="0" borderId="15" xfId="53" applyNumberFormat="1" applyFont="1" applyBorder="1" applyAlignment="1">
      <alignment horizontal="center" vertical="center" wrapText="1"/>
      <protection/>
    </xf>
    <xf numFmtId="0" fontId="78" fillId="0" borderId="15" xfId="0" applyFont="1" applyBorder="1" applyAlignment="1">
      <alignment horizontal="left" vertical="center" wrapText="1"/>
    </xf>
    <xf numFmtId="0" fontId="78" fillId="0" borderId="15" xfId="0" applyFont="1" applyFill="1" applyBorder="1" applyAlignment="1">
      <alignment/>
    </xf>
    <xf numFmtId="0" fontId="0" fillId="0" borderId="15" xfId="0" applyBorder="1" applyAlignment="1">
      <alignment horizontal="left" vertical="center" wrapText="1"/>
    </xf>
    <xf numFmtId="0" fontId="6" fillId="0" borderId="15" xfId="53" applyNumberFormat="1" applyFont="1" applyBorder="1" applyAlignment="1" applyProtection="1">
      <alignment horizontal="center" vertical="center"/>
      <protection/>
    </xf>
    <xf numFmtId="0" fontId="7" fillId="0" borderId="15" xfId="53" applyNumberFormat="1" applyFont="1" applyBorder="1" applyAlignment="1" applyProtection="1">
      <alignment horizontal="center" vertical="center"/>
      <protection/>
    </xf>
    <xf numFmtId="2" fontId="6" fillId="0" borderId="15" xfId="53" applyNumberFormat="1" applyFont="1" applyBorder="1" applyAlignment="1" applyProtection="1">
      <alignment horizontal="center" vertical="center"/>
      <protection/>
    </xf>
    <xf numFmtId="0" fontId="86" fillId="0" borderId="15" xfId="0" applyFont="1" applyBorder="1" applyAlignment="1">
      <alignment horizontal="center" vertical="center"/>
    </xf>
    <xf numFmtId="2" fontId="86" fillId="0" borderId="15" xfId="53" applyNumberFormat="1" applyFont="1" applyBorder="1" applyAlignment="1" applyProtection="1">
      <alignment horizontal="center" vertical="center"/>
      <protection/>
    </xf>
    <xf numFmtId="164" fontId="6" fillId="0" borderId="15" xfId="42" applyFont="1" applyBorder="1" applyAlignment="1" applyProtection="1">
      <alignment horizontal="center" vertical="center"/>
      <protection/>
    </xf>
    <xf numFmtId="0" fontId="86" fillId="0" borderId="15" xfId="53" applyNumberFormat="1" applyFont="1" applyBorder="1" applyAlignment="1" applyProtection="1">
      <alignment horizontal="center" vertical="center"/>
      <protection/>
    </xf>
    <xf numFmtId="4" fontId="1" fillId="0" borderId="15" xfId="0" applyNumberFormat="1" applyFont="1" applyBorder="1" applyAlignment="1">
      <alignment horizontal="center" vertical="center"/>
    </xf>
    <xf numFmtId="0" fontId="0" fillId="0" borderId="15" xfId="53" applyFont="1" applyBorder="1" applyAlignment="1">
      <alignment vertical="center" wrapText="1"/>
      <protection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left" vertical="center" wrapText="1"/>
    </xf>
    <xf numFmtId="0" fontId="0" fillId="34" borderId="15" xfId="52" applyFont="1" applyFill="1" applyBorder="1" applyAlignment="1">
      <alignment horizontal="left" vertical="center" wrapText="1"/>
      <protection/>
    </xf>
    <xf numFmtId="0" fontId="6" fillId="0" borderId="12" xfId="53" applyNumberFormat="1" applyFont="1" applyBorder="1" applyAlignment="1" applyProtection="1">
      <alignment horizontal="center" vertical="center"/>
      <protection/>
    </xf>
    <xf numFmtId="0" fontId="25" fillId="0" borderId="12" xfId="0" applyNumberFormat="1" applyFont="1" applyBorder="1" applyAlignment="1" applyProtection="1">
      <alignment horizontal="center" vertical="center"/>
      <protection/>
    </xf>
    <xf numFmtId="0" fontId="86" fillId="0" borderId="19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4" fontId="4" fillId="0" borderId="16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/>
    </xf>
    <xf numFmtId="0" fontId="8" fillId="33" borderId="0" xfId="0" applyFont="1" applyFill="1" applyAlignment="1">
      <alignment horizont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>
      <alignment horizontal="center"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0" xfId="44" applyFont="1" applyAlignment="1">
      <alignment vertical="center"/>
      <protection/>
    </xf>
    <xf numFmtId="0" fontId="16" fillId="0" borderId="10" xfId="44" applyFont="1" applyBorder="1" applyAlignment="1">
      <alignment horizontal="center" vertical="center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16" fillId="0" borderId="0" xfId="44" applyFont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vertical="center" wrapText="1"/>
      <protection/>
    </xf>
    <xf numFmtId="0" fontId="6" fillId="0" borderId="10" xfId="44" applyFont="1" applyBorder="1" applyAlignment="1">
      <alignment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2" fontId="6" fillId="0" borderId="10" xfId="44" applyNumberFormat="1" applyFont="1" applyBorder="1" applyAlignment="1">
      <alignment horizontal="center" vertical="center" wrapText="1"/>
      <protection/>
    </xf>
    <xf numFmtId="0" fontId="0" fillId="0" borderId="0" xfId="44">
      <alignment/>
      <protection/>
    </xf>
    <xf numFmtId="2" fontId="7" fillId="0" borderId="10" xfId="44" applyNumberFormat="1" applyFont="1" applyBorder="1" applyAlignment="1">
      <alignment horizontal="center" vertical="center" wrapText="1"/>
      <protection/>
    </xf>
    <xf numFmtId="0" fontId="16" fillId="0" borderId="0" xfId="44" applyFont="1">
      <alignment/>
      <protection/>
    </xf>
    <xf numFmtId="0" fontId="0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9" fillId="0" borderId="0" xfId="0" applyNumberFormat="1" applyFont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23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4" fillId="0" borderId="10" xfId="0" applyNumberFormat="1" applyFont="1" applyBorder="1" applyAlignment="1" applyProtection="1">
      <alignment horizontal="left" vertical="center"/>
      <protection/>
    </xf>
    <xf numFmtId="0" fontId="4" fillId="0" borderId="16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21" xfId="53" applyNumberFormat="1" applyFont="1" applyBorder="1" applyAlignment="1" applyProtection="1">
      <alignment vertical="center"/>
      <protection/>
    </xf>
    <xf numFmtId="0" fontId="27" fillId="0" borderId="10" xfId="53" applyNumberFormat="1" applyFont="1" applyBorder="1" applyAlignment="1" applyProtection="1">
      <alignment horizontal="left" vertical="center"/>
      <protection/>
    </xf>
    <xf numFmtId="0" fontId="90" fillId="0" borderId="21" xfId="0" applyFont="1" applyBorder="1" applyAlignment="1">
      <alignment vertical="center"/>
    </xf>
    <xf numFmtId="0" fontId="25" fillId="0" borderId="25" xfId="0" applyNumberFormat="1" applyFont="1" applyBorder="1" applyAlignment="1" applyProtection="1">
      <alignment horizontal="center" vertical="center"/>
      <protection/>
    </xf>
    <xf numFmtId="0" fontId="25" fillId="0" borderId="26" xfId="0" applyNumberFormat="1" applyFont="1" applyBorder="1" applyAlignment="1" applyProtection="1">
      <alignment horizontal="center" vertical="center"/>
      <protection/>
    </xf>
    <xf numFmtId="0" fontId="25" fillId="0" borderId="2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4" fillId="0" borderId="0" xfId="53" applyFont="1" applyBorder="1" applyAlignment="1">
      <alignment vertical="center"/>
      <protection/>
    </xf>
    <xf numFmtId="0" fontId="7" fillId="0" borderId="10" xfId="0" applyNumberFormat="1" applyFont="1" applyBorder="1" applyAlignment="1">
      <alignment horizontal="justify" vertical="center"/>
    </xf>
    <xf numFmtId="0" fontId="14" fillId="0" borderId="21" xfId="0" applyNumberFormat="1" applyFont="1" applyBorder="1" applyAlignment="1" applyProtection="1">
      <alignment vertical="center"/>
      <protection/>
    </xf>
    <xf numFmtId="0" fontId="19" fillId="0" borderId="12" xfId="0" applyNumberFormat="1" applyFont="1" applyBorder="1" applyAlignment="1" applyProtection="1">
      <alignment horizontal="left" vertical="center"/>
      <protection/>
    </xf>
    <xf numFmtId="0" fontId="19" fillId="0" borderId="24" xfId="0" applyNumberFormat="1" applyFont="1" applyBorder="1" applyAlignment="1" applyProtection="1">
      <alignment horizontal="left" vertical="center"/>
      <protection/>
    </xf>
    <xf numFmtId="0" fontId="19" fillId="0" borderId="14" xfId="0" applyNumberFormat="1" applyFont="1" applyBorder="1" applyAlignment="1" applyProtection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1" fillId="0" borderId="21" xfId="44" applyFont="1" applyBorder="1" applyAlignment="1">
      <alignment vertical="center"/>
      <protection/>
    </xf>
    <xf numFmtId="0" fontId="7" fillId="0" borderId="10" xfId="44" applyFont="1" applyBorder="1" applyAlignment="1">
      <alignment vertical="center"/>
      <protection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91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75" zoomScaleNormal="75" zoomScalePageLayoutView="0" workbookViewId="0" topLeftCell="A1">
      <selection activeCell="R4" sqref="R4"/>
    </sheetView>
  </sheetViews>
  <sheetFormatPr defaultColWidth="11.00390625" defaultRowHeight="12.75"/>
  <cols>
    <col min="1" max="1" width="5.57421875" style="0" customWidth="1"/>
    <col min="2" max="2" width="42.7109375" style="0" customWidth="1"/>
    <col min="3" max="3" width="12.140625" style="0" customWidth="1"/>
    <col min="4" max="4" width="10.28125" style="0" customWidth="1"/>
    <col min="5" max="5" width="11.421875" style="0" customWidth="1"/>
    <col min="6" max="6" width="9.421875" style="40" customWidth="1"/>
    <col min="7" max="7" width="10.57421875" style="0" customWidth="1"/>
    <col min="8" max="8" width="13.28125" style="0" customWidth="1"/>
    <col min="9" max="11" width="11.00390625" style="0" customWidth="1"/>
    <col min="12" max="12" width="14.7109375" style="0" customWidth="1"/>
    <col min="13" max="13" width="16.28125" style="0" customWidth="1"/>
    <col min="14" max="15" width="11.00390625" style="0" customWidth="1"/>
    <col min="16" max="16" width="11.57421875" style="0" hidden="1" customWidth="1"/>
  </cols>
  <sheetData>
    <row r="1" spans="1:14" s="304" customFormat="1" ht="39" customHeight="1">
      <c r="A1" s="338" t="s">
        <v>234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6" s="31" customFormat="1" ht="94.5" customHeight="1">
      <c r="A2" s="305" t="s">
        <v>0</v>
      </c>
      <c r="B2" s="305" t="s">
        <v>1</v>
      </c>
      <c r="C2" s="306" t="s">
        <v>2</v>
      </c>
      <c r="D2" s="305" t="s">
        <v>3</v>
      </c>
      <c r="E2" s="305" t="s">
        <v>4</v>
      </c>
      <c r="F2" s="307" t="s">
        <v>5</v>
      </c>
      <c r="G2" s="305" t="s">
        <v>6</v>
      </c>
      <c r="H2" s="305" t="s">
        <v>7</v>
      </c>
      <c r="I2" s="306" t="s">
        <v>8</v>
      </c>
      <c r="J2" s="306" t="s">
        <v>9</v>
      </c>
      <c r="K2" s="306" t="s">
        <v>10</v>
      </c>
      <c r="L2" s="306" t="s">
        <v>11</v>
      </c>
      <c r="M2" s="306" t="s">
        <v>12</v>
      </c>
      <c r="N2" s="308"/>
      <c r="P2" s="31">
        <v>1.08</v>
      </c>
    </row>
    <row r="3" spans="1:15" ht="60.75" customHeight="1">
      <c r="A3" s="8">
        <v>1</v>
      </c>
      <c r="B3" s="4" t="s">
        <v>20</v>
      </c>
      <c r="C3" s="9"/>
      <c r="D3" s="3" t="s">
        <v>13</v>
      </c>
      <c r="E3" s="3">
        <v>0</v>
      </c>
      <c r="F3" s="3">
        <v>15</v>
      </c>
      <c r="G3" s="3">
        <v>0</v>
      </c>
      <c r="H3" s="242">
        <f aca="true" t="shared" si="0" ref="H3:H11">E3+F3+G3</f>
        <v>15</v>
      </c>
      <c r="I3" s="10"/>
      <c r="J3" s="10"/>
      <c r="K3" s="11"/>
      <c r="L3" s="10"/>
      <c r="M3" s="10"/>
      <c r="O3" s="12"/>
    </row>
    <row r="4" spans="1:15" s="40" customFormat="1" ht="116.25" customHeight="1">
      <c r="A4" s="8">
        <v>2</v>
      </c>
      <c r="B4" s="4" t="s">
        <v>16</v>
      </c>
      <c r="C4" s="9"/>
      <c r="D4" s="336" t="s">
        <v>13</v>
      </c>
      <c r="E4" s="336">
        <v>50</v>
      </c>
      <c r="F4" s="336">
        <v>400</v>
      </c>
      <c r="G4" s="336">
        <v>950</v>
      </c>
      <c r="H4" s="337">
        <f t="shared" si="0"/>
        <v>1400</v>
      </c>
      <c r="I4" s="10"/>
      <c r="J4" s="10"/>
      <c r="K4" s="11"/>
      <c r="L4" s="10"/>
      <c r="M4" s="10"/>
      <c r="N4"/>
      <c r="O4" s="12"/>
    </row>
    <row r="5" spans="1:16" ht="62.25" customHeight="1">
      <c r="A5" s="8">
        <v>3</v>
      </c>
      <c r="B5" s="4" t="s">
        <v>178</v>
      </c>
      <c r="C5" s="9"/>
      <c r="D5" s="3" t="s">
        <v>15</v>
      </c>
      <c r="E5" s="3">
        <v>8000</v>
      </c>
      <c r="F5" s="3">
        <v>0</v>
      </c>
      <c r="G5" s="3">
        <v>10500</v>
      </c>
      <c r="H5" s="5">
        <f t="shared" si="0"/>
        <v>18500</v>
      </c>
      <c r="I5" s="122"/>
      <c r="J5" s="122"/>
      <c r="K5" s="11"/>
      <c r="L5" s="122"/>
      <c r="M5" s="122"/>
      <c r="N5" s="40"/>
      <c r="P5">
        <v>1.08</v>
      </c>
    </row>
    <row r="6" spans="1:16" ht="102" customHeight="1">
      <c r="A6" s="8">
        <v>4</v>
      </c>
      <c r="B6" s="4" t="s">
        <v>17</v>
      </c>
      <c r="C6" s="9"/>
      <c r="D6" s="3" t="s">
        <v>13</v>
      </c>
      <c r="E6" s="3">
        <v>0</v>
      </c>
      <c r="F6" s="3">
        <v>60</v>
      </c>
      <c r="G6" s="3">
        <v>0</v>
      </c>
      <c r="H6" s="5">
        <f t="shared" si="0"/>
        <v>60</v>
      </c>
      <c r="I6" s="10"/>
      <c r="J6" s="10"/>
      <c r="K6" s="11"/>
      <c r="L6" s="10"/>
      <c r="M6" s="10"/>
      <c r="P6">
        <v>1.08</v>
      </c>
    </row>
    <row r="7" spans="1:16" ht="82.5" customHeight="1">
      <c r="A7" s="8">
        <v>5</v>
      </c>
      <c r="B7" s="243" t="s">
        <v>179</v>
      </c>
      <c r="C7" s="244"/>
      <c r="D7" s="336" t="s">
        <v>15</v>
      </c>
      <c r="E7" s="336">
        <v>500</v>
      </c>
      <c r="F7" s="336">
        <v>0</v>
      </c>
      <c r="G7" s="336">
        <v>0</v>
      </c>
      <c r="H7" s="337">
        <f t="shared" si="0"/>
        <v>500</v>
      </c>
      <c r="I7" s="245"/>
      <c r="J7" s="246"/>
      <c r="K7" s="247"/>
      <c r="L7" s="248"/>
      <c r="M7" s="249"/>
      <c r="P7">
        <v>1.08</v>
      </c>
    </row>
    <row r="8" spans="1:13" ht="202.5" customHeight="1">
      <c r="A8" s="8">
        <v>6</v>
      </c>
      <c r="B8" s="17" t="s">
        <v>22</v>
      </c>
      <c r="C8" s="18"/>
      <c r="D8" s="6" t="s">
        <v>13</v>
      </c>
      <c r="E8" s="6">
        <v>0</v>
      </c>
      <c r="F8" s="6">
        <v>0</v>
      </c>
      <c r="G8" s="6">
        <v>600</v>
      </c>
      <c r="H8" s="19">
        <f t="shared" si="0"/>
        <v>600</v>
      </c>
      <c r="I8" s="20"/>
      <c r="J8" s="10"/>
      <c r="K8" s="11"/>
      <c r="L8" s="250"/>
      <c r="M8" s="251"/>
    </row>
    <row r="9" spans="1:13" ht="249.75" customHeight="1">
      <c r="A9" s="8">
        <v>7</v>
      </c>
      <c r="B9" s="17" t="s">
        <v>21</v>
      </c>
      <c r="C9" s="18"/>
      <c r="D9" s="6" t="s">
        <v>13</v>
      </c>
      <c r="E9" s="6">
        <v>5</v>
      </c>
      <c r="F9" s="6">
        <v>0</v>
      </c>
      <c r="G9" s="6">
        <v>15</v>
      </c>
      <c r="H9" s="19">
        <f t="shared" si="0"/>
        <v>20</v>
      </c>
      <c r="I9" s="20"/>
      <c r="J9" s="10"/>
      <c r="K9" s="11"/>
      <c r="L9" s="10"/>
      <c r="M9" s="10"/>
    </row>
    <row r="10" spans="1:16" s="1" customFormat="1" ht="40.5" customHeight="1">
      <c r="A10" s="8">
        <v>8</v>
      </c>
      <c r="B10" s="13" t="s">
        <v>19</v>
      </c>
      <c r="C10" s="14"/>
      <c r="D10" s="15" t="s">
        <v>13</v>
      </c>
      <c r="E10" s="15">
        <v>35</v>
      </c>
      <c r="F10" s="15">
        <v>150</v>
      </c>
      <c r="G10" s="15">
        <v>350</v>
      </c>
      <c r="H10" s="252">
        <f t="shared" si="0"/>
        <v>535</v>
      </c>
      <c r="I10" s="16"/>
      <c r="J10" s="10"/>
      <c r="K10" s="11"/>
      <c r="L10" s="10"/>
      <c r="M10" s="10"/>
      <c r="N10"/>
      <c r="P10" s="1">
        <v>1.08</v>
      </c>
    </row>
    <row r="11" spans="1:13" ht="46.5" customHeight="1">
      <c r="A11" s="8">
        <v>9</v>
      </c>
      <c r="B11" s="4" t="s">
        <v>18</v>
      </c>
      <c r="C11" s="9"/>
      <c r="D11" s="3" t="s">
        <v>13</v>
      </c>
      <c r="E11" s="3">
        <v>300</v>
      </c>
      <c r="F11" s="3">
        <v>160</v>
      </c>
      <c r="G11" s="3">
        <v>500</v>
      </c>
      <c r="H11" s="5">
        <f t="shared" si="0"/>
        <v>960</v>
      </c>
      <c r="I11" s="10"/>
      <c r="J11" s="10"/>
      <c r="K11" s="11"/>
      <c r="L11" s="10"/>
      <c r="M11" s="10"/>
    </row>
    <row r="12" spans="1:14" s="31" customFormat="1" ht="33.75" customHeight="1">
      <c r="A12" s="339" t="s">
        <v>226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02">
        <f>SUM(L3:L11)</f>
        <v>0</v>
      </c>
      <c r="M12" s="302">
        <f>SUM(M3:M11)</f>
        <v>0</v>
      </c>
      <c r="N12" s="236"/>
    </row>
  </sheetData>
  <sheetProtection selectLockedCells="1" selectUnlockedCells="1"/>
  <mergeCells count="2">
    <mergeCell ref="A1:N1"/>
    <mergeCell ref="A12:K12"/>
  </mergeCells>
  <printOptions/>
  <pageMargins left="0.7875" right="0.7875" top="1.025" bottom="1.025" header="0.7875" footer="0.7875"/>
  <pageSetup fitToHeight="0" fitToWidth="1" horizontalDpi="300" verticalDpi="300" orientation="landscape" paperSize="9" scale="68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zoomScalePageLayoutView="0" workbookViewId="0" topLeftCell="A1">
      <selection activeCell="I3" sqref="I3:M4"/>
    </sheetView>
  </sheetViews>
  <sheetFormatPr defaultColWidth="9.00390625" defaultRowHeight="12.75"/>
  <cols>
    <col min="1" max="1" width="6.421875" style="0" customWidth="1"/>
    <col min="2" max="2" width="43.00390625" style="0" customWidth="1"/>
    <col min="3" max="3" width="9.00390625" style="0" customWidth="1"/>
    <col min="4" max="4" width="6.421875" style="0" customWidth="1"/>
    <col min="5" max="5" width="9.00390625" style="0" customWidth="1"/>
    <col min="6" max="7" width="9.00390625" style="40" customWidth="1"/>
    <col min="8" max="11" width="9.00390625" style="0" customWidth="1"/>
    <col min="12" max="12" width="13.00390625" style="0" customWidth="1"/>
    <col min="13" max="13" width="16.7109375" style="0" customWidth="1"/>
  </cols>
  <sheetData>
    <row r="1" spans="1:13" s="31" customFormat="1" ht="35.25" customHeight="1">
      <c r="A1" s="344" t="s">
        <v>196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78.75">
      <c r="A2" s="43" t="s">
        <v>0</v>
      </c>
      <c r="B2" s="43" t="s">
        <v>1</v>
      </c>
      <c r="C2" s="2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</row>
    <row r="3" spans="1:16" ht="67.5" customHeight="1">
      <c r="A3" s="258">
        <v>1</v>
      </c>
      <c r="B3" s="259" t="s">
        <v>185</v>
      </c>
      <c r="C3" s="260"/>
      <c r="D3" s="144" t="s">
        <v>15</v>
      </c>
      <c r="E3" s="261">
        <v>600</v>
      </c>
      <c r="F3" s="261">
        <v>0</v>
      </c>
      <c r="G3" s="261">
        <v>50</v>
      </c>
      <c r="H3" s="262">
        <f>E3+F3+G3</f>
        <v>650</v>
      </c>
      <c r="I3" s="144"/>
      <c r="J3" s="144"/>
      <c r="K3" s="155"/>
      <c r="L3" s="144"/>
      <c r="M3" s="144"/>
      <c r="P3" s="79"/>
    </row>
    <row r="4" spans="1:16" ht="54.75" customHeight="1">
      <c r="A4" s="217">
        <v>2</v>
      </c>
      <c r="B4" s="259" t="s">
        <v>184</v>
      </c>
      <c r="C4" s="263"/>
      <c r="D4" s="155" t="s">
        <v>15</v>
      </c>
      <c r="E4" s="261">
        <v>150</v>
      </c>
      <c r="F4" s="258">
        <v>100</v>
      </c>
      <c r="G4" s="258">
        <v>100</v>
      </c>
      <c r="H4" s="133">
        <f>E4+F4+G4</f>
        <v>350</v>
      </c>
      <c r="I4" s="134"/>
      <c r="J4" s="134"/>
      <c r="K4" s="155"/>
      <c r="L4" s="144"/>
      <c r="M4" s="144"/>
      <c r="N4" s="81"/>
      <c r="P4" s="79"/>
    </row>
    <row r="5" spans="1:13" s="82" customFormat="1" ht="30" customHeight="1">
      <c r="A5" s="357" t="s">
        <v>14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56">
        <f>SUM(L3:L4)</f>
        <v>0</v>
      </c>
      <c r="M5" s="56">
        <f>SUM(M3:M4)</f>
        <v>0</v>
      </c>
    </row>
    <row r="6" spans="1:13" ht="12.75">
      <c r="A6" s="42"/>
      <c r="B6" s="42"/>
      <c r="C6" s="42"/>
      <c r="D6" s="42"/>
      <c r="E6" s="42"/>
      <c r="H6" s="42"/>
      <c r="I6" s="42"/>
      <c r="J6" s="42"/>
      <c r="K6" s="42"/>
      <c r="L6" s="42"/>
      <c r="M6" s="42"/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="90" zoomScaleNormal="90" zoomScalePageLayoutView="0" workbookViewId="0" topLeftCell="A1">
      <selection activeCell="Q3" sqref="Q3"/>
    </sheetView>
  </sheetViews>
  <sheetFormatPr defaultColWidth="9.00390625" defaultRowHeight="12.75"/>
  <cols>
    <col min="1" max="1" width="5.28125" style="0" customWidth="1"/>
    <col min="2" max="2" width="55.28125" style="0" customWidth="1"/>
    <col min="3" max="3" width="6.28125" style="0" customWidth="1"/>
    <col min="4" max="4" width="4.7109375" style="0" customWidth="1"/>
    <col min="5" max="5" width="9.00390625" style="0" customWidth="1"/>
    <col min="6" max="7" width="9.00390625" style="40" customWidth="1"/>
    <col min="8" max="8" width="9.00390625" style="0" customWidth="1"/>
    <col min="9" max="9" width="7.421875" style="0" customWidth="1"/>
    <col min="10" max="10" width="9.00390625" style="0" customWidth="1"/>
    <col min="11" max="11" width="10.00390625" style="0" customWidth="1"/>
    <col min="12" max="12" width="11.8515625" style="0" customWidth="1"/>
    <col min="13" max="13" width="16.7109375" style="0" customWidth="1"/>
  </cols>
  <sheetData>
    <row r="1" spans="1:14" s="1" customFormat="1" ht="34.5" customHeight="1">
      <c r="A1" s="358" t="s">
        <v>198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268"/>
    </row>
    <row r="2" spans="1:14" ht="75" customHeight="1">
      <c r="A2" s="43" t="s">
        <v>0</v>
      </c>
      <c r="B2" s="43" t="s">
        <v>1</v>
      </c>
      <c r="C2" s="2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2"/>
    </row>
    <row r="3" spans="1:14" ht="392.25" customHeight="1">
      <c r="A3" s="62">
        <v>1</v>
      </c>
      <c r="B3" s="264" t="s">
        <v>169</v>
      </c>
      <c r="C3" s="76"/>
      <c r="D3" s="142" t="s">
        <v>15</v>
      </c>
      <c r="E3" s="142">
        <v>0</v>
      </c>
      <c r="F3" s="142">
        <v>0</v>
      </c>
      <c r="G3" s="142">
        <v>1000</v>
      </c>
      <c r="H3" s="262">
        <f>E3+F3+G3</f>
        <v>1000</v>
      </c>
      <c r="I3" s="267"/>
      <c r="J3" s="265"/>
      <c r="K3" s="266"/>
      <c r="L3" s="267"/>
      <c r="M3" s="265"/>
      <c r="N3" s="42"/>
    </row>
    <row r="4" spans="1:14" ht="20.25" customHeight="1">
      <c r="A4" s="354" t="s">
        <v>14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56">
        <f>SUM(L1:L3)</f>
        <v>0</v>
      </c>
      <c r="M4" s="56">
        <f>SUM(M1:M3)</f>
        <v>0</v>
      </c>
      <c r="N4" s="42"/>
    </row>
    <row r="5" spans="1:14" ht="12.75">
      <c r="A5" s="42"/>
      <c r="B5" s="42"/>
      <c r="C5" s="42"/>
      <c r="D5" s="42"/>
      <c r="E5" s="42"/>
      <c r="H5" s="42"/>
      <c r="I5" s="42"/>
      <c r="J5" s="42"/>
      <c r="K5" s="42"/>
      <c r="L5" s="42"/>
      <c r="M5" s="42"/>
      <c r="N5" s="42"/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80" zoomScaleNormal="80" zoomScalePageLayoutView="0" workbookViewId="0" topLeftCell="A1">
      <selection activeCell="U3" sqref="U3"/>
    </sheetView>
  </sheetViews>
  <sheetFormatPr defaultColWidth="9.00390625" defaultRowHeight="12.75"/>
  <cols>
    <col min="1" max="1" width="4.7109375" style="0" customWidth="1"/>
    <col min="2" max="2" width="37.28125" style="0" customWidth="1"/>
    <col min="3" max="3" width="9.00390625" style="0" customWidth="1"/>
    <col min="4" max="4" width="7.00390625" style="0" customWidth="1"/>
    <col min="5" max="5" width="6.57421875" style="0" customWidth="1"/>
    <col min="6" max="6" width="8.7109375" style="40" customWidth="1"/>
    <col min="7" max="7" width="7.57421875" style="0" customWidth="1"/>
    <col min="8" max="9" width="9.00390625" style="0" customWidth="1"/>
    <col min="10" max="10" width="11.57421875" style="0" customWidth="1"/>
    <col min="11" max="11" width="9.00390625" style="0" customWidth="1"/>
    <col min="12" max="12" width="13.28125" style="0" customWidth="1"/>
    <col min="13" max="13" width="16.7109375" style="0" customWidth="1"/>
  </cols>
  <sheetData>
    <row r="1" spans="1:13" s="238" customFormat="1" ht="36" customHeight="1">
      <c r="A1" s="359" t="s">
        <v>199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05" customHeight="1">
      <c r="A2" s="7" t="s">
        <v>0</v>
      </c>
      <c r="B2" s="7" t="s">
        <v>1</v>
      </c>
      <c r="C2" s="2" t="s">
        <v>2</v>
      </c>
      <c r="D2" s="7" t="s">
        <v>3</v>
      </c>
      <c r="E2" s="7" t="s">
        <v>4</v>
      </c>
      <c r="F2" s="43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393" t="s">
        <v>11</v>
      </c>
      <c r="M2" s="393" t="s">
        <v>12</v>
      </c>
    </row>
    <row r="3" spans="1:13" s="137" customFormat="1" ht="271.5" customHeight="1">
      <c r="A3" s="153">
        <v>1</v>
      </c>
      <c r="B3" s="154" t="s">
        <v>65</v>
      </c>
      <c r="C3" s="83"/>
      <c r="D3" s="142" t="s">
        <v>15</v>
      </c>
      <c r="E3" s="84">
        <v>800</v>
      </c>
      <c r="F3" s="142">
        <v>10</v>
      </c>
      <c r="G3" s="142">
        <v>1500</v>
      </c>
      <c r="H3" s="152">
        <f>E3+F3+G3</f>
        <v>2310</v>
      </c>
      <c r="I3" s="151"/>
      <c r="J3" s="144"/>
      <c r="K3" s="155"/>
      <c r="L3" s="144"/>
      <c r="M3" s="144"/>
    </row>
    <row r="4" spans="1:13" ht="66.75" customHeight="1">
      <c r="A4" s="169">
        <v>2</v>
      </c>
      <c r="B4" s="241" t="s">
        <v>91</v>
      </c>
      <c r="C4" s="174"/>
      <c r="D4" s="170" t="s">
        <v>15</v>
      </c>
      <c r="E4" s="170">
        <v>0</v>
      </c>
      <c r="F4" s="170">
        <v>1500</v>
      </c>
      <c r="G4" s="170">
        <v>0</v>
      </c>
      <c r="H4" s="172">
        <v>1500</v>
      </c>
      <c r="I4" s="175"/>
      <c r="J4" s="173"/>
      <c r="K4" s="155"/>
      <c r="L4" s="144"/>
      <c r="M4" s="173"/>
    </row>
    <row r="5" spans="1:13" s="119" customFormat="1" ht="28.5" customHeight="1">
      <c r="A5" s="348" t="s">
        <v>14</v>
      </c>
      <c r="B5" s="349"/>
      <c r="C5" s="349"/>
      <c r="D5" s="349"/>
      <c r="E5" s="349"/>
      <c r="F5" s="349"/>
      <c r="G5" s="349"/>
      <c r="H5" s="349"/>
      <c r="I5" s="349"/>
      <c r="J5" s="349"/>
      <c r="K5" s="350"/>
      <c r="L5" s="56">
        <f>SUM(L3:L4)</f>
        <v>0</v>
      </c>
      <c r="M5" s="56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4" width="9.00390625" style="0" customWidth="1"/>
    <col min="5" max="5" width="6.8515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74.25" customHeight="1">
      <c r="A3" s="48">
        <v>1</v>
      </c>
      <c r="B3" s="55" t="s">
        <v>66</v>
      </c>
      <c r="C3" s="50"/>
      <c r="D3" s="48" t="s">
        <v>52</v>
      </c>
      <c r="E3" s="48">
        <v>0</v>
      </c>
      <c r="F3" s="114">
        <v>0</v>
      </c>
      <c r="G3" s="114">
        <v>7500</v>
      </c>
      <c r="H3" s="51">
        <f>E3+F3+G3</f>
        <v>7500</v>
      </c>
      <c r="I3" s="86"/>
      <c r="J3" s="48"/>
      <c r="K3" s="59"/>
      <c r="L3" s="53"/>
      <c r="M3" s="53"/>
      <c r="O3">
        <v>1.08</v>
      </c>
    </row>
    <row r="4" spans="1:15" ht="69" customHeight="1">
      <c r="A4" s="48">
        <v>2</v>
      </c>
      <c r="B4" s="55" t="s">
        <v>67</v>
      </c>
      <c r="C4" s="50"/>
      <c r="D4" s="48" t="s">
        <v>52</v>
      </c>
      <c r="E4" s="48">
        <v>0</v>
      </c>
      <c r="F4" s="114">
        <v>0</v>
      </c>
      <c r="G4" s="114">
        <v>1000</v>
      </c>
      <c r="H4" s="51">
        <f>E4+F4+G4</f>
        <v>1000</v>
      </c>
      <c r="I4" s="86"/>
      <c r="J4" s="48"/>
      <c r="K4" s="59"/>
      <c r="L4" s="53"/>
      <c r="M4" s="53"/>
      <c r="O4">
        <v>1.08</v>
      </c>
    </row>
    <row r="5" spans="1:15" ht="83.25" customHeight="1">
      <c r="A5" s="48">
        <v>3</v>
      </c>
      <c r="B5" s="55" t="s">
        <v>68</v>
      </c>
      <c r="C5" s="50"/>
      <c r="D5" s="48" t="s">
        <v>52</v>
      </c>
      <c r="E5" s="48">
        <v>0</v>
      </c>
      <c r="F5" s="114">
        <v>0</v>
      </c>
      <c r="G5" s="114">
        <v>3500</v>
      </c>
      <c r="H5" s="51">
        <f>E5+F5+G5</f>
        <v>3500</v>
      </c>
      <c r="I5" s="86"/>
      <c r="J5" s="48"/>
      <c r="K5" s="59"/>
      <c r="L5" s="53"/>
      <c r="M5" s="53"/>
      <c r="O5">
        <v>1.08</v>
      </c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210.75" customHeight="1">
      <c r="A3" s="48">
        <v>1</v>
      </c>
      <c r="B3" s="291" t="s">
        <v>170</v>
      </c>
      <c r="C3" s="50"/>
      <c r="D3" s="48" t="s">
        <v>52</v>
      </c>
      <c r="E3" s="48">
        <v>0</v>
      </c>
      <c r="F3" s="114">
        <v>30</v>
      </c>
      <c r="G3" s="114">
        <v>600</v>
      </c>
      <c r="H3" s="51">
        <f>E3+F3+G3</f>
        <v>630</v>
      </c>
      <c r="I3" s="53"/>
      <c r="J3" s="48"/>
      <c r="K3" s="59"/>
      <c r="L3" s="53"/>
      <c r="M3" s="53"/>
      <c r="O3">
        <v>1.08</v>
      </c>
    </row>
    <row r="4" spans="1:15" ht="168.75" customHeight="1">
      <c r="A4" s="48">
        <v>2</v>
      </c>
      <c r="B4" s="292" t="s">
        <v>171</v>
      </c>
      <c r="C4" s="50"/>
      <c r="D4" s="48" t="s">
        <v>52</v>
      </c>
      <c r="E4" s="48">
        <v>0</v>
      </c>
      <c r="F4" s="114">
        <v>30</v>
      </c>
      <c r="G4" s="114">
        <v>750</v>
      </c>
      <c r="H4" s="51">
        <f>E4+F4+G4</f>
        <v>780</v>
      </c>
      <c r="I4" s="53"/>
      <c r="J4" s="48"/>
      <c r="K4" s="59"/>
      <c r="L4" s="53"/>
      <c r="M4" s="53"/>
      <c r="O4">
        <v>1.08</v>
      </c>
    </row>
    <row r="5" spans="1:15" ht="199.5" customHeight="1">
      <c r="A5" s="48">
        <v>3</v>
      </c>
      <c r="B5" s="292" t="s">
        <v>172</v>
      </c>
      <c r="C5" s="50"/>
      <c r="D5" s="48" t="s">
        <v>52</v>
      </c>
      <c r="E5" s="48">
        <v>0</v>
      </c>
      <c r="F5" s="114">
        <v>30</v>
      </c>
      <c r="G5" s="114">
        <v>300</v>
      </c>
      <c r="H5" s="51">
        <f>E5+F5+G5</f>
        <v>330</v>
      </c>
      <c r="I5" s="53"/>
      <c r="J5" s="48"/>
      <c r="K5" s="59"/>
      <c r="L5" s="53"/>
      <c r="M5" s="53"/>
      <c r="O5">
        <v>1.08</v>
      </c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228.75" customHeight="1">
      <c r="A3" s="48">
        <v>1</v>
      </c>
      <c r="B3" s="55" t="s">
        <v>69</v>
      </c>
      <c r="C3" s="50"/>
      <c r="D3" s="48" t="s">
        <v>52</v>
      </c>
      <c r="E3" s="48">
        <v>0</v>
      </c>
      <c r="F3" s="114">
        <v>0</v>
      </c>
      <c r="G3" s="114">
        <v>3000</v>
      </c>
      <c r="H3" s="51">
        <f>E3+F3+G3</f>
        <v>3000</v>
      </c>
      <c r="I3" s="53"/>
      <c r="J3" s="48"/>
      <c r="K3" s="59"/>
      <c r="L3" s="53"/>
      <c r="M3" s="53"/>
      <c r="O3">
        <v>1.08</v>
      </c>
    </row>
    <row r="4" spans="1:13" s="60" customFormat="1" ht="26.25" customHeight="1">
      <c r="A4" s="361" t="s">
        <v>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87">
        <f>SUM(L3:L3)</f>
        <v>0</v>
      </c>
      <c r="M4" s="87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selection activeCell="I3" sqref="I3:M7"/>
    </sheetView>
  </sheetViews>
  <sheetFormatPr defaultColWidth="9.00390625" defaultRowHeight="12.75"/>
  <cols>
    <col min="1" max="1" width="6.7109375" style="0" customWidth="1"/>
    <col min="2" max="2" width="40.0039062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1.710937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130.5" customHeight="1">
      <c r="A3" s="48">
        <v>1</v>
      </c>
      <c r="B3" s="55" t="s">
        <v>222</v>
      </c>
      <c r="C3" s="50"/>
      <c r="D3" s="48" t="s">
        <v>52</v>
      </c>
      <c r="E3" s="48">
        <v>0</v>
      </c>
      <c r="F3" s="114">
        <v>0</v>
      </c>
      <c r="G3" s="114">
        <v>2000</v>
      </c>
      <c r="H3" s="51">
        <f>E3+F3+G3</f>
        <v>2000</v>
      </c>
      <c r="I3" s="53"/>
      <c r="J3" s="48"/>
      <c r="K3" s="59"/>
      <c r="L3" s="53"/>
      <c r="M3" s="53"/>
      <c r="O3">
        <v>1.08</v>
      </c>
    </row>
    <row r="4" spans="1:15" ht="180.75" customHeight="1">
      <c r="A4" s="48">
        <v>2</v>
      </c>
      <c r="B4" s="55" t="s">
        <v>70</v>
      </c>
      <c r="C4" s="50"/>
      <c r="D4" s="48" t="s">
        <v>52</v>
      </c>
      <c r="E4" s="48">
        <v>0</v>
      </c>
      <c r="F4" s="114">
        <v>0</v>
      </c>
      <c r="G4" s="114">
        <v>2000</v>
      </c>
      <c r="H4" s="51">
        <f>E4+F4+G4</f>
        <v>2000</v>
      </c>
      <c r="I4" s="53"/>
      <c r="J4" s="48"/>
      <c r="K4" s="59"/>
      <c r="L4" s="53"/>
      <c r="M4" s="53"/>
      <c r="O4">
        <v>1.08</v>
      </c>
    </row>
    <row r="5" spans="1:13" ht="245.25" customHeight="1">
      <c r="A5" s="48">
        <v>3</v>
      </c>
      <c r="B5" s="55" t="s">
        <v>223</v>
      </c>
      <c r="C5" s="50"/>
      <c r="D5" s="48" t="s">
        <v>52</v>
      </c>
      <c r="E5" s="48">
        <v>0</v>
      </c>
      <c r="F5" s="114">
        <v>0</v>
      </c>
      <c r="G5" s="114">
        <v>400</v>
      </c>
      <c r="H5" s="51">
        <f>E5+F5+G5</f>
        <v>400</v>
      </c>
      <c r="I5" s="53"/>
      <c r="J5" s="48"/>
      <c r="K5" s="59"/>
      <c r="L5" s="53"/>
      <c r="M5" s="53"/>
    </row>
    <row r="6" spans="1:13" ht="270" customHeight="1">
      <c r="A6" s="48">
        <v>4</v>
      </c>
      <c r="B6" s="55" t="s">
        <v>224</v>
      </c>
      <c r="C6" s="50"/>
      <c r="D6" s="48" t="s">
        <v>52</v>
      </c>
      <c r="E6" s="48">
        <v>0</v>
      </c>
      <c r="F6" s="114">
        <v>0</v>
      </c>
      <c r="G6" s="114">
        <v>600</v>
      </c>
      <c r="H6" s="51">
        <f>E6+F6+G6</f>
        <v>600</v>
      </c>
      <c r="I6" s="53"/>
      <c r="J6" s="48"/>
      <c r="K6" s="59"/>
      <c r="L6" s="53"/>
      <c r="M6" s="53"/>
    </row>
    <row r="7" spans="1:15" s="40" customFormat="1" ht="234" customHeight="1">
      <c r="A7" s="114">
        <v>5</v>
      </c>
      <c r="B7" s="55" t="s">
        <v>225</v>
      </c>
      <c r="C7" s="118"/>
      <c r="D7" s="114" t="s">
        <v>52</v>
      </c>
      <c r="E7" s="114">
        <v>0</v>
      </c>
      <c r="F7" s="114">
        <v>0</v>
      </c>
      <c r="G7" s="114">
        <v>500</v>
      </c>
      <c r="H7" s="51">
        <f>E7+F7+G7</f>
        <v>500</v>
      </c>
      <c r="I7" s="78"/>
      <c r="J7" s="114"/>
      <c r="K7" s="70"/>
      <c r="L7" s="78"/>
      <c r="M7" s="78"/>
      <c r="O7" s="40">
        <v>1.08</v>
      </c>
    </row>
    <row r="8" spans="1:13" s="60" customFormat="1" ht="26.25" customHeight="1">
      <c r="A8" s="361" t="s">
        <v>14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87">
        <f>SUM(L3:L7)</f>
        <v>0</v>
      </c>
      <c r="M8" s="87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3">
      <selection activeCell="I4" sqref="I4:M8"/>
    </sheetView>
  </sheetViews>
  <sheetFormatPr defaultColWidth="9.00390625" defaultRowHeight="12.75"/>
  <cols>
    <col min="1" max="1" width="5.28125" style="0" customWidth="1"/>
    <col min="2" max="2" width="52.421875" style="0" customWidth="1"/>
    <col min="3" max="3" width="18.421875" style="0" customWidth="1"/>
    <col min="4" max="4" width="9.57421875" style="0" customWidth="1"/>
    <col min="5" max="5" width="12.00390625" style="0" customWidth="1"/>
    <col min="6" max="6" width="11.8515625" style="40" customWidth="1"/>
    <col min="7" max="7" width="10.00390625" style="40" customWidth="1"/>
    <col min="8" max="11" width="9.00390625" style="0" customWidth="1"/>
    <col min="12" max="12" width="13.00390625" style="0" customWidth="1"/>
    <col min="13" max="13" width="15.8515625" style="0" customWidth="1"/>
    <col min="14" max="14" width="12.140625" style="0" customWidth="1"/>
    <col min="15" max="17" width="9.00390625" style="0" hidden="1" customWidth="1"/>
  </cols>
  <sheetData>
    <row r="1" spans="1:13" s="31" customFormat="1" ht="28.5" customHeight="1">
      <c r="A1" s="355" t="s">
        <v>203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3" customFormat="1" ht="51">
      <c r="A2" s="71" t="s">
        <v>0</v>
      </c>
      <c r="B2" s="71" t="s">
        <v>58</v>
      </c>
      <c r="C2" s="72" t="s">
        <v>2</v>
      </c>
      <c r="D2" s="71" t="s">
        <v>3</v>
      </c>
      <c r="E2" s="71" t="s">
        <v>4</v>
      </c>
      <c r="F2" s="156" t="s">
        <v>5</v>
      </c>
      <c r="G2" s="156" t="s">
        <v>6</v>
      </c>
      <c r="H2" s="71" t="s">
        <v>7</v>
      </c>
      <c r="I2" s="72" t="s">
        <v>8</v>
      </c>
      <c r="J2" s="72" t="s">
        <v>9</v>
      </c>
      <c r="K2" s="72" t="s">
        <v>10</v>
      </c>
      <c r="L2" s="72" t="s">
        <v>11</v>
      </c>
      <c r="M2" s="72" t="s">
        <v>12</v>
      </c>
    </row>
    <row r="3" spans="1:13" s="73" customFormat="1" ht="60.75" customHeight="1">
      <c r="A3" s="71"/>
      <c r="B3" s="362" t="s">
        <v>71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ht="68.25" customHeight="1">
      <c r="A4" s="74">
        <v>1</v>
      </c>
      <c r="B4" s="55" t="s">
        <v>72</v>
      </c>
      <c r="C4" s="76"/>
      <c r="D4" s="62" t="s">
        <v>15</v>
      </c>
      <c r="E4" s="62">
        <v>0</v>
      </c>
      <c r="F4" s="62">
        <v>0</v>
      </c>
      <c r="G4" s="62">
        <v>18000</v>
      </c>
      <c r="H4" s="63">
        <f>E4+F4+G4</f>
        <v>18000</v>
      </c>
      <c r="I4" s="69"/>
      <c r="J4" s="69"/>
      <c r="K4" s="77"/>
      <c r="L4" s="69"/>
      <c r="M4" s="69"/>
    </row>
    <row r="5" spans="1:13" ht="63.75">
      <c r="A5" s="74">
        <f>A4+1</f>
        <v>2</v>
      </c>
      <c r="B5" s="55" t="s">
        <v>73</v>
      </c>
      <c r="C5" s="76"/>
      <c r="D5" s="62" t="s">
        <v>15</v>
      </c>
      <c r="E5" s="62">
        <v>0</v>
      </c>
      <c r="F5" s="62">
        <v>0</v>
      </c>
      <c r="G5" s="62">
        <v>20000</v>
      </c>
      <c r="H5" s="63">
        <f>E5+F5+G5</f>
        <v>20000</v>
      </c>
      <c r="I5" s="69"/>
      <c r="J5" s="69"/>
      <c r="K5" s="77"/>
      <c r="L5" s="69"/>
      <c r="M5" s="69"/>
    </row>
    <row r="6" spans="1:13" ht="48" customHeight="1">
      <c r="A6" s="74">
        <f>A5+1</f>
        <v>3</v>
      </c>
      <c r="B6" s="158" t="s">
        <v>114</v>
      </c>
      <c r="C6" s="76"/>
      <c r="D6" s="62" t="s">
        <v>15</v>
      </c>
      <c r="E6" s="62">
        <v>0</v>
      </c>
      <c r="F6" s="62">
        <v>0</v>
      </c>
      <c r="G6" s="62">
        <v>8000</v>
      </c>
      <c r="H6" s="63">
        <f>E6+F6+G6</f>
        <v>8000</v>
      </c>
      <c r="I6" s="69"/>
      <c r="J6" s="69"/>
      <c r="K6" s="77"/>
      <c r="L6" s="69"/>
      <c r="M6" s="69"/>
    </row>
    <row r="7" spans="1:13" ht="68.25" customHeight="1">
      <c r="A7" s="90">
        <f>A6+1</f>
        <v>4</v>
      </c>
      <c r="B7" s="91" t="s">
        <v>74</v>
      </c>
      <c r="C7" s="92"/>
      <c r="D7" s="93" t="s">
        <v>15</v>
      </c>
      <c r="E7" s="93">
        <v>0</v>
      </c>
      <c r="F7" s="93">
        <v>0</v>
      </c>
      <c r="G7" s="93">
        <v>1500</v>
      </c>
      <c r="H7" s="94">
        <f>E7+F7+G7</f>
        <v>1500</v>
      </c>
      <c r="I7" s="95"/>
      <c r="J7" s="69"/>
      <c r="K7" s="77"/>
      <c r="L7" s="69"/>
      <c r="M7" s="69"/>
    </row>
    <row r="8" spans="1:13" ht="54.75" customHeight="1">
      <c r="A8" s="74">
        <v>5</v>
      </c>
      <c r="B8" s="157" t="s">
        <v>75</v>
      </c>
      <c r="C8" s="76"/>
      <c r="D8" s="62" t="s">
        <v>52</v>
      </c>
      <c r="E8" s="62">
        <v>13000</v>
      </c>
      <c r="F8" s="62">
        <v>0</v>
      </c>
      <c r="G8" s="62">
        <v>27000</v>
      </c>
      <c r="H8" s="63">
        <f>E8+F8+G8</f>
        <v>40000</v>
      </c>
      <c r="I8" s="69"/>
      <c r="J8" s="69"/>
      <c r="K8" s="77"/>
      <c r="L8" s="69"/>
      <c r="M8" s="69"/>
    </row>
    <row r="9" spans="1:13" ht="30" customHeight="1">
      <c r="A9" s="356" t="s">
        <v>14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85">
        <f>SUM(L4:L8)</f>
        <v>0</v>
      </c>
      <c r="M9" s="85">
        <f>SUM(M4:M8)</f>
        <v>0</v>
      </c>
    </row>
  </sheetData>
  <sheetProtection selectLockedCells="1" selectUnlockedCells="1"/>
  <mergeCells count="3">
    <mergeCell ref="A1:M1"/>
    <mergeCell ref="B3:M3"/>
    <mergeCell ref="A9:K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5" ht="262.5" customHeight="1">
      <c r="A3" s="48">
        <v>1</v>
      </c>
      <c r="B3" s="88" t="s">
        <v>76</v>
      </c>
      <c r="C3" s="50"/>
      <c r="D3" s="48" t="s">
        <v>52</v>
      </c>
      <c r="E3" s="48">
        <v>0</v>
      </c>
      <c r="F3" s="114">
        <v>0</v>
      </c>
      <c r="G3" s="114">
        <v>900</v>
      </c>
      <c r="H3" s="51">
        <f>E3+F3+G3</f>
        <v>900</v>
      </c>
      <c r="I3" s="53"/>
      <c r="J3" s="48"/>
      <c r="K3" s="59"/>
      <c r="L3" s="53"/>
      <c r="M3" s="53"/>
      <c r="O3">
        <v>1.08</v>
      </c>
    </row>
    <row r="4" spans="1:13" ht="155.25" customHeight="1">
      <c r="A4" s="89">
        <v>2</v>
      </c>
      <c r="B4" s="88" t="s">
        <v>77</v>
      </c>
      <c r="C4" s="50"/>
      <c r="D4" s="48" t="s">
        <v>15</v>
      </c>
      <c r="E4" s="48">
        <v>0</v>
      </c>
      <c r="F4" s="114">
        <v>0</v>
      </c>
      <c r="G4" s="114">
        <v>450</v>
      </c>
      <c r="H4" s="51">
        <f>E4+F4+G4</f>
        <v>450</v>
      </c>
      <c r="I4" s="53"/>
      <c r="J4" s="48"/>
      <c r="K4" s="59"/>
      <c r="L4" s="53"/>
      <c r="M4" s="53"/>
    </row>
    <row r="5" spans="1:13" ht="242.25" customHeight="1">
      <c r="A5" s="48">
        <v>3</v>
      </c>
      <c r="B5" s="88" t="s">
        <v>78</v>
      </c>
      <c r="C5" s="50"/>
      <c r="D5" s="48" t="s">
        <v>52</v>
      </c>
      <c r="E5" s="48">
        <v>0</v>
      </c>
      <c r="F5" s="114">
        <v>400</v>
      </c>
      <c r="G5" s="114">
        <v>1000</v>
      </c>
      <c r="H5" s="51">
        <f>E5+F5+G5</f>
        <v>1400</v>
      </c>
      <c r="I5" s="53"/>
      <c r="J5" s="48"/>
      <c r="K5" s="59"/>
      <c r="L5" s="53"/>
      <c r="M5" s="53"/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4">
      <selection activeCell="P3" sqref="P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6" width="9.00390625" style="40" customWidth="1"/>
    <col min="7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9.0039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238" customFormat="1" ht="31.5" customHeight="1">
      <c r="A1" s="360" t="s">
        <v>205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47" customFormat="1" ht="57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3" s="47" customFormat="1" ht="154.5" customHeight="1">
      <c r="A3" s="159">
        <v>1</v>
      </c>
      <c r="B3" s="163" t="s">
        <v>79</v>
      </c>
      <c r="C3" s="159"/>
      <c r="D3" s="159" t="s">
        <v>13</v>
      </c>
      <c r="E3" s="159">
        <v>0</v>
      </c>
      <c r="F3" s="159">
        <v>0</v>
      </c>
      <c r="G3" s="159">
        <v>100</v>
      </c>
      <c r="H3" s="33">
        <f>E3+F3+G3</f>
        <v>100</v>
      </c>
      <c r="I3" s="165"/>
      <c r="J3" s="159"/>
      <c r="K3" s="165"/>
      <c r="L3" s="165"/>
      <c r="M3" s="165"/>
    </row>
    <row r="4" spans="1:13" s="47" customFormat="1" ht="125.25" customHeight="1">
      <c r="A4" s="159">
        <v>2</v>
      </c>
      <c r="B4" s="164" t="s">
        <v>80</v>
      </c>
      <c r="C4" s="159"/>
      <c r="D4" s="159" t="s">
        <v>13</v>
      </c>
      <c r="E4" s="159">
        <v>0</v>
      </c>
      <c r="F4" s="159">
        <v>0</v>
      </c>
      <c r="G4" s="159">
        <v>100</v>
      </c>
      <c r="H4" s="33">
        <f>E4+F4+G4</f>
        <v>100</v>
      </c>
      <c r="I4" s="165"/>
      <c r="J4" s="159"/>
      <c r="K4" s="165"/>
      <c r="L4" s="165"/>
      <c r="M4" s="165"/>
    </row>
    <row r="5" spans="1:15" ht="246" customHeight="1">
      <c r="A5" s="114">
        <v>3</v>
      </c>
      <c r="B5" s="207" t="s">
        <v>128</v>
      </c>
      <c r="C5" s="114"/>
      <c r="D5" s="114" t="s">
        <v>13</v>
      </c>
      <c r="E5" s="114">
        <v>0</v>
      </c>
      <c r="F5" s="114">
        <v>0</v>
      </c>
      <c r="G5" s="114">
        <v>40</v>
      </c>
      <c r="H5" s="33">
        <f>E5+F5+G5</f>
        <v>40</v>
      </c>
      <c r="I5" s="78"/>
      <c r="J5" s="159"/>
      <c r="K5" s="165"/>
      <c r="L5" s="165"/>
      <c r="M5" s="165"/>
      <c r="O5">
        <v>1.08</v>
      </c>
    </row>
    <row r="6" spans="1:13" s="60" customFormat="1" ht="26.25" customHeight="1">
      <c r="A6" s="361" t="s">
        <v>14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87">
        <f>SUM(L3:L5)</f>
        <v>0</v>
      </c>
      <c r="M6" s="87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">
      <selection activeCell="I3" sqref="I3:N13"/>
    </sheetView>
  </sheetViews>
  <sheetFormatPr defaultColWidth="11.00390625" defaultRowHeight="12.75"/>
  <cols>
    <col min="1" max="1" width="5.28125" style="0" customWidth="1"/>
    <col min="2" max="2" width="38.140625" style="0" customWidth="1"/>
    <col min="3" max="3" width="16.00390625" style="0" customWidth="1"/>
    <col min="4" max="5" width="7.57421875" style="0" customWidth="1"/>
    <col min="6" max="6" width="8.7109375" style="40" customWidth="1"/>
    <col min="7" max="7" width="8.28125" style="0" customWidth="1"/>
    <col min="8" max="8" width="10.57421875" style="0" customWidth="1"/>
    <col min="9" max="9" width="9.57421875" style="0" customWidth="1"/>
    <col min="10" max="10" width="9.8515625" style="0" customWidth="1"/>
    <col min="11" max="11" width="12.28125" style="0" customWidth="1"/>
    <col min="12" max="12" width="16.8515625" style="0" customWidth="1"/>
    <col min="13" max="13" width="14.8515625" style="0" hidden="1" customWidth="1"/>
    <col min="14" max="14" width="17.28125" style="0" customWidth="1"/>
    <col min="15" max="15" width="11.57421875" style="0" hidden="1" customWidth="1"/>
  </cols>
  <sheetData>
    <row r="1" spans="1:13" s="237" customFormat="1" ht="35.25" customHeight="1">
      <c r="A1" s="340" t="s">
        <v>139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4" s="310" customFormat="1" ht="90">
      <c r="A2" s="306" t="s">
        <v>0</v>
      </c>
      <c r="B2" s="306" t="s">
        <v>1</v>
      </c>
      <c r="C2" s="306" t="s">
        <v>2</v>
      </c>
      <c r="D2" s="306" t="s">
        <v>3</v>
      </c>
      <c r="E2" s="306" t="s">
        <v>4</v>
      </c>
      <c r="F2" s="309" t="s">
        <v>5</v>
      </c>
      <c r="G2" s="306" t="s">
        <v>6</v>
      </c>
      <c r="H2" s="306" t="s">
        <v>7</v>
      </c>
      <c r="I2" s="306" t="s">
        <v>8</v>
      </c>
      <c r="J2" s="306" t="s">
        <v>9</v>
      </c>
      <c r="K2" s="306" t="s">
        <v>10</v>
      </c>
      <c r="L2" s="306" t="s">
        <v>11</v>
      </c>
      <c r="M2" s="306" t="s">
        <v>12</v>
      </c>
      <c r="N2" s="306" t="s">
        <v>23</v>
      </c>
    </row>
    <row r="3" spans="1:15" ht="102.75" customHeight="1">
      <c r="A3" s="21">
        <v>1</v>
      </c>
      <c r="B3" s="22" t="s">
        <v>109</v>
      </c>
      <c r="C3" s="23"/>
      <c r="D3" s="24" t="s">
        <v>15</v>
      </c>
      <c r="E3" s="24">
        <v>6500</v>
      </c>
      <c r="F3" s="46">
        <v>15000</v>
      </c>
      <c r="G3" s="46">
        <v>25000</v>
      </c>
      <c r="H3" s="25">
        <f aca="true" t="shared" si="0" ref="H3:H13">E3+F3+G3</f>
        <v>46500</v>
      </c>
      <c r="I3" s="26"/>
      <c r="J3" s="26"/>
      <c r="K3" s="26"/>
      <c r="L3" s="26"/>
      <c r="M3" s="26"/>
      <c r="N3" s="27"/>
      <c r="O3">
        <v>1.08</v>
      </c>
    </row>
    <row r="4" spans="1:15" ht="136.5" customHeight="1">
      <c r="A4" s="21">
        <v>2</v>
      </c>
      <c r="B4" s="22" t="s">
        <v>105</v>
      </c>
      <c r="C4" s="28"/>
      <c r="D4" s="24" t="s">
        <v>15</v>
      </c>
      <c r="E4" s="24">
        <v>1800</v>
      </c>
      <c r="F4" s="46">
        <v>4000</v>
      </c>
      <c r="G4" s="46">
        <v>4000</v>
      </c>
      <c r="H4" s="25">
        <f t="shared" si="0"/>
        <v>9800</v>
      </c>
      <c r="I4" s="26"/>
      <c r="J4" s="26"/>
      <c r="K4" s="26"/>
      <c r="L4" s="26"/>
      <c r="M4" s="26"/>
      <c r="N4" s="27"/>
      <c r="O4">
        <v>1.08</v>
      </c>
    </row>
    <row r="5" spans="1:15" ht="140.25" customHeight="1">
      <c r="A5" s="21">
        <v>3</v>
      </c>
      <c r="B5" s="22" t="s">
        <v>106</v>
      </c>
      <c r="C5" s="23"/>
      <c r="D5" s="24" t="s">
        <v>15</v>
      </c>
      <c r="E5" s="24">
        <v>0</v>
      </c>
      <c r="F5" s="46">
        <v>100</v>
      </c>
      <c r="G5" s="46">
        <v>100</v>
      </c>
      <c r="H5" s="25">
        <f t="shared" si="0"/>
        <v>200</v>
      </c>
      <c r="I5" s="26"/>
      <c r="J5" s="26"/>
      <c r="K5" s="26"/>
      <c r="L5" s="26"/>
      <c r="M5" s="26"/>
      <c r="N5" s="27"/>
      <c r="O5">
        <v>1.08</v>
      </c>
    </row>
    <row r="6" spans="1:15" ht="143.25" customHeight="1">
      <c r="A6" s="21">
        <v>4</v>
      </c>
      <c r="B6" s="22" t="s">
        <v>24</v>
      </c>
      <c r="C6" s="28"/>
      <c r="D6" s="24" t="s">
        <v>15</v>
      </c>
      <c r="E6" s="29">
        <v>0</v>
      </c>
      <c r="F6" s="46">
        <v>50</v>
      </c>
      <c r="G6" s="46">
        <v>150</v>
      </c>
      <c r="H6" s="25">
        <f t="shared" si="0"/>
        <v>200</v>
      </c>
      <c r="I6" s="26"/>
      <c r="J6" s="26"/>
      <c r="K6" s="26"/>
      <c r="L6" s="26"/>
      <c r="M6" s="26"/>
      <c r="N6" s="27"/>
      <c r="O6">
        <v>1.08</v>
      </c>
    </row>
    <row r="7" spans="1:15" ht="69" customHeight="1">
      <c r="A7" s="21">
        <v>5</v>
      </c>
      <c r="B7" s="45" t="s">
        <v>112</v>
      </c>
      <c r="C7" s="28"/>
      <c r="D7" s="24" t="s">
        <v>15</v>
      </c>
      <c r="E7" s="29">
        <v>25</v>
      </c>
      <c r="F7" s="46">
        <v>40</v>
      </c>
      <c r="G7" s="46">
        <v>1000</v>
      </c>
      <c r="H7" s="25">
        <f t="shared" si="0"/>
        <v>1065</v>
      </c>
      <c r="I7" s="26"/>
      <c r="J7" s="26"/>
      <c r="K7" s="26"/>
      <c r="L7" s="26"/>
      <c r="M7" s="26"/>
      <c r="N7" s="27"/>
      <c r="O7">
        <v>1.08</v>
      </c>
    </row>
    <row r="8" spans="1:14" ht="69" customHeight="1">
      <c r="A8" s="21">
        <v>6</v>
      </c>
      <c r="B8" s="45" t="s">
        <v>25</v>
      </c>
      <c r="C8" s="28"/>
      <c r="D8" s="24" t="s">
        <v>15</v>
      </c>
      <c r="E8" s="29">
        <v>0</v>
      </c>
      <c r="F8" s="46">
        <v>0</v>
      </c>
      <c r="G8" s="46">
        <v>500</v>
      </c>
      <c r="H8" s="25">
        <f t="shared" si="0"/>
        <v>500</v>
      </c>
      <c r="I8" s="26"/>
      <c r="J8" s="26"/>
      <c r="K8" s="26"/>
      <c r="L8" s="26"/>
      <c r="M8" s="26"/>
      <c r="N8" s="27"/>
    </row>
    <row r="9" spans="1:15" ht="192.75" customHeight="1">
      <c r="A9" s="21">
        <v>7</v>
      </c>
      <c r="B9" s="22" t="s">
        <v>26</v>
      </c>
      <c r="C9" s="28"/>
      <c r="D9" s="24" t="s">
        <v>15</v>
      </c>
      <c r="E9" s="24">
        <v>10</v>
      </c>
      <c r="F9" s="46">
        <v>400</v>
      </c>
      <c r="G9" s="46">
        <v>500</v>
      </c>
      <c r="H9" s="25">
        <f t="shared" si="0"/>
        <v>910</v>
      </c>
      <c r="I9" s="26"/>
      <c r="J9" s="26"/>
      <c r="K9" s="26"/>
      <c r="L9" s="26"/>
      <c r="M9" s="26"/>
      <c r="N9" s="27"/>
      <c r="O9">
        <v>1.08</v>
      </c>
    </row>
    <row r="10" spans="1:15" ht="93.75" customHeight="1">
      <c r="A10" s="21">
        <v>8</v>
      </c>
      <c r="B10" s="22" t="s">
        <v>107</v>
      </c>
      <c r="C10" s="28"/>
      <c r="D10" s="24" t="s">
        <v>15</v>
      </c>
      <c r="E10" s="29">
        <v>0</v>
      </c>
      <c r="F10" s="46">
        <v>200</v>
      </c>
      <c r="G10" s="46">
        <v>200</v>
      </c>
      <c r="H10" s="25">
        <f t="shared" si="0"/>
        <v>400</v>
      </c>
      <c r="I10" s="26"/>
      <c r="J10" s="26"/>
      <c r="K10" s="26"/>
      <c r="L10" s="26"/>
      <c r="M10" s="26"/>
      <c r="N10" s="27"/>
      <c r="O10">
        <v>1.08</v>
      </c>
    </row>
    <row r="11" spans="1:15" ht="36.75" customHeight="1">
      <c r="A11" s="21">
        <v>9</v>
      </c>
      <c r="B11" s="234" t="s">
        <v>27</v>
      </c>
      <c r="C11" s="28"/>
      <c r="D11" s="24" t="s">
        <v>15</v>
      </c>
      <c r="E11" s="29">
        <v>50</v>
      </c>
      <c r="F11" s="46">
        <v>500</v>
      </c>
      <c r="G11" s="46">
        <v>500</v>
      </c>
      <c r="H11" s="25">
        <f t="shared" si="0"/>
        <v>1050</v>
      </c>
      <c r="I11" s="26"/>
      <c r="J11" s="26"/>
      <c r="K11" s="26"/>
      <c r="L11" s="26"/>
      <c r="M11" s="26"/>
      <c r="N11" s="27"/>
      <c r="O11">
        <v>1.08</v>
      </c>
    </row>
    <row r="12" spans="1:15" ht="38.25" customHeight="1">
      <c r="A12" s="21">
        <v>10</v>
      </c>
      <c r="B12" s="234" t="s">
        <v>28</v>
      </c>
      <c r="C12" s="28"/>
      <c r="D12" s="24" t="s">
        <v>15</v>
      </c>
      <c r="E12" s="24">
        <v>600</v>
      </c>
      <c r="F12" s="46">
        <v>3500</v>
      </c>
      <c r="G12" s="46">
        <v>2000</v>
      </c>
      <c r="H12" s="25">
        <f t="shared" si="0"/>
        <v>6100</v>
      </c>
      <c r="I12" s="26"/>
      <c r="J12" s="26"/>
      <c r="K12" s="26"/>
      <c r="L12" s="26"/>
      <c r="M12" s="26"/>
      <c r="N12" s="27"/>
      <c r="O12">
        <v>1.08</v>
      </c>
    </row>
    <row r="13" spans="1:15" ht="49.5" customHeight="1">
      <c r="A13" s="21">
        <v>11</v>
      </c>
      <c r="B13" s="234" t="s">
        <v>29</v>
      </c>
      <c r="C13" s="28"/>
      <c r="D13" s="24" t="s">
        <v>15</v>
      </c>
      <c r="E13" s="29">
        <v>500</v>
      </c>
      <c r="F13" s="46">
        <v>1000</v>
      </c>
      <c r="G13" s="46">
        <v>700</v>
      </c>
      <c r="H13" s="25">
        <f t="shared" si="0"/>
        <v>2200</v>
      </c>
      <c r="I13" s="26"/>
      <c r="J13" s="26"/>
      <c r="K13" s="26"/>
      <c r="L13" s="26"/>
      <c r="M13" s="26"/>
      <c r="N13" s="27"/>
      <c r="O13">
        <v>1.08</v>
      </c>
    </row>
    <row r="14" spans="1:15" ht="35.25" customHeight="1">
      <c r="A14" s="341" t="s">
        <v>14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0">
        <f>SUM(L3:L13)</f>
        <v>0</v>
      </c>
      <c r="M14" s="30"/>
      <c r="N14" s="30">
        <f>SUM(N3:N13)</f>
        <v>0</v>
      </c>
      <c r="O14">
        <v>1.08</v>
      </c>
    </row>
    <row r="15" ht="33.75" customHeight="1">
      <c r="O15">
        <v>1.08</v>
      </c>
    </row>
    <row r="16" ht="24.75" customHeight="1"/>
  </sheetData>
  <sheetProtection selectLockedCells="1" selectUnlockedCells="1"/>
  <mergeCells count="2">
    <mergeCell ref="A1:M1"/>
    <mergeCell ref="A14:K1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4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4">
      <selection activeCell="P3" sqref="P3"/>
    </sheetView>
  </sheetViews>
  <sheetFormatPr defaultColWidth="9.00390625" defaultRowHeight="12.75"/>
  <cols>
    <col min="1" max="1" width="5.8515625" style="0" customWidth="1"/>
    <col min="2" max="2" width="61.140625" style="0" customWidth="1"/>
    <col min="3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8.7109375" style="0" customWidth="1"/>
    <col min="13" max="13" width="11.140625" style="0" customWidth="1"/>
    <col min="14" max="14" width="9.00390625" style="0" hidden="1" customWidth="1"/>
  </cols>
  <sheetData>
    <row r="1" spans="1:13" s="238" customFormat="1" ht="31.5" customHeight="1">
      <c r="A1" s="360" t="s">
        <v>206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3"/>
      <c r="M1" s="363"/>
    </row>
    <row r="2" spans="1:13" s="47" customFormat="1" ht="49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166" t="s">
        <v>10</v>
      </c>
      <c r="L2" s="167" t="s">
        <v>11</v>
      </c>
      <c r="M2" s="167" t="s">
        <v>12</v>
      </c>
    </row>
    <row r="3" spans="1:15" s="40" customFormat="1" ht="409.5" customHeight="1">
      <c r="A3" s="114">
        <v>1</v>
      </c>
      <c r="B3" s="293" t="s">
        <v>173</v>
      </c>
      <c r="C3" s="118"/>
      <c r="D3" s="132" t="s">
        <v>81</v>
      </c>
      <c r="E3" s="132">
        <v>0</v>
      </c>
      <c r="F3" s="132">
        <v>0</v>
      </c>
      <c r="G3" s="132">
        <v>1625</v>
      </c>
      <c r="H3" s="133">
        <f>E3+F3+G3</f>
        <v>1625</v>
      </c>
      <c r="I3" s="155"/>
      <c r="J3" s="132"/>
      <c r="K3" s="208"/>
      <c r="L3" s="209"/>
      <c r="M3" s="209"/>
      <c r="N3" s="210"/>
      <c r="O3" s="210"/>
    </row>
    <row r="4" spans="1:13" s="60" customFormat="1" ht="26.25" customHeight="1">
      <c r="A4" s="361" t="s">
        <v>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211">
        <f>SUM(L3:L3)</f>
        <v>0</v>
      </c>
      <c r="M4" s="212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3">
      <selection activeCell="I3" sqref="I3:M4"/>
    </sheetView>
  </sheetViews>
  <sheetFormatPr defaultColWidth="9.00390625" defaultRowHeight="12.75"/>
  <cols>
    <col min="1" max="1" width="4.00390625" style="0" customWidth="1"/>
    <col min="2" max="2" width="32.28125" style="0" customWidth="1"/>
    <col min="3" max="5" width="9.00390625" style="0" customWidth="1"/>
    <col min="6" max="6" width="9.00390625" style="40" customWidth="1"/>
    <col min="7" max="10" width="9.00390625" style="0" customWidth="1"/>
    <col min="11" max="11" width="9.421875" style="0" customWidth="1"/>
    <col min="12" max="13" width="11.140625" style="0" customWidth="1"/>
  </cols>
  <sheetData>
    <row r="1" spans="1:13" s="31" customFormat="1" ht="33.75" customHeight="1">
      <c r="A1" s="360" t="s">
        <v>207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5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3" ht="161.25" customHeight="1">
      <c r="A3" s="48"/>
      <c r="B3" s="96" t="s">
        <v>82</v>
      </c>
      <c r="C3" s="50"/>
      <c r="D3" s="48" t="s">
        <v>13</v>
      </c>
      <c r="E3" s="48">
        <v>30</v>
      </c>
      <c r="F3" s="114">
        <v>0</v>
      </c>
      <c r="G3" s="114">
        <v>0</v>
      </c>
      <c r="H3" s="51">
        <f>E3+F3+G3</f>
        <v>30</v>
      </c>
      <c r="I3" s="97"/>
      <c r="J3" s="48"/>
      <c r="K3" s="59"/>
      <c r="L3" s="53"/>
      <c r="M3" s="53"/>
    </row>
    <row r="4" spans="1:13" ht="166.5" customHeight="1">
      <c r="A4" s="48"/>
      <c r="B4" s="96" t="s">
        <v>83</v>
      </c>
      <c r="C4" s="50"/>
      <c r="D4" s="48" t="s">
        <v>13</v>
      </c>
      <c r="E4" s="48">
        <v>50</v>
      </c>
      <c r="F4" s="114">
        <v>0</v>
      </c>
      <c r="G4" s="114">
        <v>0</v>
      </c>
      <c r="H4" s="51">
        <f>E4+F4+G4</f>
        <v>50</v>
      </c>
      <c r="I4" s="97"/>
      <c r="J4" s="48"/>
      <c r="K4" s="59"/>
      <c r="L4" s="53"/>
      <c r="M4" s="53"/>
    </row>
    <row r="5" spans="1:13" ht="33" customHeight="1">
      <c r="A5" s="361" t="s">
        <v>14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87">
        <f>SUM(L3:L4)</f>
        <v>0</v>
      </c>
      <c r="M5" s="87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3" sqref="I3:M7"/>
    </sheetView>
  </sheetViews>
  <sheetFormatPr defaultColWidth="9.00390625" defaultRowHeight="12.75"/>
  <cols>
    <col min="1" max="1" width="6.57421875" style="0" customWidth="1"/>
    <col min="2" max="2" width="35.28125" style="98" customWidth="1"/>
    <col min="3" max="3" width="14.421875" style="0" customWidth="1"/>
    <col min="4" max="5" width="9.00390625" style="0" customWidth="1"/>
    <col min="6" max="6" width="9.00390625" style="130" customWidth="1"/>
    <col min="7" max="7" width="9.00390625" style="171" customWidth="1"/>
    <col min="8" max="8" width="13.140625" style="0" customWidth="1"/>
    <col min="9" max="11" width="9.00390625" style="0" customWidth="1"/>
    <col min="12" max="12" width="17.8515625" style="0" customWidth="1"/>
    <col min="13" max="13" width="13.8515625" style="0" customWidth="1"/>
  </cols>
  <sheetData>
    <row r="1" spans="1:13" s="31" customFormat="1" ht="27.75" customHeight="1">
      <c r="A1" s="364" t="s">
        <v>217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60">
      <c r="A2" s="99" t="s">
        <v>0</v>
      </c>
      <c r="B2" s="100" t="s">
        <v>1</v>
      </c>
      <c r="C2" s="99" t="s">
        <v>84</v>
      </c>
      <c r="D2" s="99" t="s">
        <v>3</v>
      </c>
      <c r="E2" s="99" t="s">
        <v>4</v>
      </c>
      <c r="F2" s="168" t="s">
        <v>5</v>
      </c>
      <c r="G2" s="168" t="s">
        <v>6</v>
      </c>
      <c r="H2" s="99" t="s">
        <v>7</v>
      </c>
      <c r="I2" s="99" t="s">
        <v>8</v>
      </c>
      <c r="J2" s="99" t="s">
        <v>9</v>
      </c>
      <c r="K2" s="99" t="s">
        <v>10</v>
      </c>
      <c r="L2" s="99" t="s">
        <v>11</v>
      </c>
      <c r="M2" s="99" t="s">
        <v>12</v>
      </c>
    </row>
    <row r="3" spans="1:13" ht="54" customHeight="1">
      <c r="A3" s="101">
        <v>1</v>
      </c>
      <c r="B3" s="213" t="s">
        <v>85</v>
      </c>
      <c r="C3" s="102"/>
      <c r="D3" s="101" t="s">
        <v>15</v>
      </c>
      <c r="E3" s="101">
        <v>0</v>
      </c>
      <c r="F3" s="169">
        <v>20</v>
      </c>
      <c r="G3" s="169">
        <v>0</v>
      </c>
      <c r="H3" s="103">
        <f>E3+F3+G3</f>
        <v>20</v>
      </c>
      <c r="I3" s="104"/>
      <c r="J3" s="104"/>
      <c r="K3" s="104"/>
      <c r="L3" s="104"/>
      <c r="M3" s="104"/>
    </row>
    <row r="4" spans="1:13" ht="150" customHeight="1">
      <c r="A4" s="101">
        <v>2</v>
      </c>
      <c r="B4" s="213" t="s">
        <v>86</v>
      </c>
      <c r="C4" s="102"/>
      <c r="D4" s="101" t="s">
        <v>15</v>
      </c>
      <c r="E4" s="101">
        <v>0</v>
      </c>
      <c r="F4" s="169">
        <v>400</v>
      </c>
      <c r="G4" s="169">
        <v>0</v>
      </c>
      <c r="H4" s="103">
        <f>E4+F4+G4</f>
        <v>400</v>
      </c>
      <c r="I4" s="104"/>
      <c r="J4" s="104"/>
      <c r="K4" s="104"/>
      <c r="L4" s="104"/>
      <c r="M4" s="104"/>
    </row>
    <row r="5" spans="1:13" ht="164.25" customHeight="1">
      <c r="A5" s="101">
        <v>3</v>
      </c>
      <c r="B5" s="213" t="s">
        <v>87</v>
      </c>
      <c r="C5" s="102"/>
      <c r="D5" s="101" t="s">
        <v>15</v>
      </c>
      <c r="E5" s="101">
        <v>400</v>
      </c>
      <c r="F5" s="169">
        <v>800</v>
      </c>
      <c r="G5" s="169">
        <v>1000</v>
      </c>
      <c r="H5" s="103">
        <f>E5+F5+G5</f>
        <v>2200</v>
      </c>
      <c r="I5" s="104"/>
      <c r="J5" s="104"/>
      <c r="K5" s="104"/>
      <c r="L5" s="104"/>
      <c r="M5" s="104"/>
    </row>
    <row r="6" spans="1:13" ht="69.75" customHeight="1">
      <c r="A6" s="101">
        <v>4</v>
      </c>
      <c r="B6" s="213" t="s">
        <v>88</v>
      </c>
      <c r="C6" s="102"/>
      <c r="D6" s="101" t="s">
        <v>15</v>
      </c>
      <c r="E6" s="101">
        <v>100</v>
      </c>
      <c r="F6" s="169">
        <v>400</v>
      </c>
      <c r="G6" s="169">
        <v>800</v>
      </c>
      <c r="H6" s="103">
        <f>E6+F6+G6</f>
        <v>1300</v>
      </c>
      <c r="I6" s="104"/>
      <c r="J6" s="104"/>
      <c r="K6" s="104"/>
      <c r="L6" s="104"/>
      <c r="M6" s="104"/>
    </row>
    <row r="7" spans="1:13" ht="57" customHeight="1">
      <c r="A7" s="105">
        <v>5</v>
      </c>
      <c r="B7" s="214" t="s">
        <v>89</v>
      </c>
      <c r="C7" s="106"/>
      <c r="D7" s="105" t="s">
        <v>15</v>
      </c>
      <c r="E7" s="105">
        <v>0</v>
      </c>
      <c r="F7" s="170">
        <v>1000</v>
      </c>
      <c r="G7" s="170">
        <v>0</v>
      </c>
      <c r="H7" s="103">
        <f>E7+F7+G7</f>
        <v>1000</v>
      </c>
      <c r="I7" s="107"/>
      <c r="J7" s="104"/>
      <c r="K7" s="104"/>
      <c r="L7" s="104"/>
      <c r="M7" s="104"/>
    </row>
    <row r="8" spans="1:13" ht="26.25" customHeight="1">
      <c r="A8" s="365" t="s">
        <v>35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108">
        <f>SUM(L3:L7)</f>
        <v>0</v>
      </c>
      <c r="M8" s="109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00390625" style="0" customWidth="1"/>
    <col min="2" max="2" width="37.00390625" style="0" customWidth="1"/>
    <col min="3" max="3" width="22.28125" style="0" customWidth="1"/>
    <col min="4" max="5" width="9.00390625" style="0" customWidth="1"/>
    <col min="6" max="6" width="9.00390625" style="40" customWidth="1"/>
    <col min="7" max="7" width="12.00390625" style="0" customWidth="1"/>
    <col min="8" max="8" width="11.8515625" style="0" customWidth="1"/>
    <col min="9" max="9" width="13.7109375" style="0" customWidth="1"/>
    <col min="10" max="10" width="9.421875" style="0" customWidth="1"/>
    <col min="11" max="11" width="13.8515625" style="0" customWidth="1"/>
    <col min="12" max="12" width="13.28125" style="0" customWidth="1"/>
    <col min="13" max="13" width="15.421875" style="0" customWidth="1"/>
  </cols>
  <sheetData>
    <row r="1" spans="1:13" s="236" customFormat="1" ht="42" customHeight="1">
      <c r="A1" s="366" t="s">
        <v>235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ht="45">
      <c r="A2" s="168" t="s">
        <v>0</v>
      </c>
      <c r="B2" s="272" t="s">
        <v>1</v>
      </c>
      <c r="C2" s="273" t="s">
        <v>84</v>
      </c>
      <c r="D2" s="273" t="s">
        <v>3</v>
      </c>
      <c r="E2" s="273" t="s">
        <v>4</v>
      </c>
      <c r="F2" s="273" t="s">
        <v>5</v>
      </c>
      <c r="G2" s="273" t="s">
        <v>90</v>
      </c>
      <c r="H2" s="273" t="s">
        <v>7</v>
      </c>
      <c r="I2" s="273" t="s">
        <v>8</v>
      </c>
      <c r="J2" s="273" t="s">
        <v>9</v>
      </c>
      <c r="K2" s="273" t="s">
        <v>10</v>
      </c>
      <c r="L2" s="273" t="s">
        <v>11</v>
      </c>
      <c r="M2" s="273" t="s">
        <v>12</v>
      </c>
    </row>
    <row r="3" spans="1:13" ht="194.25" customHeight="1">
      <c r="A3" s="297">
        <v>1</v>
      </c>
      <c r="B3" s="296" t="s">
        <v>214</v>
      </c>
      <c r="C3" s="274"/>
      <c r="D3" s="282" t="s">
        <v>15</v>
      </c>
      <c r="E3" s="282">
        <v>50</v>
      </c>
      <c r="F3" s="282">
        <v>50</v>
      </c>
      <c r="G3" s="282">
        <v>0</v>
      </c>
      <c r="H3" s="283">
        <f>E3+F3+G3</f>
        <v>100</v>
      </c>
      <c r="I3" s="284"/>
      <c r="J3" s="284"/>
      <c r="K3" s="284"/>
      <c r="L3" s="284"/>
      <c r="M3" s="284"/>
    </row>
    <row r="4" spans="1:13" ht="234" customHeight="1">
      <c r="A4" s="297">
        <v>2</v>
      </c>
      <c r="B4" s="296" t="s">
        <v>215</v>
      </c>
      <c r="C4" s="274"/>
      <c r="D4" s="282" t="s">
        <v>15</v>
      </c>
      <c r="E4" s="282">
        <v>50</v>
      </c>
      <c r="F4" s="282">
        <v>50</v>
      </c>
      <c r="G4" s="282">
        <v>0</v>
      </c>
      <c r="H4" s="283">
        <f aca="true" t="shared" si="0" ref="H4:H11">E4+F4+G4</f>
        <v>100</v>
      </c>
      <c r="I4" s="284"/>
      <c r="J4" s="284"/>
      <c r="K4" s="284"/>
      <c r="L4" s="284"/>
      <c r="M4" s="284"/>
    </row>
    <row r="5" spans="1:13" ht="126.75" customHeight="1">
      <c r="A5" s="297">
        <v>3</v>
      </c>
      <c r="B5" s="275" t="s">
        <v>216</v>
      </c>
      <c r="C5" s="274"/>
      <c r="D5" s="282" t="s">
        <v>15</v>
      </c>
      <c r="E5" s="282">
        <v>0</v>
      </c>
      <c r="F5" s="282">
        <v>100</v>
      </c>
      <c r="G5" s="282">
        <v>0</v>
      </c>
      <c r="H5" s="283">
        <f t="shared" si="0"/>
        <v>100</v>
      </c>
      <c r="I5" s="284"/>
      <c r="J5" s="284"/>
      <c r="K5" s="284"/>
      <c r="L5" s="284"/>
      <c r="M5" s="284"/>
    </row>
    <row r="6" spans="1:13" ht="140.25">
      <c r="A6" s="298">
        <v>4</v>
      </c>
      <c r="B6" s="279" t="s">
        <v>186</v>
      </c>
      <c r="C6" s="281"/>
      <c r="D6" s="126" t="s">
        <v>15</v>
      </c>
      <c r="E6" s="126">
        <v>2000</v>
      </c>
      <c r="F6" s="126">
        <v>500</v>
      </c>
      <c r="G6" s="126">
        <v>0</v>
      </c>
      <c r="H6" s="283">
        <f t="shared" si="0"/>
        <v>2500</v>
      </c>
      <c r="I6" s="128"/>
      <c r="J6" s="277"/>
      <c r="K6" s="287"/>
      <c r="L6" s="284"/>
      <c r="M6" s="284"/>
    </row>
    <row r="7" spans="1:13" ht="63.75" customHeight="1">
      <c r="A7" s="367">
        <v>5</v>
      </c>
      <c r="B7" s="370" t="s">
        <v>192</v>
      </c>
      <c r="C7" s="279" t="s">
        <v>187</v>
      </c>
      <c r="D7" s="126" t="s">
        <v>15</v>
      </c>
      <c r="E7" s="126">
        <v>1000</v>
      </c>
      <c r="F7" s="126">
        <v>1500</v>
      </c>
      <c r="G7" s="126">
        <v>0</v>
      </c>
      <c r="H7" s="283">
        <f t="shared" si="0"/>
        <v>2500</v>
      </c>
      <c r="I7" s="128"/>
      <c r="J7" s="277"/>
      <c r="K7" s="287"/>
      <c r="L7" s="284"/>
      <c r="M7" s="284"/>
    </row>
    <row r="8" spans="1:13" ht="51">
      <c r="A8" s="368"/>
      <c r="B8" s="371"/>
      <c r="C8" s="279" t="s">
        <v>188</v>
      </c>
      <c r="D8" s="126" t="s">
        <v>15</v>
      </c>
      <c r="E8" s="126">
        <v>1000</v>
      </c>
      <c r="F8" s="126">
        <v>1800</v>
      </c>
      <c r="G8" s="126">
        <v>0</v>
      </c>
      <c r="H8" s="283">
        <f t="shared" si="0"/>
        <v>2800</v>
      </c>
      <c r="I8" s="128"/>
      <c r="J8" s="277"/>
      <c r="K8" s="287"/>
      <c r="L8" s="284"/>
      <c r="M8" s="284"/>
    </row>
    <row r="9" spans="1:13" ht="51">
      <c r="A9" s="368"/>
      <c r="B9" s="371"/>
      <c r="C9" s="279" t="s">
        <v>189</v>
      </c>
      <c r="D9" s="126" t="s">
        <v>15</v>
      </c>
      <c r="E9" s="126">
        <v>1000</v>
      </c>
      <c r="F9" s="126">
        <v>500</v>
      </c>
      <c r="G9" s="126">
        <v>0</v>
      </c>
      <c r="H9" s="283">
        <f t="shared" si="0"/>
        <v>1500</v>
      </c>
      <c r="I9" s="128"/>
      <c r="J9" s="277"/>
      <c r="K9" s="287"/>
      <c r="L9" s="284"/>
      <c r="M9" s="284"/>
    </row>
    <row r="10" spans="1:13" ht="51">
      <c r="A10" s="368"/>
      <c r="B10" s="371"/>
      <c r="C10" s="279" t="s">
        <v>190</v>
      </c>
      <c r="D10" s="126" t="s">
        <v>15</v>
      </c>
      <c r="E10" s="126">
        <v>1000</v>
      </c>
      <c r="F10" s="126">
        <v>100</v>
      </c>
      <c r="G10" s="126">
        <v>0</v>
      </c>
      <c r="H10" s="283">
        <f t="shared" si="0"/>
        <v>1100</v>
      </c>
      <c r="I10" s="128"/>
      <c r="J10" s="277"/>
      <c r="K10" s="287"/>
      <c r="L10" s="284"/>
      <c r="M10" s="284"/>
    </row>
    <row r="11" spans="1:13" ht="51">
      <c r="A11" s="369"/>
      <c r="B11" s="372"/>
      <c r="C11" s="279" t="s">
        <v>191</v>
      </c>
      <c r="D11" s="126" t="s">
        <v>15</v>
      </c>
      <c r="E11" s="126">
        <v>100</v>
      </c>
      <c r="F11" s="126">
        <v>50</v>
      </c>
      <c r="G11" s="126">
        <v>0</v>
      </c>
      <c r="H11" s="283">
        <f t="shared" si="0"/>
        <v>150</v>
      </c>
      <c r="I11" s="128"/>
      <c r="J11" s="277"/>
      <c r="K11" s="287"/>
      <c r="L11" s="284"/>
      <c r="M11" s="284"/>
    </row>
    <row r="12" spans="1:13" ht="63.75">
      <c r="A12" s="299">
        <v>6</v>
      </c>
      <c r="B12" s="229" t="s">
        <v>213</v>
      </c>
      <c r="C12" s="280"/>
      <c r="D12" s="126" t="s">
        <v>15</v>
      </c>
      <c r="E12" s="285">
        <v>10</v>
      </c>
      <c r="F12" s="282">
        <v>0</v>
      </c>
      <c r="G12" s="288">
        <v>0</v>
      </c>
      <c r="H12" s="283">
        <f>E12+F12+G12</f>
        <v>10</v>
      </c>
      <c r="I12" s="286"/>
      <c r="J12" s="277"/>
      <c r="K12" s="287"/>
      <c r="L12" s="284"/>
      <c r="M12" s="284"/>
    </row>
    <row r="13" spans="1:13" ht="118.5" customHeight="1">
      <c r="A13" s="299">
        <v>9</v>
      </c>
      <c r="B13" s="295" t="s">
        <v>221</v>
      </c>
      <c r="C13" s="280"/>
      <c r="D13" s="126" t="s">
        <v>15</v>
      </c>
      <c r="E13" s="285">
        <v>50</v>
      </c>
      <c r="F13" s="282">
        <v>50</v>
      </c>
      <c r="G13" s="288">
        <v>0</v>
      </c>
      <c r="H13" s="283">
        <f>E13+F13+G13</f>
        <v>100</v>
      </c>
      <c r="I13" s="286"/>
      <c r="J13" s="277"/>
      <c r="K13" s="287"/>
      <c r="L13" s="284"/>
      <c r="M13" s="284"/>
    </row>
    <row r="14" spans="1:13" ht="78" customHeight="1">
      <c r="A14" s="271">
        <v>10</v>
      </c>
      <c r="B14" s="290" t="s">
        <v>92</v>
      </c>
      <c r="C14" s="276"/>
      <c r="D14" s="277" t="s">
        <v>15</v>
      </c>
      <c r="E14" s="277">
        <v>400</v>
      </c>
      <c r="F14" s="277">
        <v>1000</v>
      </c>
      <c r="G14" s="277">
        <v>600</v>
      </c>
      <c r="H14" s="283">
        <f>E14+F14+G14</f>
        <v>2000</v>
      </c>
      <c r="I14" s="278"/>
      <c r="J14" s="277"/>
      <c r="K14" s="277"/>
      <c r="L14" s="284"/>
      <c r="M14" s="284"/>
    </row>
    <row r="15" spans="1:13" s="58" customFormat="1" ht="50.25" customHeight="1">
      <c r="A15" s="373" t="s">
        <v>14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5"/>
      <c r="L15" s="289">
        <f>SUM(L3:L14)</f>
        <v>0</v>
      </c>
      <c r="M15" s="289">
        <f>SUM(M3:M14)</f>
        <v>0</v>
      </c>
    </row>
  </sheetData>
  <sheetProtection selectLockedCells="1" selectUnlockedCells="1"/>
  <mergeCells count="4">
    <mergeCell ref="A1:M1"/>
    <mergeCell ref="A7:A11"/>
    <mergeCell ref="B7:B11"/>
    <mergeCell ref="A15:K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I3" sqref="I3:M10"/>
    </sheetView>
  </sheetViews>
  <sheetFormatPr defaultColWidth="9.00390625" defaultRowHeight="12.75"/>
  <cols>
    <col min="1" max="1" width="4.00390625" style="0" customWidth="1"/>
    <col min="2" max="2" width="32.8515625" style="0" customWidth="1"/>
    <col min="3" max="5" width="9.00390625" style="0" customWidth="1"/>
    <col min="6" max="7" width="9.00390625" style="171" customWidth="1"/>
    <col min="8" max="8" width="9.00390625" style="60" customWidth="1"/>
    <col min="9" max="10" width="9.00390625" style="0" customWidth="1"/>
    <col min="11" max="11" width="9.421875" style="0" customWidth="1"/>
    <col min="12" max="12" width="11.28125" style="0" customWidth="1"/>
    <col min="13" max="13" width="12.8515625" style="0" customWidth="1"/>
  </cols>
  <sheetData>
    <row r="1" spans="1:13" s="31" customFormat="1" ht="37.5" customHeight="1">
      <c r="A1" s="379" t="s">
        <v>209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51">
      <c r="A2" s="112" t="s">
        <v>0</v>
      </c>
      <c r="B2" s="112" t="s">
        <v>1</v>
      </c>
      <c r="C2" s="112" t="s">
        <v>84</v>
      </c>
      <c r="D2" s="112" t="s">
        <v>3</v>
      </c>
      <c r="E2" s="112" t="s">
        <v>4</v>
      </c>
      <c r="F2" s="112" t="s">
        <v>5</v>
      </c>
      <c r="G2" s="112" t="s">
        <v>6</v>
      </c>
      <c r="H2" s="112" t="s">
        <v>7</v>
      </c>
      <c r="I2" s="112" t="s">
        <v>8</v>
      </c>
      <c r="J2" s="112" t="s">
        <v>9</v>
      </c>
      <c r="K2" s="112" t="s">
        <v>10</v>
      </c>
      <c r="L2" s="112" t="s">
        <v>11</v>
      </c>
      <c r="M2" s="112" t="s">
        <v>12</v>
      </c>
    </row>
    <row r="3" spans="1:13" ht="189" customHeight="1">
      <c r="A3" s="110">
        <v>1</v>
      </c>
      <c r="B3" s="161" t="s">
        <v>119</v>
      </c>
      <c r="C3" s="111"/>
      <c r="D3" s="110" t="s">
        <v>15</v>
      </c>
      <c r="E3" s="110">
        <v>40</v>
      </c>
      <c r="F3" s="195">
        <v>0</v>
      </c>
      <c r="G3" s="195">
        <v>0</v>
      </c>
      <c r="H3" s="200">
        <f>E3+F3+G3</f>
        <v>40</v>
      </c>
      <c r="I3" s="113"/>
      <c r="J3" s="110"/>
      <c r="K3" s="70"/>
      <c r="L3" s="113"/>
      <c r="M3" s="113"/>
    </row>
    <row r="4" spans="1:13" ht="244.5" customHeight="1">
      <c r="A4" s="121">
        <v>2</v>
      </c>
      <c r="B4" s="162" t="s">
        <v>120</v>
      </c>
      <c r="C4" s="61"/>
      <c r="D4" s="110" t="s">
        <v>15</v>
      </c>
      <c r="E4" s="62">
        <v>200</v>
      </c>
      <c r="F4" s="195">
        <v>0</v>
      </c>
      <c r="G4" s="196">
        <v>0</v>
      </c>
      <c r="H4" s="200">
        <f aca="true" t="shared" si="0" ref="H4:H10">E4+F4+G4</f>
        <v>200</v>
      </c>
      <c r="I4" s="64"/>
      <c r="J4" s="110"/>
      <c r="K4" s="70"/>
      <c r="L4" s="113"/>
      <c r="M4" s="113"/>
    </row>
    <row r="5" spans="1:13" ht="114.75" customHeight="1">
      <c r="A5" s="121">
        <v>3</v>
      </c>
      <c r="B5" s="162" t="s">
        <v>121</v>
      </c>
      <c r="C5" s="61"/>
      <c r="D5" s="110" t="s">
        <v>15</v>
      </c>
      <c r="E5" s="62">
        <v>70</v>
      </c>
      <c r="F5" s="195">
        <v>0</v>
      </c>
      <c r="G5" s="197">
        <v>270</v>
      </c>
      <c r="H5" s="200">
        <f t="shared" si="0"/>
        <v>340</v>
      </c>
      <c r="I5" s="64"/>
      <c r="J5" s="110"/>
      <c r="K5" s="70"/>
      <c r="L5" s="113"/>
      <c r="M5" s="113"/>
    </row>
    <row r="6" spans="1:13" ht="132.75" customHeight="1">
      <c r="A6" s="121">
        <v>4</v>
      </c>
      <c r="B6" s="160" t="s">
        <v>122</v>
      </c>
      <c r="C6" s="61"/>
      <c r="D6" s="110" t="s">
        <v>15</v>
      </c>
      <c r="E6" s="62">
        <v>2100</v>
      </c>
      <c r="F6" s="195">
        <v>0</v>
      </c>
      <c r="G6" s="196">
        <v>2000</v>
      </c>
      <c r="H6" s="200">
        <f t="shared" si="0"/>
        <v>4100</v>
      </c>
      <c r="I6" s="64"/>
      <c r="J6" s="110"/>
      <c r="K6" s="70"/>
      <c r="L6" s="113"/>
      <c r="M6" s="113"/>
    </row>
    <row r="7" spans="1:13" ht="76.5">
      <c r="A7" s="62">
        <v>5</v>
      </c>
      <c r="B7" s="160" t="s">
        <v>129</v>
      </c>
      <c r="C7" s="61"/>
      <c r="D7" s="110" t="s">
        <v>15</v>
      </c>
      <c r="E7" s="62">
        <v>800</v>
      </c>
      <c r="F7" s="195">
        <v>0</v>
      </c>
      <c r="G7" s="196">
        <v>1000</v>
      </c>
      <c r="H7" s="200">
        <f t="shared" si="0"/>
        <v>1800</v>
      </c>
      <c r="I7" s="64"/>
      <c r="J7" s="110"/>
      <c r="K7" s="70"/>
      <c r="L7" s="113"/>
      <c r="M7" s="113"/>
    </row>
    <row r="8" spans="1:13" ht="25.5">
      <c r="A8" s="62">
        <v>6</v>
      </c>
      <c r="B8" s="188" t="s">
        <v>117</v>
      </c>
      <c r="C8" s="61"/>
      <c r="D8" s="110" t="s">
        <v>15</v>
      </c>
      <c r="E8" s="62">
        <v>800</v>
      </c>
      <c r="F8" s="195">
        <v>0</v>
      </c>
      <c r="G8" s="196">
        <v>0</v>
      </c>
      <c r="H8" s="200">
        <f t="shared" si="0"/>
        <v>800</v>
      </c>
      <c r="I8" s="64"/>
      <c r="J8" s="110"/>
      <c r="K8" s="70"/>
      <c r="L8" s="113"/>
      <c r="M8" s="113"/>
    </row>
    <row r="9" spans="1:13" ht="34.5" customHeight="1">
      <c r="A9" s="62">
        <v>7</v>
      </c>
      <c r="B9" s="189" t="s">
        <v>118</v>
      </c>
      <c r="C9" s="183"/>
      <c r="D9" s="184" t="s">
        <v>15</v>
      </c>
      <c r="E9" s="93">
        <v>800</v>
      </c>
      <c r="F9" s="191">
        <v>0</v>
      </c>
      <c r="G9" s="198">
        <v>0</v>
      </c>
      <c r="H9" s="200">
        <f t="shared" si="0"/>
        <v>800</v>
      </c>
      <c r="I9" s="185"/>
      <c r="J9" s="184"/>
      <c r="K9" s="186"/>
      <c r="L9" s="187"/>
      <c r="M9" s="113"/>
    </row>
    <row r="10" spans="1:13" s="40" customFormat="1" ht="27.75" customHeight="1">
      <c r="A10" s="190">
        <v>8</v>
      </c>
      <c r="B10" s="215" t="s">
        <v>130</v>
      </c>
      <c r="C10" s="194"/>
      <c r="D10" s="194" t="s">
        <v>15</v>
      </c>
      <c r="E10" s="194">
        <v>800</v>
      </c>
      <c r="F10" s="199">
        <v>0</v>
      </c>
      <c r="G10" s="199">
        <v>0</v>
      </c>
      <c r="H10" s="112">
        <f t="shared" si="0"/>
        <v>800</v>
      </c>
      <c r="I10" s="194"/>
      <c r="J10" s="191"/>
      <c r="K10" s="192"/>
      <c r="L10" s="193"/>
      <c r="M10" s="113"/>
    </row>
    <row r="11" spans="1:13" s="82" customFormat="1" ht="30.75" customHeight="1">
      <c r="A11" s="376" t="s">
        <v>14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8"/>
      <c r="L11" s="180">
        <f>SUM(L3:L10)</f>
        <v>0</v>
      </c>
      <c r="M11" s="180">
        <f>SUM(M3:M10)</f>
        <v>0</v>
      </c>
    </row>
  </sheetData>
  <sheetProtection selectLockedCells="1" selectUnlockedCells="1"/>
  <mergeCells count="2">
    <mergeCell ref="A11:K11"/>
    <mergeCell ref="A1:M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I3" sqref="I3:M5"/>
    </sheetView>
  </sheetViews>
  <sheetFormatPr defaultColWidth="9.00390625" defaultRowHeight="12.75"/>
  <cols>
    <col min="1" max="1" width="5.140625" style="0" customWidth="1"/>
    <col min="2" max="2" width="24.00390625" style="0" customWidth="1"/>
    <col min="3" max="5" width="9.00390625" style="0" customWidth="1"/>
    <col min="6" max="6" width="9.00390625" style="40" customWidth="1"/>
    <col min="7" max="8" width="9.00390625" style="0" customWidth="1"/>
    <col min="9" max="9" width="12.00390625" style="0" customWidth="1"/>
    <col min="10" max="10" width="9.00390625" style="0" customWidth="1"/>
    <col min="11" max="11" width="15.8515625" style="0" customWidth="1"/>
    <col min="12" max="12" width="11.57421875" style="0" customWidth="1"/>
    <col min="13" max="13" width="14.140625" style="0" customWidth="1"/>
  </cols>
  <sheetData>
    <row r="1" spans="1:14" s="1" customFormat="1" ht="33" customHeight="1">
      <c r="A1" s="347" t="s">
        <v>210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36"/>
    </row>
    <row r="2" spans="1:13" ht="63">
      <c r="A2" s="115" t="s">
        <v>0</v>
      </c>
      <c r="B2" s="115" t="s">
        <v>58</v>
      </c>
      <c r="C2" s="115" t="s">
        <v>93</v>
      </c>
      <c r="D2" s="115" t="s">
        <v>3</v>
      </c>
      <c r="E2" s="115" t="s">
        <v>4</v>
      </c>
      <c r="F2" s="269" t="s">
        <v>5</v>
      </c>
      <c r="G2" s="115" t="s">
        <v>6</v>
      </c>
      <c r="H2" s="115" t="s">
        <v>7</v>
      </c>
      <c r="I2" s="115" t="s">
        <v>8</v>
      </c>
      <c r="J2" s="115" t="s">
        <v>9</v>
      </c>
      <c r="K2" s="115" t="s">
        <v>10</v>
      </c>
      <c r="L2" s="115" t="s">
        <v>11</v>
      </c>
      <c r="M2" s="115" t="s">
        <v>12</v>
      </c>
    </row>
    <row r="3" spans="1:13" ht="115.5" customHeight="1">
      <c r="A3" s="216">
        <v>1</v>
      </c>
      <c r="B3" s="231" t="s">
        <v>95</v>
      </c>
      <c r="C3" s="232"/>
      <c r="D3" s="142" t="s">
        <v>15</v>
      </c>
      <c r="E3" s="216">
        <v>50</v>
      </c>
      <c r="F3" s="217">
        <v>250</v>
      </c>
      <c r="G3" s="217">
        <v>0</v>
      </c>
      <c r="H3" s="218">
        <f>E3+F3+G3</f>
        <v>300</v>
      </c>
      <c r="I3" s="219"/>
      <c r="J3" s="219"/>
      <c r="K3" s="219"/>
      <c r="L3" s="219"/>
      <c r="M3" s="219"/>
    </row>
    <row r="4" spans="1:13" ht="126" customHeight="1">
      <c r="A4" s="216">
        <f>A3+1</f>
        <v>2</v>
      </c>
      <c r="B4" s="231" t="s">
        <v>96</v>
      </c>
      <c r="C4" s="232"/>
      <c r="D4" s="142" t="s">
        <v>15</v>
      </c>
      <c r="E4" s="216">
        <v>600</v>
      </c>
      <c r="F4" s="217">
        <v>1800</v>
      </c>
      <c r="G4" s="217">
        <v>0</v>
      </c>
      <c r="H4" s="218">
        <f>E4+F4+G4</f>
        <v>2400</v>
      </c>
      <c r="I4" s="219"/>
      <c r="J4" s="219"/>
      <c r="K4" s="219"/>
      <c r="L4" s="219"/>
      <c r="M4" s="219"/>
    </row>
    <row r="5" spans="1:13" ht="136.5" customHeight="1">
      <c r="A5" s="216">
        <v>3</v>
      </c>
      <c r="B5" s="233" t="s">
        <v>97</v>
      </c>
      <c r="C5" s="232"/>
      <c r="D5" s="142" t="s">
        <v>15</v>
      </c>
      <c r="E5" s="216">
        <v>200</v>
      </c>
      <c r="F5" s="217">
        <v>50</v>
      </c>
      <c r="G5" s="217">
        <v>400</v>
      </c>
      <c r="H5" s="218">
        <f>E5+F5+G5</f>
        <v>650</v>
      </c>
      <c r="I5" s="219"/>
      <c r="J5" s="219"/>
      <c r="K5" s="219"/>
      <c r="L5" s="219"/>
      <c r="M5" s="219"/>
    </row>
    <row r="6" spans="1:13" ht="31.5" customHeight="1">
      <c r="A6" s="380" t="s">
        <v>14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56">
        <f>SUM(L3:L5)</f>
        <v>0</v>
      </c>
      <c r="M6" s="56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00390625" style="0" customWidth="1"/>
    <col min="2" max="2" width="18.28125" style="0" customWidth="1"/>
    <col min="3" max="5" width="9.00390625" style="0" customWidth="1"/>
    <col min="6" max="7" width="9.00390625" style="40" customWidth="1"/>
    <col min="8" max="8" width="9.00390625" style="0" customWidth="1"/>
    <col min="9" max="9" width="9.57421875" style="0" customWidth="1"/>
    <col min="10" max="10" width="9.00390625" style="0" customWidth="1"/>
    <col min="11" max="11" width="12.28125" style="0" customWidth="1"/>
    <col min="12" max="12" width="12.8515625" style="0" customWidth="1"/>
    <col min="13" max="13" width="13.140625" style="0" customWidth="1"/>
  </cols>
  <sheetData>
    <row r="1" spans="1:13" s="236" customFormat="1" ht="34.5" customHeight="1">
      <c r="A1" s="381" t="s">
        <v>211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s="66" customFormat="1" ht="51">
      <c r="A2" s="71" t="s">
        <v>0</v>
      </c>
      <c r="B2" s="71" t="s">
        <v>58</v>
      </c>
      <c r="C2" s="72" t="s">
        <v>93</v>
      </c>
      <c r="D2" s="71" t="s">
        <v>3</v>
      </c>
      <c r="E2" s="71" t="s">
        <v>4</v>
      </c>
      <c r="F2" s="156" t="s">
        <v>5</v>
      </c>
      <c r="G2" s="156" t="s">
        <v>6</v>
      </c>
      <c r="H2" s="71" t="s">
        <v>7</v>
      </c>
      <c r="I2" s="72" t="s">
        <v>8</v>
      </c>
      <c r="J2" s="72" t="s">
        <v>9</v>
      </c>
      <c r="K2" s="72" t="s">
        <v>10</v>
      </c>
      <c r="L2" s="72" t="s">
        <v>11</v>
      </c>
      <c r="M2" s="72" t="s">
        <v>12</v>
      </c>
    </row>
    <row r="3" spans="1:13" ht="131.25" customHeight="1">
      <c r="A3" s="74">
        <v>1</v>
      </c>
      <c r="B3" s="49" t="s">
        <v>99</v>
      </c>
      <c r="C3" s="76"/>
      <c r="D3" s="62" t="s">
        <v>15</v>
      </c>
      <c r="E3" s="62">
        <v>10</v>
      </c>
      <c r="F3" s="62">
        <v>10</v>
      </c>
      <c r="G3" s="62">
        <v>0</v>
      </c>
      <c r="H3" s="178">
        <f>E3+F3+G3</f>
        <v>20</v>
      </c>
      <c r="I3" s="69"/>
      <c r="J3" s="69"/>
      <c r="K3" s="77"/>
      <c r="L3" s="69"/>
      <c r="M3" s="69"/>
    </row>
    <row r="4" spans="1:13" ht="129" customHeight="1">
      <c r="A4" s="74">
        <v>2</v>
      </c>
      <c r="B4" s="49" t="s">
        <v>100</v>
      </c>
      <c r="C4" s="76"/>
      <c r="D4" s="62" t="s">
        <v>15</v>
      </c>
      <c r="E4" s="62">
        <v>10</v>
      </c>
      <c r="F4" s="62">
        <v>10</v>
      </c>
      <c r="G4" s="62">
        <v>0</v>
      </c>
      <c r="H4" s="178">
        <f>E4+F4+G4</f>
        <v>20</v>
      </c>
      <c r="I4" s="69"/>
      <c r="J4" s="69"/>
      <c r="K4" s="77"/>
      <c r="L4" s="69"/>
      <c r="M4" s="69"/>
    </row>
    <row r="5" spans="1:13" ht="39" customHeight="1">
      <c r="A5" s="382" t="s">
        <v>14</v>
      </c>
      <c r="B5" s="383"/>
      <c r="C5" s="383"/>
      <c r="D5" s="383"/>
      <c r="E5" s="383"/>
      <c r="F5" s="383"/>
      <c r="G5" s="383"/>
      <c r="H5" s="383"/>
      <c r="I5" s="383"/>
      <c r="J5" s="383"/>
      <c r="K5" s="384"/>
      <c r="L5" s="179">
        <f>SUM(L3:L4)</f>
        <v>0</v>
      </c>
      <c r="M5" s="179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I3" sqref="I3:M7"/>
    </sheetView>
  </sheetViews>
  <sheetFormatPr defaultColWidth="9.00390625" defaultRowHeight="12.75"/>
  <cols>
    <col min="1" max="1" width="5.28125" style="0" customWidth="1"/>
    <col min="2" max="2" width="59.140625" style="0" customWidth="1"/>
    <col min="3" max="3" width="9.00390625" style="0" customWidth="1"/>
    <col min="4" max="4" width="7.8515625" style="0" customWidth="1"/>
    <col min="5" max="5" width="9.00390625" style="0" customWidth="1"/>
    <col min="6" max="7" width="9.00390625" style="40" customWidth="1"/>
    <col min="8" max="8" width="9.00390625" style="0" customWidth="1"/>
    <col min="9" max="9" width="7.7109375" style="0" customWidth="1"/>
    <col min="10" max="10" width="9.00390625" style="0" customWidth="1"/>
    <col min="11" max="11" width="12.57421875" style="0" customWidth="1"/>
    <col min="12" max="12" width="9.00390625" style="0" customWidth="1"/>
    <col min="13" max="13" width="13.8515625" style="0" customWidth="1"/>
  </cols>
  <sheetData>
    <row r="1" spans="1:14" s="236" customFormat="1" ht="29.25" customHeight="1">
      <c r="A1" s="363" t="s">
        <v>212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238"/>
    </row>
    <row r="2" spans="1:14" ht="51">
      <c r="A2" s="63" t="s">
        <v>0</v>
      </c>
      <c r="B2" s="51" t="s">
        <v>58</v>
      </c>
      <c r="C2" s="51" t="s">
        <v>93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1" t="s">
        <v>12</v>
      </c>
      <c r="N2" s="66"/>
    </row>
    <row r="3" spans="1:13" ht="93" customHeight="1">
      <c r="A3" s="62">
        <v>1</v>
      </c>
      <c r="B3" s="206" t="s">
        <v>174</v>
      </c>
      <c r="C3" s="118"/>
      <c r="D3" s="114" t="s">
        <v>15</v>
      </c>
      <c r="E3" s="114">
        <v>150</v>
      </c>
      <c r="F3" s="114">
        <v>220</v>
      </c>
      <c r="G3" s="114">
        <v>1000</v>
      </c>
      <c r="H3" s="51">
        <f>E3+F3+G3</f>
        <v>1370</v>
      </c>
      <c r="I3" s="114"/>
      <c r="J3" s="114"/>
      <c r="K3" s="120"/>
      <c r="L3" s="78"/>
      <c r="M3" s="53"/>
    </row>
    <row r="4" spans="1:13" ht="138.75" customHeight="1">
      <c r="A4" s="62">
        <f>A3+1</f>
        <v>2</v>
      </c>
      <c r="B4" s="206" t="s">
        <v>175</v>
      </c>
      <c r="C4" s="118"/>
      <c r="D4" s="114" t="s">
        <v>15</v>
      </c>
      <c r="E4" s="114">
        <v>0</v>
      </c>
      <c r="F4" s="114">
        <v>100</v>
      </c>
      <c r="G4" s="114">
        <v>0</v>
      </c>
      <c r="H4" s="51">
        <f>E4+F4+G4</f>
        <v>100</v>
      </c>
      <c r="I4" s="114"/>
      <c r="J4" s="114"/>
      <c r="K4" s="120"/>
      <c r="L4" s="78"/>
      <c r="M4" s="53"/>
    </row>
    <row r="5" spans="1:13" ht="141.75" customHeight="1">
      <c r="A5" s="62">
        <f>A4+1</f>
        <v>3</v>
      </c>
      <c r="B5" s="206" t="s">
        <v>176</v>
      </c>
      <c r="C5" s="118"/>
      <c r="D5" s="114" t="s">
        <v>15</v>
      </c>
      <c r="E5" s="114">
        <v>0</v>
      </c>
      <c r="F5" s="114">
        <v>100</v>
      </c>
      <c r="G5" s="114">
        <v>0</v>
      </c>
      <c r="H5" s="51">
        <f>E5+F5+G5</f>
        <v>100</v>
      </c>
      <c r="I5" s="114"/>
      <c r="J5" s="114"/>
      <c r="K5" s="120"/>
      <c r="L5" s="78"/>
      <c r="M5" s="53"/>
    </row>
    <row r="6" spans="1:13" ht="138.75" customHeight="1">
      <c r="A6" s="62">
        <f>A5+1</f>
        <v>4</v>
      </c>
      <c r="B6" s="206" t="s">
        <v>177</v>
      </c>
      <c r="C6" s="118"/>
      <c r="D6" s="114" t="s">
        <v>15</v>
      </c>
      <c r="E6" s="114">
        <v>0</v>
      </c>
      <c r="F6" s="114">
        <v>160</v>
      </c>
      <c r="G6" s="114">
        <v>0</v>
      </c>
      <c r="H6" s="51">
        <f>E6+F6+G6</f>
        <v>160</v>
      </c>
      <c r="I6" s="114"/>
      <c r="J6" s="114"/>
      <c r="K6" s="120"/>
      <c r="L6" s="78"/>
      <c r="M6" s="53"/>
    </row>
    <row r="7" spans="1:13" ht="134.25" customHeight="1">
      <c r="A7" s="62">
        <v>5</v>
      </c>
      <c r="B7" s="270" t="s">
        <v>104</v>
      </c>
      <c r="C7" s="181"/>
      <c r="D7" s="126" t="s">
        <v>15</v>
      </c>
      <c r="E7" s="126">
        <v>0</v>
      </c>
      <c r="F7" s="126">
        <v>0</v>
      </c>
      <c r="G7" s="126">
        <v>300</v>
      </c>
      <c r="H7" s="127">
        <f>E7+F7+G7</f>
        <v>300</v>
      </c>
      <c r="I7" s="126"/>
      <c r="J7" s="126"/>
      <c r="K7" s="182"/>
      <c r="L7" s="126"/>
      <c r="M7" s="126"/>
    </row>
    <row r="8" spans="1:14" ht="34.5" customHeight="1">
      <c r="A8" s="385" t="s">
        <v>14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87">
        <f>SUM(L3:L7)</f>
        <v>0</v>
      </c>
      <c r="M8" s="87">
        <f>SUM(M3:M7)</f>
        <v>0</v>
      </c>
      <c r="N8" s="60"/>
    </row>
  </sheetData>
  <sheetProtection selectLockedCells="1" selectUnlockedCells="1"/>
  <mergeCells count="2">
    <mergeCell ref="A1:M1"/>
    <mergeCell ref="A8:K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0">
      <selection activeCell="I3" sqref="I3:M9"/>
    </sheetView>
  </sheetViews>
  <sheetFormatPr defaultColWidth="8.7109375" defaultRowHeight="12.75"/>
  <cols>
    <col min="1" max="1" width="5.57421875" style="66" customWidth="1"/>
    <col min="2" max="2" width="34.8515625" style="40" customWidth="1"/>
    <col min="3" max="3" width="11.57421875" style="0" customWidth="1"/>
    <col min="4" max="10" width="8.7109375" style="0" customWidth="1"/>
    <col min="11" max="11" width="9.7109375" style="0" bestFit="1" customWidth="1"/>
    <col min="12" max="12" width="15.7109375" style="0" customWidth="1"/>
    <col min="13" max="13" width="16.00390625" style="0" customWidth="1"/>
  </cols>
  <sheetData>
    <row r="1" spans="1:13" s="239" customFormat="1" ht="29.25" customHeight="1">
      <c r="A1" s="386" t="s">
        <v>227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8"/>
    </row>
    <row r="2" spans="1:13" s="66" customFormat="1" ht="51">
      <c r="A2" s="201" t="s">
        <v>101</v>
      </c>
      <c r="B2" s="202" t="s">
        <v>102</v>
      </c>
      <c r="C2" s="203" t="s">
        <v>94</v>
      </c>
      <c r="D2" s="204" t="s">
        <v>103</v>
      </c>
      <c r="E2" s="204" t="s">
        <v>4</v>
      </c>
      <c r="F2" s="204" t="s">
        <v>5</v>
      </c>
      <c r="G2" s="204" t="s">
        <v>6</v>
      </c>
      <c r="H2" s="204" t="s">
        <v>7</v>
      </c>
      <c r="I2" s="205" t="s">
        <v>8</v>
      </c>
      <c r="J2" s="204" t="s">
        <v>9</v>
      </c>
      <c r="K2" s="205" t="s">
        <v>10</v>
      </c>
      <c r="L2" s="205" t="s">
        <v>11</v>
      </c>
      <c r="M2" s="205" t="s">
        <v>12</v>
      </c>
    </row>
    <row r="3" spans="1:13" ht="288.75" customHeight="1">
      <c r="A3" s="220">
        <v>1</v>
      </c>
      <c r="B3" s="228" t="s">
        <v>115</v>
      </c>
      <c r="C3" s="221"/>
      <c r="D3" s="176" t="s">
        <v>15</v>
      </c>
      <c r="E3" s="176">
        <v>0</v>
      </c>
      <c r="F3" s="176">
        <v>0</v>
      </c>
      <c r="G3" s="176">
        <v>150</v>
      </c>
      <c r="H3" s="177">
        <f>E3+F3+G3</f>
        <v>150</v>
      </c>
      <c r="I3" s="222"/>
      <c r="J3" s="176"/>
      <c r="K3" s="223"/>
      <c r="L3" s="222"/>
      <c r="M3" s="222"/>
    </row>
    <row r="4" spans="1:13" ht="280.5">
      <c r="A4" s="220">
        <v>2</v>
      </c>
      <c r="B4" s="228" t="s">
        <v>116</v>
      </c>
      <c r="C4" s="221"/>
      <c r="D4" s="176" t="s">
        <v>15</v>
      </c>
      <c r="E4" s="176">
        <v>0</v>
      </c>
      <c r="F4" s="176">
        <v>0</v>
      </c>
      <c r="G4" s="176">
        <v>200</v>
      </c>
      <c r="H4" s="177">
        <f>E4+F4+G4</f>
        <v>200</v>
      </c>
      <c r="I4" s="222"/>
      <c r="J4" s="176"/>
      <c r="K4" s="223"/>
      <c r="L4" s="222"/>
      <c r="M4" s="222"/>
    </row>
    <row r="5" spans="1:13" ht="229.5">
      <c r="A5" s="220">
        <v>3</v>
      </c>
      <c r="B5" s="228" t="s">
        <v>131</v>
      </c>
      <c r="C5" s="221"/>
      <c r="D5" s="227" t="s">
        <v>13</v>
      </c>
      <c r="E5" s="176">
        <v>0</v>
      </c>
      <c r="F5" s="176">
        <v>0</v>
      </c>
      <c r="G5" s="176">
        <v>500</v>
      </c>
      <c r="H5" s="177">
        <f>E5+F5+G5</f>
        <v>500</v>
      </c>
      <c r="I5" s="222"/>
      <c r="J5" s="176"/>
      <c r="K5" s="223"/>
      <c r="L5" s="222"/>
      <c r="M5" s="222"/>
    </row>
    <row r="6" spans="1:13" ht="242.25">
      <c r="A6" s="220">
        <v>4</v>
      </c>
      <c r="B6" s="229" t="s">
        <v>132</v>
      </c>
      <c r="C6" s="221"/>
      <c r="D6" s="176" t="s">
        <v>13</v>
      </c>
      <c r="E6" s="176">
        <v>0</v>
      </c>
      <c r="F6" s="176">
        <v>0</v>
      </c>
      <c r="G6" s="176">
        <v>5000</v>
      </c>
      <c r="H6" s="177">
        <f>E6+F6+G6</f>
        <v>5000</v>
      </c>
      <c r="I6" s="222"/>
      <c r="J6" s="176"/>
      <c r="K6" s="223"/>
      <c r="L6" s="222"/>
      <c r="M6" s="222"/>
    </row>
    <row r="7" spans="1:13" ht="246" customHeight="1">
      <c r="A7" s="220">
        <v>5</v>
      </c>
      <c r="B7" s="229" t="s">
        <v>133</v>
      </c>
      <c r="C7" s="224"/>
      <c r="D7" s="176" t="s">
        <v>13</v>
      </c>
      <c r="E7" s="176">
        <v>0</v>
      </c>
      <c r="F7" s="176">
        <v>0</v>
      </c>
      <c r="G7" s="176">
        <v>2000</v>
      </c>
      <c r="H7" s="177">
        <f>E7+F7+G7</f>
        <v>2000</v>
      </c>
      <c r="I7" s="222"/>
      <c r="J7" s="176"/>
      <c r="K7" s="223"/>
      <c r="L7" s="222"/>
      <c r="M7" s="222"/>
    </row>
    <row r="8" spans="1:13" ht="251.25" customHeight="1">
      <c r="A8" s="220">
        <v>6</v>
      </c>
      <c r="B8" s="229" t="s">
        <v>134</v>
      </c>
      <c r="C8" s="225"/>
      <c r="D8" s="176" t="s">
        <v>13</v>
      </c>
      <c r="E8" s="176">
        <v>0</v>
      </c>
      <c r="F8" s="176">
        <v>0</v>
      </c>
      <c r="G8" s="194">
        <v>100</v>
      </c>
      <c r="H8" s="177">
        <v>100</v>
      </c>
      <c r="I8" s="226"/>
      <c r="J8" s="176"/>
      <c r="K8" s="223"/>
      <c r="L8" s="222"/>
      <c r="M8" s="222"/>
    </row>
    <row r="9" spans="1:13" ht="395.25">
      <c r="A9" s="220">
        <v>7</v>
      </c>
      <c r="B9" s="230" t="s">
        <v>135</v>
      </c>
      <c r="C9" s="225"/>
      <c r="D9" s="176" t="s">
        <v>13</v>
      </c>
      <c r="E9" s="176">
        <v>0</v>
      </c>
      <c r="F9" s="176">
        <v>0</v>
      </c>
      <c r="G9" s="194">
        <v>1200</v>
      </c>
      <c r="H9" s="177">
        <f>E9+F9+G9</f>
        <v>1200</v>
      </c>
      <c r="I9" s="226"/>
      <c r="J9" s="176"/>
      <c r="K9" s="223"/>
      <c r="L9" s="222"/>
      <c r="M9" s="222"/>
    </row>
    <row r="10" spans="1:13" ht="34.5" customHeight="1">
      <c r="A10" s="376" t="s">
        <v>14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8"/>
      <c r="L10" s="180">
        <f>SUM(L3:L9)</f>
        <v>0</v>
      </c>
      <c r="M10" s="180">
        <f>SUM(M3:M9)</f>
        <v>0</v>
      </c>
    </row>
  </sheetData>
  <sheetProtection selectLockedCells="1" selectUnlockedCells="1"/>
  <mergeCells count="2">
    <mergeCell ref="A10:K10"/>
    <mergeCell ref="A1:M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4">
      <selection activeCell="D6" sqref="D6"/>
    </sheetView>
  </sheetViews>
  <sheetFormatPr defaultColWidth="9.140625" defaultRowHeight="12.75"/>
  <cols>
    <col min="2" max="2" width="27.28125" style="0" customWidth="1"/>
    <col min="9" max="9" width="13.8515625" style="0" customWidth="1"/>
    <col min="11" max="11" width="12.7109375" style="0" customWidth="1"/>
    <col min="12" max="12" width="13.7109375" style="0" customWidth="1"/>
    <col min="13" max="13" width="15.8515625" style="0" customWidth="1"/>
  </cols>
  <sheetData>
    <row r="1" spans="1:15" ht="15.75">
      <c r="A1" s="389" t="s">
        <v>232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20"/>
      <c r="O1" s="320"/>
    </row>
    <row r="2" spans="1:15" ht="51">
      <c r="A2" s="321" t="s">
        <v>0</v>
      </c>
      <c r="B2" s="322" t="s">
        <v>1</v>
      </c>
      <c r="C2" s="322" t="s">
        <v>84</v>
      </c>
      <c r="D2" s="322" t="s">
        <v>3</v>
      </c>
      <c r="E2" s="322" t="s">
        <v>4</v>
      </c>
      <c r="F2" s="322" t="s">
        <v>5</v>
      </c>
      <c r="G2" s="322" t="s">
        <v>6</v>
      </c>
      <c r="H2" s="322" t="s">
        <v>7</v>
      </c>
      <c r="I2" s="322" t="s">
        <v>8</v>
      </c>
      <c r="J2" s="322" t="s">
        <v>9</v>
      </c>
      <c r="K2" s="322" t="s">
        <v>10</v>
      </c>
      <c r="L2" s="322" t="s">
        <v>11</v>
      </c>
      <c r="M2" s="322" t="s">
        <v>12</v>
      </c>
      <c r="N2" s="323"/>
      <c r="O2" s="323"/>
    </row>
    <row r="3" spans="1:15" ht="89.25" customHeight="1">
      <c r="A3" s="334">
        <v>1</v>
      </c>
      <c r="B3" s="333" t="s">
        <v>229</v>
      </c>
      <c r="C3" s="332"/>
      <c r="D3" s="332" t="s">
        <v>15</v>
      </c>
      <c r="E3" s="332">
        <v>72</v>
      </c>
      <c r="F3" s="332">
        <v>24</v>
      </c>
      <c r="G3" s="332">
        <v>0</v>
      </c>
      <c r="H3" s="332">
        <v>96</v>
      </c>
      <c r="I3" s="335"/>
      <c r="J3" s="322"/>
      <c r="K3" s="335"/>
      <c r="L3" s="335"/>
      <c r="M3" s="335"/>
      <c r="N3" s="323"/>
      <c r="O3" s="323"/>
    </row>
    <row r="4" spans="1:15" ht="187.5" customHeight="1">
      <c r="A4" s="324">
        <v>2</v>
      </c>
      <c r="B4" s="325" t="s">
        <v>230</v>
      </c>
      <c r="C4" s="326"/>
      <c r="D4" s="327" t="s">
        <v>15</v>
      </c>
      <c r="E4" s="327">
        <v>75</v>
      </c>
      <c r="F4" s="327">
        <v>50</v>
      </c>
      <c r="G4" s="327">
        <v>0</v>
      </c>
      <c r="H4" s="327">
        <v>125</v>
      </c>
      <c r="I4" s="328"/>
      <c r="J4" s="327"/>
      <c r="K4" s="328"/>
      <c r="L4" s="328"/>
      <c r="M4" s="328"/>
      <c r="N4" s="329"/>
      <c r="O4" s="329"/>
    </row>
    <row r="5" spans="1:15" ht="72.75" customHeight="1">
      <c r="A5" s="324">
        <v>3</v>
      </c>
      <c r="B5" s="325" t="s">
        <v>231</v>
      </c>
      <c r="C5" s="326"/>
      <c r="D5" s="327" t="s">
        <v>15</v>
      </c>
      <c r="E5" s="327">
        <v>25</v>
      </c>
      <c r="F5" s="327">
        <v>0</v>
      </c>
      <c r="G5" s="327">
        <v>150</v>
      </c>
      <c r="H5" s="327">
        <v>175</v>
      </c>
      <c r="I5" s="328"/>
      <c r="J5" s="327"/>
      <c r="K5" s="328"/>
      <c r="L5" s="328"/>
      <c r="M5" s="328"/>
      <c r="N5" s="329"/>
      <c r="O5" s="329"/>
    </row>
    <row r="6" spans="1:15" ht="74.25" customHeight="1">
      <c r="A6" s="324">
        <v>4</v>
      </c>
      <c r="B6" s="325" t="s">
        <v>233</v>
      </c>
      <c r="C6" s="326"/>
      <c r="D6" s="327" t="s">
        <v>15</v>
      </c>
      <c r="E6" s="327">
        <v>24</v>
      </c>
      <c r="F6" s="327">
        <v>0</v>
      </c>
      <c r="G6" s="327">
        <v>144</v>
      </c>
      <c r="H6" s="327">
        <v>168</v>
      </c>
      <c r="I6" s="328"/>
      <c r="J6" s="327"/>
      <c r="K6" s="328"/>
      <c r="L6" s="328"/>
      <c r="M6" s="328"/>
      <c r="N6" s="329"/>
      <c r="O6" s="329"/>
    </row>
    <row r="7" spans="1:15" ht="15">
      <c r="A7" s="390" t="s">
        <v>35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30">
        <f>SUM(L3:L4)</f>
        <v>0</v>
      </c>
      <c r="M7" s="330">
        <f>SUM(M3:M4)</f>
        <v>0</v>
      </c>
      <c r="N7" s="331"/>
      <c r="O7" s="331"/>
    </row>
    <row r="8" spans="1:15" ht="12.75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</row>
    <row r="9" spans="1:15" ht="12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</row>
    <row r="10" spans="1:15" ht="12.7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</sheetData>
  <sheetProtection/>
  <mergeCells count="2">
    <mergeCell ref="A1:M1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I3" sqref="I3:M8"/>
    </sheetView>
  </sheetViews>
  <sheetFormatPr defaultColWidth="9.00390625" defaultRowHeight="12.75"/>
  <cols>
    <col min="1" max="1" width="3.421875" style="0" customWidth="1"/>
    <col min="2" max="2" width="27.28125" style="0" customWidth="1"/>
    <col min="3" max="3" width="15.140625" style="0" customWidth="1"/>
    <col min="4" max="5" width="9.00390625" style="0" customWidth="1"/>
    <col min="6" max="6" width="9.00390625" style="40" customWidth="1"/>
    <col min="7" max="11" width="9.00390625" style="0" customWidth="1"/>
    <col min="12" max="12" width="14.421875" style="0" customWidth="1"/>
    <col min="13" max="13" width="18.28125" style="0" customWidth="1"/>
  </cols>
  <sheetData>
    <row r="1" spans="1:13" s="31" customFormat="1" ht="34.5" customHeight="1">
      <c r="A1" s="342" t="s">
        <v>141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s="313" customFormat="1" ht="47.25" customHeight="1">
      <c r="A2" s="311" t="s">
        <v>0</v>
      </c>
      <c r="B2" s="311" t="s">
        <v>1</v>
      </c>
      <c r="C2" s="312" t="s">
        <v>2</v>
      </c>
      <c r="D2" s="311" t="s">
        <v>3</v>
      </c>
      <c r="E2" s="311" t="s">
        <v>4</v>
      </c>
      <c r="F2" s="311" t="s">
        <v>5</v>
      </c>
      <c r="G2" s="311" t="s">
        <v>6</v>
      </c>
      <c r="H2" s="311" t="s">
        <v>7</v>
      </c>
      <c r="I2" s="312" t="s">
        <v>8</v>
      </c>
      <c r="J2" s="312" t="s">
        <v>9</v>
      </c>
      <c r="K2" s="312" t="s">
        <v>10</v>
      </c>
      <c r="L2" s="312" t="s">
        <v>11</v>
      </c>
      <c r="M2" s="312" t="s">
        <v>12</v>
      </c>
    </row>
    <row r="3" spans="1:14" ht="303" customHeight="1">
      <c r="A3" s="216">
        <v>1</v>
      </c>
      <c r="B3" s="34" t="s">
        <v>30</v>
      </c>
      <c r="C3" s="35"/>
      <c r="D3" s="36" t="s">
        <v>15</v>
      </c>
      <c r="E3" s="37">
        <v>0</v>
      </c>
      <c r="F3" s="114">
        <v>2000</v>
      </c>
      <c r="G3" s="114">
        <v>0</v>
      </c>
      <c r="H3" s="38">
        <f aca="true" t="shared" si="0" ref="H3:H8">E3+F3+G3</f>
        <v>2000</v>
      </c>
      <c r="I3" s="39"/>
      <c r="J3" s="39"/>
      <c r="K3" s="39"/>
      <c r="L3" s="39"/>
      <c r="M3" s="39"/>
      <c r="N3" s="40"/>
    </row>
    <row r="4" spans="1:14" ht="51.75" customHeight="1">
      <c r="A4" s="216">
        <v>2</v>
      </c>
      <c r="B4" s="233" t="s">
        <v>31</v>
      </c>
      <c r="C4" s="41"/>
      <c r="D4" s="36" t="s">
        <v>15</v>
      </c>
      <c r="E4" s="37">
        <v>0</v>
      </c>
      <c r="F4" s="114">
        <v>200</v>
      </c>
      <c r="G4" s="114">
        <v>300</v>
      </c>
      <c r="H4" s="38">
        <f t="shared" si="0"/>
        <v>500</v>
      </c>
      <c r="I4" s="39"/>
      <c r="J4" s="39"/>
      <c r="K4" s="39"/>
      <c r="L4" s="39"/>
      <c r="M4" s="39"/>
      <c r="N4" s="40"/>
    </row>
    <row r="5" spans="1:14" ht="194.25" customHeight="1">
      <c r="A5" s="216">
        <v>3</v>
      </c>
      <c r="B5" s="34" t="s">
        <v>32</v>
      </c>
      <c r="C5" s="35"/>
      <c r="D5" s="36" t="s">
        <v>15</v>
      </c>
      <c r="E5" s="37">
        <v>0</v>
      </c>
      <c r="F5" s="114">
        <v>300</v>
      </c>
      <c r="G5" s="114">
        <v>250</v>
      </c>
      <c r="H5" s="38">
        <f t="shared" si="0"/>
        <v>550</v>
      </c>
      <c r="I5" s="39"/>
      <c r="J5" s="39"/>
      <c r="K5" s="39"/>
      <c r="L5" s="39"/>
      <c r="M5" s="39"/>
      <c r="N5" s="40"/>
    </row>
    <row r="6" spans="1:13" s="40" customFormat="1" ht="87.75" customHeight="1">
      <c r="A6" s="217">
        <v>4</v>
      </c>
      <c r="B6" s="254" t="s">
        <v>180</v>
      </c>
      <c r="C6" s="253"/>
      <c r="D6" s="114" t="s">
        <v>15</v>
      </c>
      <c r="E6" s="62">
        <v>0</v>
      </c>
      <c r="F6" s="114">
        <v>0</v>
      </c>
      <c r="G6" s="114">
        <v>300</v>
      </c>
      <c r="H6" s="51">
        <f t="shared" si="0"/>
        <v>300</v>
      </c>
      <c r="I6" s="80"/>
      <c r="J6" s="80"/>
      <c r="K6" s="80"/>
      <c r="L6" s="80"/>
      <c r="M6" s="80"/>
    </row>
    <row r="7" spans="1:14" ht="111.75" customHeight="1">
      <c r="A7" s="216">
        <v>5</v>
      </c>
      <c r="B7" s="34" t="s">
        <v>33</v>
      </c>
      <c r="C7" s="41"/>
      <c r="D7" s="36" t="s">
        <v>15</v>
      </c>
      <c r="E7" s="37">
        <v>0</v>
      </c>
      <c r="F7" s="114">
        <v>200</v>
      </c>
      <c r="G7" s="114">
        <v>100</v>
      </c>
      <c r="H7" s="38">
        <f t="shared" si="0"/>
        <v>300</v>
      </c>
      <c r="I7" s="39"/>
      <c r="J7" s="39"/>
      <c r="K7" s="39"/>
      <c r="L7" s="39"/>
      <c r="M7" s="39"/>
      <c r="N7" s="40"/>
    </row>
    <row r="8" spans="1:14" ht="137.25" customHeight="1">
      <c r="A8" s="216">
        <v>6</v>
      </c>
      <c r="B8" s="34" t="s">
        <v>34</v>
      </c>
      <c r="C8" s="41"/>
      <c r="D8" s="36" t="s">
        <v>15</v>
      </c>
      <c r="E8" s="37">
        <v>0</v>
      </c>
      <c r="F8" s="114">
        <v>200</v>
      </c>
      <c r="G8" s="114">
        <v>800</v>
      </c>
      <c r="H8" s="38">
        <f t="shared" si="0"/>
        <v>1000</v>
      </c>
      <c r="I8" s="39"/>
      <c r="J8" s="39"/>
      <c r="K8" s="39"/>
      <c r="L8" s="39"/>
      <c r="M8" s="39"/>
      <c r="N8" s="40"/>
    </row>
    <row r="9" spans="1:13" s="137" customFormat="1" ht="28.5" customHeight="1">
      <c r="A9" s="343" t="s">
        <v>14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256">
        <f>SUM(L3:L8)</f>
        <v>0</v>
      </c>
      <c r="M9" s="256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C30" sqref="C30"/>
    </sheetView>
  </sheetViews>
  <sheetFormatPr defaultColWidth="9.140625" defaultRowHeight="12.75"/>
  <cols>
    <col min="2" max="2" width="41.140625" style="0" customWidth="1"/>
    <col min="3" max="3" width="16.00390625" style="0" customWidth="1"/>
    <col min="4" max="4" width="22.8515625" style="0" customWidth="1"/>
    <col min="7" max="7" width="10.28125" style="0" bestFit="1" customWidth="1"/>
  </cols>
  <sheetData>
    <row r="1" spans="1:4" s="316" customFormat="1" ht="21.75" customHeight="1">
      <c r="A1" s="315" t="s">
        <v>136</v>
      </c>
      <c r="B1" s="315" t="s">
        <v>137</v>
      </c>
      <c r="C1" s="315" t="s">
        <v>11</v>
      </c>
      <c r="D1" s="315" t="s">
        <v>12</v>
      </c>
    </row>
    <row r="2" spans="1:4" ht="21" customHeight="1">
      <c r="A2" s="227">
        <v>1</v>
      </c>
      <c r="B2" s="294" t="s">
        <v>138</v>
      </c>
      <c r="C2" s="317">
        <f>'Pakiet nr 1'!L12</f>
        <v>0</v>
      </c>
      <c r="D2" s="317">
        <f>'Pakiet nr 1'!M12</f>
        <v>0</v>
      </c>
    </row>
    <row r="3" spans="1:4" ht="20.25" customHeight="1">
      <c r="A3" s="227">
        <v>2</v>
      </c>
      <c r="B3" s="294" t="s">
        <v>140</v>
      </c>
      <c r="C3" s="317">
        <f>'Pakiet nr 2'!L14</f>
        <v>0</v>
      </c>
      <c r="D3" s="317">
        <f>'Pakiet nr 2'!N14</f>
        <v>0</v>
      </c>
    </row>
    <row r="4" spans="1:4" ht="26.25" customHeight="1">
      <c r="A4" s="227">
        <v>3</v>
      </c>
      <c r="B4" s="294" t="s">
        <v>142</v>
      </c>
      <c r="C4" s="227">
        <f>'Pakiet nr 3'!L9</f>
        <v>0</v>
      </c>
      <c r="D4" s="227">
        <f>'Pakiet nr 3'!M9</f>
        <v>0</v>
      </c>
    </row>
    <row r="5" spans="1:4" ht="22.5" customHeight="1">
      <c r="A5" s="227">
        <v>4</v>
      </c>
      <c r="B5" s="294" t="s">
        <v>151</v>
      </c>
      <c r="C5" s="318">
        <f>'Pakiet nr 4 '!L4</f>
        <v>0</v>
      </c>
      <c r="D5" s="318">
        <f>'Pakiet nr 4 '!M4</f>
        <v>0</v>
      </c>
    </row>
    <row r="6" spans="1:4" ht="30" customHeight="1">
      <c r="A6" s="227">
        <v>5</v>
      </c>
      <c r="B6" s="229" t="s">
        <v>145</v>
      </c>
      <c r="C6" s="317">
        <f>'Pakiet nr 5'!L27</f>
        <v>0</v>
      </c>
      <c r="D6" s="317">
        <f>'Pakiet nr 5'!M27</f>
        <v>0</v>
      </c>
    </row>
    <row r="7" spans="1:4" ht="21" customHeight="1">
      <c r="A7" s="227">
        <v>6</v>
      </c>
      <c r="B7" s="294" t="s">
        <v>146</v>
      </c>
      <c r="C7" s="317">
        <f>'Pakiet nr 6'!I4</f>
        <v>0</v>
      </c>
      <c r="D7" s="317">
        <f>'Pakiet nr 6'!J4</f>
        <v>0</v>
      </c>
    </row>
    <row r="8" spans="1:4" ht="27" customHeight="1">
      <c r="A8" s="227">
        <v>7</v>
      </c>
      <c r="B8" s="294" t="s">
        <v>149</v>
      </c>
      <c r="C8" s="317">
        <f>'Pakiet nr 7'!L5</f>
        <v>0</v>
      </c>
      <c r="D8" s="317">
        <f>'Pakiet nr 7'!M5</f>
        <v>0</v>
      </c>
    </row>
    <row r="9" spans="1:4" ht="20.25" customHeight="1">
      <c r="A9" s="227">
        <v>8</v>
      </c>
      <c r="B9" s="294" t="s">
        <v>150</v>
      </c>
      <c r="C9" s="317">
        <f>'Pakiet nr 8'!L4</f>
        <v>0</v>
      </c>
      <c r="D9" s="317">
        <f>'Pakiet nr 8'!M4</f>
        <v>0</v>
      </c>
    </row>
    <row r="10" spans="1:4" ht="26.25" customHeight="1">
      <c r="A10" s="227">
        <v>9</v>
      </c>
      <c r="B10" s="294" t="s">
        <v>152</v>
      </c>
      <c r="C10" s="317">
        <f>'Pakiet nr 9'!L13</f>
        <v>0</v>
      </c>
      <c r="D10" s="317">
        <f>'Pakiet nr 9'!M13</f>
        <v>0</v>
      </c>
    </row>
    <row r="11" spans="1:4" ht="18.75" customHeight="1">
      <c r="A11" s="227">
        <v>10</v>
      </c>
      <c r="B11" s="294" t="s">
        <v>197</v>
      </c>
      <c r="C11" s="317">
        <f>'Pakiet 10'!L5</f>
        <v>0</v>
      </c>
      <c r="D11" s="317">
        <f>'Pakiet 10'!M5</f>
        <v>0</v>
      </c>
    </row>
    <row r="12" spans="1:4" ht="26.25" customHeight="1">
      <c r="A12" s="227">
        <v>11</v>
      </c>
      <c r="B12" s="294" t="s">
        <v>153</v>
      </c>
      <c r="C12" s="317">
        <f>'Pakiet 11'!L4</f>
        <v>0</v>
      </c>
      <c r="D12" s="317">
        <f>'Pakiet 11'!M4</f>
        <v>0</v>
      </c>
    </row>
    <row r="13" spans="1:4" ht="19.5" customHeight="1">
      <c r="A13" s="227">
        <v>12</v>
      </c>
      <c r="B13" s="294" t="s">
        <v>154</v>
      </c>
      <c r="C13" s="317">
        <f>'Pakiet 12'!L5</f>
        <v>0</v>
      </c>
      <c r="D13" s="317">
        <f>'Pakiet 12'!M5</f>
        <v>0</v>
      </c>
    </row>
    <row r="14" spans="1:4" ht="23.25" customHeight="1">
      <c r="A14" s="227">
        <v>13</v>
      </c>
      <c r="B14" s="294" t="s">
        <v>155</v>
      </c>
      <c r="C14" s="317">
        <f>'Pakiet nr 13'!L6</f>
        <v>0</v>
      </c>
      <c r="D14" s="317">
        <f>'Pakiet nr 13'!M6</f>
        <v>0</v>
      </c>
    </row>
    <row r="15" spans="1:4" ht="18.75" customHeight="1">
      <c r="A15" s="227">
        <v>14</v>
      </c>
      <c r="B15" s="294" t="s">
        <v>156</v>
      </c>
      <c r="C15" s="317">
        <f>'Pakiet nr 14'!L6</f>
        <v>0</v>
      </c>
      <c r="D15" s="317">
        <f>'Pakiet nr 14'!M6</f>
        <v>0</v>
      </c>
    </row>
    <row r="16" spans="1:4" ht="33" customHeight="1">
      <c r="A16" s="227">
        <v>15</v>
      </c>
      <c r="B16" s="229" t="s">
        <v>157</v>
      </c>
      <c r="C16" s="317">
        <f>'Pakiet 15'!L4</f>
        <v>0</v>
      </c>
      <c r="D16" s="317">
        <f>'Pakiet 15'!M4</f>
        <v>0</v>
      </c>
    </row>
    <row r="17" spans="1:4" ht="25.5">
      <c r="A17" s="227">
        <v>16</v>
      </c>
      <c r="B17" s="229" t="s">
        <v>220</v>
      </c>
      <c r="C17" s="317">
        <f>'Pakiet nr 16'!L8</f>
        <v>0</v>
      </c>
      <c r="D17" s="317">
        <f>'Pakiet nr 16'!M8</f>
        <v>0</v>
      </c>
    </row>
    <row r="18" spans="1:4" ht="18.75" customHeight="1">
      <c r="A18" s="227">
        <v>17</v>
      </c>
      <c r="B18" s="294" t="s">
        <v>159</v>
      </c>
      <c r="C18" s="317">
        <f>'Pakiet nr 17'!L9</f>
        <v>0</v>
      </c>
      <c r="D18" s="317">
        <f>'Pakiet nr 17'!M9</f>
        <v>0</v>
      </c>
    </row>
    <row r="19" spans="1:4" ht="23.25" customHeight="1">
      <c r="A19" s="227">
        <v>18</v>
      </c>
      <c r="B19" s="294" t="s">
        <v>160</v>
      </c>
      <c r="C19" s="317">
        <f>'Pakiet nr 18'!L6</f>
        <v>0</v>
      </c>
      <c r="D19" s="317">
        <f>'Pakiet nr 18'!M6</f>
        <v>0</v>
      </c>
    </row>
    <row r="20" spans="1:4" ht="21.75" customHeight="1">
      <c r="A20" s="227">
        <v>19</v>
      </c>
      <c r="B20" s="294" t="s">
        <v>161</v>
      </c>
      <c r="C20" s="317">
        <f>'Pakiet nr 19'!L6</f>
        <v>0</v>
      </c>
      <c r="D20" s="317">
        <f>'Pakiet nr 19'!M6</f>
        <v>0</v>
      </c>
    </row>
    <row r="21" spans="1:4" ht="25.5">
      <c r="A21" s="227">
        <v>20</v>
      </c>
      <c r="B21" s="229" t="s">
        <v>162</v>
      </c>
      <c r="C21" s="317">
        <f>'Pakiet nr 20'!L4</f>
        <v>0</v>
      </c>
      <c r="D21" s="317">
        <f>'Pakiet nr 20'!M4</f>
        <v>0</v>
      </c>
    </row>
    <row r="22" spans="1:4" ht="21" customHeight="1">
      <c r="A22" s="227">
        <v>21</v>
      </c>
      <c r="B22" s="294" t="s">
        <v>163</v>
      </c>
      <c r="C22" s="317">
        <f>'Pakiet nr 21'!L5</f>
        <v>0</v>
      </c>
      <c r="D22" s="317">
        <f>'Pakiet nr 21'!M5</f>
        <v>0</v>
      </c>
    </row>
    <row r="23" spans="1:4" ht="24" customHeight="1">
      <c r="A23" s="227">
        <v>22</v>
      </c>
      <c r="B23" s="294" t="s">
        <v>218</v>
      </c>
      <c r="C23" s="317">
        <f>'Pakiet nr 22'!L8</f>
        <v>0</v>
      </c>
      <c r="D23" s="317">
        <f>'Pakiet nr 22'!M8</f>
        <v>0</v>
      </c>
    </row>
    <row r="24" spans="1:4" ht="39" customHeight="1">
      <c r="A24" s="227">
        <v>23</v>
      </c>
      <c r="B24" s="229" t="s">
        <v>208</v>
      </c>
      <c r="C24" s="317">
        <f>'Pakiet 23'!L15</f>
        <v>0</v>
      </c>
      <c r="D24" s="317">
        <f>'Pakiet 23'!M15</f>
        <v>0</v>
      </c>
    </row>
    <row r="25" spans="1:4" ht="24" customHeight="1">
      <c r="A25" s="227">
        <v>24</v>
      </c>
      <c r="B25" s="294" t="s">
        <v>164</v>
      </c>
      <c r="C25" s="317">
        <f>'Pakiet nr 24'!L11</f>
        <v>0</v>
      </c>
      <c r="D25" s="317">
        <f>'Pakiet nr 24'!M11</f>
        <v>0</v>
      </c>
    </row>
    <row r="26" spans="1:4" ht="24.75" customHeight="1">
      <c r="A26" s="227">
        <v>25</v>
      </c>
      <c r="B26" s="294" t="s">
        <v>165</v>
      </c>
      <c r="C26" s="317">
        <f>'Pakiet nr 25'!L6</f>
        <v>0</v>
      </c>
      <c r="D26" s="317">
        <f>'Pakiet nr 25'!M6</f>
        <v>0</v>
      </c>
    </row>
    <row r="27" spans="1:4" ht="26.25" customHeight="1">
      <c r="A27" s="227">
        <v>26</v>
      </c>
      <c r="B27" s="294" t="s">
        <v>166</v>
      </c>
      <c r="C27" s="318">
        <f>'Pakiet nr 26'!L5</f>
        <v>0</v>
      </c>
      <c r="D27" s="318">
        <f>'Pakiet nr 26'!M5</f>
        <v>0</v>
      </c>
    </row>
    <row r="28" spans="1:4" ht="27.75" customHeight="1">
      <c r="A28" s="227">
        <v>27</v>
      </c>
      <c r="B28" s="294" t="s">
        <v>167</v>
      </c>
      <c r="C28" s="317">
        <f>'Pakiet nr 27'!L8</f>
        <v>0</v>
      </c>
      <c r="D28" s="317">
        <f>'Pakiet nr 27'!M8</f>
        <v>0</v>
      </c>
    </row>
    <row r="29" spans="1:4" ht="31.5" customHeight="1">
      <c r="A29" s="227">
        <v>28</v>
      </c>
      <c r="B29" s="294" t="s">
        <v>168</v>
      </c>
      <c r="C29" s="317">
        <f>'Pakiet nr 28'!L10</f>
        <v>0</v>
      </c>
      <c r="D29" s="317">
        <f>'Pakiet nr 28'!M10</f>
        <v>0</v>
      </c>
    </row>
    <row r="30" spans="1:4" ht="31.5" customHeight="1">
      <c r="A30" s="227">
        <v>29</v>
      </c>
      <c r="B30" s="319" t="s">
        <v>228</v>
      </c>
      <c r="C30" s="317">
        <f>'Pakiet nr 29'!L7</f>
        <v>0</v>
      </c>
      <c r="D30" s="317">
        <f>'Pakiet nr 29'!M7</f>
        <v>0</v>
      </c>
    </row>
    <row r="31" spans="1:4" s="240" customFormat="1" ht="29.25" customHeight="1">
      <c r="A31" s="391" t="s">
        <v>14</v>
      </c>
      <c r="B31" s="392"/>
      <c r="C31" s="289">
        <f>SUM(C2:C30)</f>
        <v>0</v>
      </c>
      <c r="D31" s="289">
        <f>SUM(D2:D30)</f>
        <v>0</v>
      </c>
    </row>
  </sheetData>
  <sheetProtection/>
  <mergeCells count="1"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9.00390625" style="0" customWidth="1"/>
    <col min="2" max="2" width="33.140625" style="0" customWidth="1"/>
    <col min="3" max="3" width="13.28125" style="0" customWidth="1"/>
    <col min="4" max="5" width="9.00390625" style="0" customWidth="1"/>
    <col min="6" max="6" width="9.00390625" style="40" customWidth="1"/>
    <col min="7" max="8" width="9.00390625" style="0" customWidth="1"/>
    <col min="9" max="9" width="12.57421875" style="0" customWidth="1"/>
    <col min="10" max="10" width="9.00390625" style="0" customWidth="1"/>
    <col min="11" max="11" width="11.8515625" style="0" customWidth="1"/>
    <col min="12" max="12" width="11.7109375" style="0" customWidth="1"/>
    <col min="13" max="13" width="11.00390625" style="0" customWidth="1"/>
  </cols>
  <sheetData>
    <row r="1" spans="1:14" s="236" customFormat="1" ht="35.25" customHeight="1">
      <c r="A1" s="344" t="s">
        <v>143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235"/>
    </row>
    <row r="2" spans="1:14" s="137" customFormat="1" ht="57.75" customHeight="1">
      <c r="A2" s="314" t="s">
        <v>0</v>
      </c>
      <c r="B2" s="314" t="s">
        <v>1</v>
      </c>
      <c r="C2" s="314" t="s">
        <v>2</v>
      </c>
      <c r="D2" s="314" t="s">
        <v>3</v>
      </c>
      <c r="E2" s="314" t="s">
        <v>4</v>
      </c>
      <c r="F2" s="314" t="s">
        <v>5</v>
      </c>
      <c r="G2" s="314" t="s">
        <v>6</v>
      </c>
      <c r="H2" s="314" t="s">
        <v>7</v>
      </c>
      <c r="I2" s="314" t="s">
        <v>8</v>
      </c>
      <c r="J2" s="314" t="s">
        <v>9</v>
      </c>
      <c r="K2" s="314" t="s">
        <v>10</v>
      </c>
      <c r="L2" s="314" t="s">
        <v>11</v>
      </c>
      <c r="M2" s="314" t="s">
        <v>12</v>
      </c>
      <c r="N2" s="136"/>
    </row>
    <row r="3" spans="1:14" ht="140.25" customHeight="1">
      <c r="A3" s="44">
        <v>1</v>
      </c>
      <c r="B3" s="75" t="s">
        <v>36</v>
      </c>
      <c r="C3" s="131"/>
      <c r="D3" s="132" t="s">
        <v>15</v>
      </c>
      <c r="E3" s="132">
        <v>600</v>
      </c>
      <c r="F3" s="132">
        <v>1800</v>
      </c>
      <c r="G3" s="132">
        <v>200</v>
      </c>
      <c r="H3" s="133">
        <f>E3+F3+G3</f>
        <v>2600</v>
      </c>
      <c r="I3" s="134"/>
      <c r="J3" s="134"/>
      <c r="K3" s="134"/>
      <c r="L3" s="134"/>
      <c r="M3" s="134"/>
      <c r="N3" s="42"/>
    </row>
    <row r="4" spans="1:14" s="137" customFormat="1" ht="23.25" customHeight="1">
      <c r="A4" s="345" t="s">
        <v>14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135">
        <f>SUM(L3)</f>
        <v>0</v>
      </c>
      <c r="M4" s="135">
        <f>SUM(M3)</f>
        <v>0</v>
      </c>
      <c r="N4" s="136"/>
    </row>
    <row r="5" spans="1:14" ht="12.75">
      <c r="A5" s="42"/>
      <c r="B5" s="42"/>
      <c r="C5" s="42"/>
      <c r="D5" s="42"/>
      <c r="E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2"/>
      <c r="B6" s="42"/>
      <c r="C6" s="42"/>
      <c r="D6" s="42"/>
      <c r="E6" s="42"/>
      <c r="G6" s="42"/>
      <c r="H6" s="42"/>
      <c r="I6" s="42"/>
      <c r="J6" s="42"/>
      <c r="K6" s="42"/>
      <c r="L6" s="42"/>
      <c r="M6" s="42"/>
      <c r="N6" s="42"/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Q4" sqref="Q4"/>
    </sheetView>
  </sheetViews>
  <sheetFormatPr defaultColWidth="9.00390625" defaultRowHeight="12.75"/>
  <cols>
    <col min="1" max="1" width="3.140625" style="0" customWidth="1"/>
    <col min="2" max="2" width="31.00390625" style="0" customWidth="1"/>
    <col min="3" max="5" width="9.00390625" style="0" customWidth="1"/>
    <col min="6" max="7" width="9.00390625" style="40" customWidth="1"/>
    <col min="8" max="11" width="9.00390625" style="0" customWidth="1"/>
    <col min="12" max="12" width="13.28125" style="0" customWidth="1"/>
    <col min="13" max="13" width="16.7109375" style="0" customWidth="1"/>
  </cols>
  <sheetData>
    <row r="1" s="346" customFormat="1" ht="30" customHeight="1">
      <c r="A1" s="346" t="s">
        <v>144</v>
      </c>
    </row>
    <row r="2" spans="1:13" s="47" customFormat="1" ht="5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3" ht="63.75">
      <c r="A3" s="48">
        <v>1</v>
      </c>
      <c r="B3" s="49" t="s">
        <v>37</v>
      </c>
      <c r="C3" s="50"/>
      <c r="D3" s="48" t="s">
        <v>13</v>
      </c>
      <c r="E3" s="48">
        <v>200</v>
      </c>
      <c r="F3" s="114">
        <v>220</v>
      </c>
      <c r="G3" s="114">
        <v>100</v>
      </c>
      <c r="H3" s="51">
        <f aca="true" t="shared" si="0" ref="H3:H14">E3+F3+G3</f>
        <v>520</v>
      </c>
      <c r="I3" s="53"/>
      <c r="J3" s="48"/>
      <c r="K3" s="52"/>
      <c r="L3" s="53"/>
      <c r="M3" s="53"/>
    </row>
    <row r="4" spans="1:13" ht="38.25">
      <c r="A4" s="48">
        <v>2</v>
      </c>
      <c r="B4" s="160" t="s">
        <v>181</v>
      </c>
      <c r="C4" s="50"/>
      <c r="D4" s="48" t="s">
        <v>13</v>
      </c>
      <c r="E4" s="48">
        <v>700</v>
      </c>
      <c r="F4" s="114">
        <v>400</v>
      </c>
      <c r="G4" s="114">
        <v>700</v>
      </c>
      <c r="H4" s="51">
        <f t="shared" si="0"/>
        <v>1800</v>
      </c>
      <c r="I4" s="53"/>
      <c r="J4" s="48"/>
      <c r="K4" s="52"/>
      <c r="L4" s="53"/>
      <c r="M4" s="53"/>
    </row>
    <row r="5" spans="1:13" ht="25.5">
      <c r="A5" s="48">
        <v>3</v>
      </c>
      <c r="B5" s="160" t="s">
        <v>182</v>
      </c>
      <c r="C5" s="50"/>
      <c r="D5" s="48" t="s">
        <v>13</v>
      </c>
      <c r="E5" s="48">
        <v>1200</v>
      </c>
      <c r="F5" s="114">
        <v>800</v>
      </c>
      <c r="G5" s="114">
        <v>1500</v>
      </c>
      <c r="H5" s="51">
        <f t="shared" si="0"/>
        <v>3500</v>
      </c>
      <c r="I5" s="53"/>
      <c r="J5" s="48"/>
      <c r="K5" s="52"/>
      <c r="L5" s="53"/>
      <c r="M5" s="53"/>
    </row>
    <row r="6" spans="1:13" ht="28.5" customHeight="1">
      <c r="A6" s="48">
        <v>4</v>
      </c>
      <c r="B6" s="49" t="s">
        <v>38</v>
      </c>
      <c r="C6" s="50"/>
      <c r="D6" s="48" t="s">
        <v>13</v>
      </c>
      <c r="E6" s="48">
        <v>1000</v>
      </c>
      <c r="F6" s="114">
        <v>1000</v>
      </c>
      <c r="G6" s="114">
        <v>1000</v>
      </c>
      <c r="H6" s="51">
        <f t="shared" si="0"/>
        <v>3000</v>
      </c>
      <c r="I6" s="53"/>
      <c r="J6" s="48"/>
      <c r="K6" s="52"/>
      <c r="L6" s="53"/>
      <c r="M6" s="53"/>
    </row>
    <row r="7" spans="1:13" ht="36" customHeight="1">
      <c r="A7" s="48">
        <v>5</v>
      </c>
      <c r="B7" s="49" t="s">
        <v>39</v>
      </c>
      <c r="C7" s="50"/>
      <c r="D7" s="48" t="s">
        <v>15</v>
      </c>
      <c r="E7" s="48">
        <v>0</v>
      </c>
      <c r="F7" s="114">
        <v>1400</v>
      </c>
      <c r="G7" s="114">
        <v>500</v>
      </c>
      <c r="H7" s="51">
        <f t="shared" si="0"/>
        <v>1900</v>
      </c>
      <c r="I7" s="53"/>
      <c r="J7" s="48"/>
      <c r="K7" s="52"/>
      <c r="L7" s="53"/>
      <c r="M7" s="53"/>
    </row>
    <row r="8" spans="1:13" ht="12.75">
      <c r="A8" s="48">
        <v>6</v>
      </c>
      <c r="B8" s="49" t="s">
        <v>40</v>
      </c>
      <c r="C8" s="50"/>
      <c r="D8" s="48" t="s">
        <v>15</v>
      </c>
      <c r="E8" s="48">
        <v>0</v>
      </c>
      <c r="F8" s="114">
        <v>20</v>
      </c>
      <c r="G8" s="114">
        <v>20</v>
      </c>
      <c r="H8" s="51">
        <f t="shared" si="0"/>
        <v>40</v>
      </c>
      <c r="I8" s="53"/>
      <c r="J8" s="48"/>
      <c r="K8" s="52"/>
      <c r="L8" s="53"/>
      <c r="M8" s="53"/>
    </row>
    <row r="9" spans="1:13" ht="127.5">
      <c r="A9" s="48">
        <v>7</v>
      </c>
      <c r="B9" s="49" t="s">
        <v>41</v>
      </c>
      <c r="C9" s="50"/>
      <c r="D9" s="48" t="s">
        <v>15</v>
      </c>
      <c r="E9" s="48">
        <v>1100</v>
      </c>
      <c r="F9" s="114">
        <v>800</v>
      </c>
      <c r="G9" s="114">
        <v>1500</v>
      </c>
      <c r="H9" s="51">
        <f t="shared" si="0"/>
        <v>3400</v>
      </c>
      <c r="I9" s="53"/>
      <c r="J9" s="48"/>
      <c r="K9" s="52"/>
      <c r="L9" s="53"/>
      <c r="M9" s="53"/>
    </row>
    <row r="10" spans="1:13" ht="127.5">
      <c r="A10" s="48">
        <v>8</v>
      </c>
      <c r="B10" s="49" t="s">
        <v>42</v>
      </c>
      <c r="C10" s="50"/>
      <c r="D10" s="48" t="s">
        <v>15</v>
      </c>
      <c r="E10" s="48">
        <v>1400</v>
      </c>
      <c r="F10" s="114">
        <v>2000</v>
      </c>
      <c r="G10" s="114">
        <v>2500</v>
      </c>
      <c r="H10" s="51">
        <f t="shared" si="0"/>
        <v>5900</v>
      </c>
      <c r="I10" s="53"/>
      <c r="J10" s="48"/>
      <c r="K10" s="52"/>
      <c r="L10" s="53"/>
      <c r="M10" s="53"/>
    </row>
    <row r="11" spans="1:13" ht="178.5">
      <c r="A11" s="48">
        <v>9</v>
      </c>
      <c r="B11" s="49" t="s">
        <v>43</v>
      </c>
      <c r="C11" s="50"/>
      <c r="D11" s="48" t="s">
        <v>15</v>
      </c>
      <c r="E11" s="48">
        <v>80000</v>
      </c>
      <c r="F11" s="114">
        <v>70000</v>
      </c>
      <c r="G11" s="114">
        <v>80000</v>
      </c>
      <c r="H11" s="51">
        <f t="shared" si="0"/>
        <v>230000</v>
      </c>
      <c r="I11" s="53"/>
      <c r="J11" s="48"/>
      <c r="K11" s="52"/>
      <c r="L11" s="53"/>
      <c r="M11" s="53"/>
    </row>
    <row r="12" spans="1:13" ht="165.75">
      <c r="A12" s="48">
        <v>10</v>
      </c>
      <c r="B12" s="49" t="s">
        <v>44</v>
      </c>
      <c r="C12" s="50"/>
      <c r="D12" s="48" t="s">
        <v>15</v>
      </c>
      <c r="E12" s="48">
        <v>3000</v>
      </c>
      <c r="F12" s="114">
        <v>3000</v>
      </c>
      <c r="G12" s="114">
        <v>4000</v>
      </c>
      <c r="H12" s="51">
        <f t="shared" si="0"/>
        <v>10000</v>
      </c>
      <c r="I12" s="53"/>
      <c r="J12" s="48"/>
      <c r="K12" s="52"/>
      <c r="L12" s="53"/>
      <c r="M12" s="53"/>
    </row>
    <row r="13" spans="1:13" ht="45.75" customHeight="1">
      <c r="A13" s="48">
        <v>11</v>
      </c>
      <c r="B13" s="49" t="s">
        <v>113</v>
      </c>
      <c r="C13" s="50"/>
      <c r="D13" s="48" t="s">
        <v>45</v>
      </c>
      <c r="E13" s="48">
        <v>5</v>
      </c>
      <c r="F13" s="114">
        <v>1</v>
      </c>
      <c r="G13" s="114">
        <v>5</v>
      </c>
      <c r="H13" s="51">
        <f t="shared" si="0"/>
        <v>11</v>
      </c>
      <c r="I13" s="53"/>
      <c r="J13" s="48"/>
      <c r="K13" s="52"/>
      <c r="L13" s="53"/>
      <c r="M13" s="53"/>
    </row>
    <row r="14" spans="1:13" ht="38.25">
      <c r="A14" s="48">
        <v>12</v>
      </c>
      <c r="B14" s="49" t="s">
        <v>108</v>
      </c>
      <c r="C14" s="50"/>
      <c r="D14" s="48" t="s">
        <v>13</v>
      </c>
      <c r="E14" s="48">
        <v>5</v>
      </c>
      <c r="F14" s="114">
        <v>3</v>
      </c>
      <c r="G14" s="114">
        <v>1</v>
      </c>
      <c r="H14" s="51">
        <f t="shared" si="0"/>
        <v>9</v>
      </c>
      <c r="I14" s="53"/>
      <c r="J14" s="48"/>
      <c r="K14" s="52"/>
      <c r="L14" s="53"/>
      <c r="M14" s="53"/>
    </row>
    <row r="15" spans="1:13" ht="114.75">
      <c r="A15" s="48">
        <v>13</v>
      </c>
      <c r="B15" s="160" t="s">
        <v>123</v>
      </c>
      <c r="C15" s="50"/>
      <c r="D15" s="48" t="s">
        <v>13</v>
      </c>
      <c r="E15" s="48">
        <v>750</v>
      </c>
      <c r="F15" s="114">
        <v>950</v>
      </c>
      <c r="G15" s="114">
        <v>900</v>
      </c>
      <c r="H15" s="51">
        <f aca="true" t="shared" si="1" ref="H15:H25">E15+F15+G15</f>
        <v>2600</v>
      </c>
      <c r="I15" s="53"/>
      <c r="J15" s="48"/>
      <c r="K15" s="52"/>
      <c r="L15" s="53"/>
      <c r="M15" s="53"/>
    </row>
    <row r="16" spans="1:13" ht="114.75">
      <c r="A16" s="48">
        <v>14</v>
      </c>
      <c r="B16" s="160" t="s">
        <v>126</v>
      </c>
      <c r="C16" s="50"/>
      <c r="D16" s="48" t="s">
        <v>13</v>
      </c>
      <c r="E16" s="48">
        <v>700</v>
      </c>
      <c r="F16" s="114">
        <v>500</v>
      </c>
      <c r="G16" s="114">
        <v>700</v>
      </c>
      <c r="H16" s="51">
        <f t="shared" si="1"/>
        <v>1900</v>
      </c>
      <c r="I16" s="53"/>
      <c r="J16" s="48"/>
      <c r="K16" s="52"/>
      <c r="L16" s="53"/>
      <c r="M16" s="53"/>
    </row>
    <row r="17" spans="1:13" ht="114.75">
      <c r="A17" s="48">
        <v>15</v>
      </c>
      <c r="B17" s="160" t="s">
        <v>124</v>
      </c>
      <c r="C17" s="50"/>
      <c r="D17" s="48" t="s">
        <v>13</v>
      </c>
      <c r="E17" s="48">
        <v>350</v>
      </c>
      <c r="F17" s="114">
        <v>500</v>
      </c>
      <c r="G17" s="114">
        <v>500</v>
      </c>
      <c r="H17" s="51">
        <f t="shared" si="1"/>
        <v>1350</v>
      </c>
      <c r="I17" s="53"/>
      <c r="J17" s="48"/>
      <c r="K17" s="52"/>
      <c r="L17" s="53"/>
      <c r="M17" s="53"/>
    </row>
    <row r="18" spans="1:13" ht="114.75">
      <c r="A18" s="48">
        <v>16</v>
      </c>
      <c r="B18" s="160" t="s">
        <v>125</v>
      </c>
      <c r="C18" s="50"/>
      <c r="D18" s="48" t="s">
        <v>13</v>
      </c>
      <c r="E18" s="48">
        <v>700</v>
      </c>
      <c r="F18" s="114">
        <v>600</v>
      </c>
      <c r="G18" s="114">
        <v>700</v>
      </c>
      <c r="H18" s="51">
        <f t="shared" si="1"/>
        <v>2000</v>
      </c>
      <c r="I18" s="53"/>
      <c r="J18" s="48"/>
      <c r="K18" s="52"/>
      <c r="L18" s="53"/>
      <c r="M18" s="53"/>
    </row>
    <row r="19" spans="1:13" ht="51">
      <c r="A19" s="48">
        <v>17</v>
      </c>
      <c r="B19" s="49" t="s">
        <v>46</v>
      </c>
      <c r="C19" s="50"/>
      <c r="D19" s="48" t="s">
        <v>15</v>
      </c>
      <c r="E19" s="48">
        <v>3200</v>
      </c>
      <c r="F19" s="114">
        <v>1000</v>
      </c>
      <c r="G19" s="114">
        <v>4500</v>
      </c>
      <c r="H19" s="51">
        <f t="shared" si="1"/>
        <v>8700</v>
      </c>
      <c r="I19" s="53"/>
      <c r="J19" s="48"/>
      <c r="K19" s="52"/>
      <c r="L19" s="53"/>
      <c r="M19" s="53"/>
    </row>
    <row r="20" spans="1:13" ht="51">
      <c r="A20" s="48">
        <v>18</v>
      </c>
      <c r="B20" s="49" t="s">
        <v>47</v>
      </c>
      <c r="C20" s="50"/>
      <c r="D20" s="48" t="s">
        <v>15</v>
      </c>
      <c r="E20" s="48">
        <v>3500</v>
      </c>
      <c r="F20" s="114">
        <v>2500</v>
      </c>
      <c r="G20" s="114">
        <v>8000</v>
      </c>
      <c r="H20" s="51">
        <f t="shared" si="1"/>
        <v>14000</v>
      </c>
      <c r="I20" s="53"/>
      <c r="J20" s="48"/>
      <c r="K20" s="52"/>
      <c r="L20" s="53"/>
      <c r="M20" s="53"/>
    </row>
    <row r="21" spans="1:13" ht="51">
      <c r="A21" s="48">
        <v>19</v>
      </c>
      <c r="B21" s="49" t="s">
        <v>48</v>
      </c>
      <c r="C21" s="50"/>
      <c r="D21" s="48" t="s">
        <v>15</v>
      </c>
      <c r="E21" s="48">
        <v>0</v>
      </c>
      <c r="F21" s="114">
        <v>350</v>
      </c>
      <c r="G21" s="114">
        <v>100</v>
      </c>
      <c r="H21" s="51">
        <f t="shared" si="1"/>
        <v>450</v>
      </c>
      <c r="I21" s="53"/>
      <c r="J21" s="48"/>
      <c r="K21" s="52"/>
      <c r="L21" s="53"/>
      <c r="M21" s="53"/>
    </row>
    <row r="22" spans="1:13" s="1" customFormat="1" ht="51">
      <c r="A22" s="48">
        <v>20</v>
      </c>
      <c r="B22" s="49" t="s">
        <v>49</v>
      </c>
      <c r="C22" s="54"/>
      <c r="D22" s="48" t="s">
        <v>15</v>
      </c>
      <c r="E22" s="48">
        <v>2600</v>
      </c>
      <c r="F22" s="114">
        <v>1500</v>
      </c>
      <c r="G22" s="114">
        <v>2500</v>
      </c>
      <c r="H22" s="51">
        <f t="shared" si="1"/>
        <v>6600</v>
      </c>
      <c r="I22" s="53"/>
      <c r="J22" s="48"/>
      <c r="K22" s="52"/>
      <c r="L22" s="53"/>
      <c r="M22" s="53"/>
    </row>
    <row r="23" spans="1:13" s="1" customFormat="1" ht="44.25" customHeight="1">
      <c r="A23" s="48">
        <v>21</v>
      </c>
      <c r="B23" s="49" t="s">
        <v>50</v>
      </c>
      <c r="C23" s="54"/>
      <c r="D23" s="48" t="s">
        <v>13</v>
      </c>
      <c r="E23" s="48">
        <v>5</v>
      </c>
      <c r="F23" s="114">
        <v>10</v>
      </c>
      <c r="G23" s="114">
        <v>5</v>
      </c>
      <c r="H23" s="51">
        <f t="shared" si="1"/>
        <v>20</v>
      </c>
      <c r="I23" s="53"/>
      <c r="J23" s="48"/>
      <c r="K23" s="52"/>
      <c r="L23" s="53"/>
      <c r="M23" s="53"/>
    </row>
    <row r="24" spans="1:13" s="1" customFormat="1" ht="89.25">
      <c r="A24" s="48">
        <v>22</v>
      </c>
      <c r="B24" s="55" t="s">
        <v>51</v>
      </c>
      <c r="C24" s="54"/>
      <c r="D24" s="48" t="s">
        <v>52</v>
      </c>
      <c r="E24" s="48">
        <v>0</v>
      </c>
      <c r="F24" s="114">
        <v>0</v>
      </c>
      <c r="G24" s="114">
        <v>900</v>
      </c>
      <c r="H24" s="51">
        <f t="shared" si="1"/>
        <v>900</v>
      </c>
      <c r="I24" s="53"/>
      <c r="J24" s="48"/>
      <c r="K24" s="52"/>
      <c r="L24" s="53"/>
      <c r="M24" s="53"/>
    </row>
    <row r="25" spans="1:13" s="1" customFormat="1" ht="42.75" customHeight="1">
      <c r="A25" s="48">
        <v>23</v>
      </c>
      <c r="B25" s="158" t="s">
        <v>193</v>
      </c>
      <c r="C25" s="54"/>
      <c r="D25" s="48" t="s">
        <v>15</v>
      </c>
      <c r="E25" s="48">
        <v>1000</v>
      </c>
      <c r="F25" s="114">
        <v>100</v>
      </c>
      <c r="G25" s="114">
        <v>100</v>
      </c>
      <c r="H25" s="51">
        <f t="shared" si="1"/>
        <v>1200</v>
      </c>
      <c r="I25" s="53"/>
      <c r="J25" s="48"/>
      <c r="K25" s="52"/>
      <c r="L25" s="53"/>
      <c r="M25" s="53"/>
    </row>
    <row r="26" spans="1:13" s="57" customFormat="1" ht="67.5" customHeight="1">
      <c r="A26" s="48">
        <v>24</v>
      </c>
      <c r="B26" s="206" t="s">
        <v>98</v>
      </c>
      <c r="C26" s="76"/>
      <c r="D26" s="62" t="s">
        <v>15</v>
      </c>
      <c r="E26" s="62">
        <v>1400</v>
      </c>
      <c r="F26" s="62">
        <v>2900</v>
      </c>
      <c r="G26" s="62">
        <v>2500</v>
      </c>
      <c r="H26" s="63">
        <f>E26+F26+G26</f>
        <v>6800</v>
      </c>
      <c r="I26" s="69"/>
      <c r="J26" s="69"/>
      <c r="K26" s="77"/>
      <c r="L26" s="53"/>
      <c r="M26" s="53"/>
    </row>
    <row r="27" spans="1:13" s="255" customFormat="1" ht="33" customHeight="1">
      <c r="A27" s="345" t="s">
        <v>14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56">
        <f>SUM(L3:L26)</f>
        <v>0</v>
      </c>
      <c r="M27" s="56">
        <f>SUM(M3:M26)</f>
        <v>0</v>
      </c>
    </row>
  </sheetData>
  <sheetProtection selectLockedCells="1" selectUnlockedCells="1"/>
  <mergeCells count="2">
    <mergeCell ref="A1:IV1"/>
    <mergeCell ref="A27:K2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zoomScalePageLayoutView="0" workbookViewId="0" topLeftCell="A1">
      <selection activeCell="F3" sqref="F3:J3"/>
    </sheetView>
  </sheetViews>
  <sheetFormatPr defaultColWidth="9.00390625" defaultRowHeight="12.75"/>
  <cols>
    <col min="1" max="1" width="4.7109375" style="0" customWidth="1"/>
    <col min="2" max="2" width="21.57421875" style="0" customWidth="1"/>
    <col min="3" max="3" width="12.421875" style="0" customWidth="1"/>
    <col min="4" max="4" width="9.00390625" style="0" customWidth="1"/>
    <col min="5" max="5" width="9.00390625" style="40" customWidth="1"/>
    <col min="6" max="7" width="9.00390625" style="0" customWidth="1"/>
    <col min="8" max="8" width="10.140625" style="0" customWidth="1"/>
    <col min="9" max="9" width="11.140625" style="0" customWidth="1"/>
    <col min="10" max="10" width="14.00390625" style="0" customWidth="1"/>
    <col min="11" max="11" width="9.00390625" style="0" customWidth="1"/>
    <col min="12" max="12" width="9.00390625" style="0" hidden="1" customWidth="1"/>
  </cols>
  <sheetData>
    <row r="1" spans="1:11" s="238" customFormat="1" ht="33.75" customHeight="1">
      <c r="A1" s="347" t="s">
        <v>147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0" s="47" customFormat="1" ht="51">
      <c r="A2" s="32" t="s">
        <v>0</v>
      </c>
      <c r="B2" s="32" t="s">
        <v>1</v>
      </c>
      <c r="C2" s="33" t="s">
        <v>2</v>
      </c>
      <c r="D2" s="33" t="s">
        <v>3</v>
      </c>
      <c r="E2" s="33" t="s">
        <v>5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</row>
    <row r="3" spans="1:12" ht="55.5" customHeight="1">
      <c r="A3" s="142">
        <v>1</v>
      </c>
      <c r="B3" s="264" t="s">
        <v>53</v>
      </c>
      <c r="C3" s="303"/>
      <c r="D3" s="142" t="s">
        <v>13</v>
      </c>
      <c r="E3" s="143">
        <v>5</v>
      </c>
      <c r="F3" s="142"/>
      <c r="G3" s="142"/>
      <c r="H3" s="144"/>
      <c r="I3" s="144"/>
      <c r="J3" s="144"/>
      <c r="L3">
        <v>1.08</v>
      </c>
    </row>
    <row r="4" spans="1:10" s="60" customFormat="1" ht="23.25" customHeight="1">
      <c r="A4" s="348" t="s">
        <v>14</v>
      </c>
      <c r="B4" s="349"/>
      <c r="C4" s="349"/>
      <c r="D4" s="349"/>
      <c r="E4" s="349"/>
      <c r="F4" s="349"/>
      <c r="G4" s="349"/>
      <c r="H4" s="350"/>
      <c r="I4" s="56">
        <f>SUM(I3)</f>
        <v>0</v>
      </c>
      <c r="J4" s="56">
        <f>SUM(J3)</f>
        <v>0</v>
      </c>
    </row>
  </sheetData>
  <sheetProtection selectLockedCells="1" selectUnlockedCells="1"/>
  <mergeCells count="2">
    <mergeCell ref="A1:K1"/>
    <mergeCell ref="A4:H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I3" sqref="I3:M4"/>
    </sheetView>
  </sheetViews>
  <sheetFormatPr defaultColWidth="9.00390625" defaultRowHeight="12.75"/>
  <cols>
    <col min="1" max="1" width="4.140625" style="0" customWidth="1"/>
    <col min="2" max="2" width="38.28125" style="0" customWidth="1"/>
    <col min="3" max="5" width="9.00390625" style="0" customWidth="1"/>
    <col min="6" max="6" width="9.00390625" style="40" customWidth="1"/>
    <col min="7" max="8" width="9.00390625" style="0" customWidth="1"/>
    <col min="9" max="11" width="9.28125" style="0" customWidth="1"/>
    <col min="12" max="13" width="11.140625" style="0" customWidth="1"/>
    <col min="14" max="14" width="9.00390625" style="0" hidden="1" customWidth="1"/>
  </cols>
  <sheetData>
    <row r="1" spans="1:13" s="238" customFormat="1" ht="35.25" customHeight="1">
      <c r="A1" s="344" t="s">
        <v>148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s="47" customFormat="1" ht="51">
      <c r="A2" s="32" t="s">
        <v>54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</row>
    <row r="3" spans="1:14" s="66" customFormat="1" ht="71.25" customHeight="1">
      <c r="A3" s="62">
        <v>1</v>
      </c>
      <c r="B3" s="141" t="s">
        <v>55</v>
      </c>
      <c r="C3" s="142"/>
      <c r="D3" s="142" t="s">
        <v>15</v>
      </c>
      <c r="E3" s="142">
        <v>0</v>
      </c>
      <c r="F3" s="142">
        <v>400</v>
      </c>
      <c r="G3" s="142">
        <v>100</v>
      </c>
      <c r="H3" s="143">
        <f>E3+F3+G3</f>
        <v>500</v>
      </c>
      <c r="I3" s="144"/>
      <c r="J3" s="144"/>
      <c r="K3" s="144"/>
      <c r="L3" s="144"/>
      <c r="M3" s="144"/>
      <c r="N3" s="66">
        <v>1.08</v>
      </c>
    </row>
    <row r="4" spans="1:13" s="40" customFormat="1" ht="199.5" customHeight="1">
      <c r="A4" s="138">
        <v>2</v>
      </c>
      <c r="B4" s="124" t="s">
        <v>60</v>
      </c>
      <c r="C4" s="125"/>
      <c r="D4" s="126" t="s">
        <v>15</v>
      </c>
      <c r="E4" s="126">
        <v>0</v>
      </c>
      <c r="F4" s="142">
        <v>0</v>
      </c>
      <c r="G4" s="126">
        <v>1500</v>
      </c>
      <c r="H4" s="143">
        <f>E4+F4+G4</f>
        <v>1500</v>
      </c>
      <c r="I4" s="140"/>
      <c r="J4" s="139"/>
      <c r="K4" s="144"/>
      <c r="L4" s="144"/>
      <c r="M4" s="144"/>
    </row>
    <row r="5" spans="1:13" s="60" customFormat="1" ht="29.25" customHeight="1">
      <c r="A5" s="351" t="s">
        <v>14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  <c r="L5" s="65">
        <f>SUM(L3:L4)</f>
        <v>0</v>
      </c>
      <c r="M5" s="65">
        <f>SUM(M3:M4)</f>
        <v>0</v>
      </c>
    </row>
    <row r="6" spans="12:13" ht="12.75">
      <c r="L6" s="145"/>
      <c r="M6" s="145"/>
    </row>
  </sheetData>
  <sheetProtection selectLockedCells="1" selectUnlockedCells="1"/>
  <mergeCells count="2">
    <mergeCell ref="A1:M1"/>
    <mergeCell ref="A5:K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M3"/>
    </sheetView>
  </sheetViews>
  <sheetFormatPr defaultColWidth="9.00390625" defaultRowHeight="12.75"/>
  <cols>
    <col min="1" max="1" width="9.00390625" style="0" customWidth="1"/>
    <col min="2" max="2" width="27.421875" style="0" customWidth="1"/>
    <col min="3" max="3" width="12.00390625" style="0" customWidth="1"/>
    <col min="4" max="5" width="9.00390625" style="0" customWidth="1"/>
    <col min="6" max="6" width="9.00390625" style="40" customWidth="1"/>
    <col min="7" max="11" width="9.00390625" style="0" customWidth="1"/>
    <col min="12" max="12" width="10.28125" style="0" customWidth="1"/>
    <col min="13" max="13" width="12.57421875" style="0" customWidth="1"/>
    <col min="14" max="14" width="9.00390625" style="0" customWidth="1"/>
    <col min="15" max="15" width="9.00390625" style="0" hidden="1" customWidth="1"/>
  </cols>
  <sheetData>
    <row r="1" spans="1:13" s="31" customFormat="1" ht="40.5" customHeight="1">
      <c r="A1" s="347" t="s">
        <v>194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51">
      <c r="A2" s="6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257" t="s">
        <v>56</v>
      </c>
      <c r="G2" s="67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12</v>
      </c>
    </row>
    <row r="3" spans="1:15" ht="268.5" customHeight="1">
      <c r="A3" s="68">
        <v>1</v>
      </c>
      <c r="B3" s="131" t="s">
        <v>57</v>
      </c>
      <c r="C3" s="131"/>
      <c r="D3" s="132" t="s">
        <v>15</v>
      </c>
      <c r="E3" s="258">
        <v>70</v>
      </c>
      <c r="F3" s="258">
        <v>10</v>
      </c>
      <c r="G3" s="132">
        <v>100</v>
      </c>
      <c r="H3" s="300">
        <f>E3+F3+G3</f>
        <v>180</v>
      </c>
      <c r="I3" s="132"/>
      <c r="J3" s="132"/>
      <c r="K3" s="208"/>
      <c r="L3" s="264"/>
      <c r="M3" s="301"/>
      <c r="O3">
        <v>1.08</v>
      </c>
    </row>
    <row r="4" spans="1:13" s="60" customFormat="1" ht="28.5" customHeight="1">
      <c r="A4" s="354" t="s">
        <v>14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65">
        <f>SUM(L3)</f>
        <v>0</v>
      </c>
      <c r="M4" s="65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I3" sqref="I3:M12"/>
    </sheetView>
  </sheetViews>
  <sheetFormatPr defaultColWidth="9.00390625" defaultRowHeight="12.75"/>
  <cols>
    <col min="1" max="1" width="4.140625" style="0" customWidth="1"/>
    <col min="2" max="2" width="52.421875" style="0" customWidth="1"/>
    <col min="3" max="3" width="9.8515625" style="0" customWidth="1"/>
    <col min="4" max="4" width="9.57421875" style="0" customWidth="1"/>
    <col min="5" max="5" width="8.57421875" style="0" customWidth="1"/>
    <col min="6" max="6" width="8.421875" style="40" customWidth="1"/>
    <col min="7" max="7" width="10.00390625" style="40" customWidth="1"/>
    <col min="8" max="8" width="8.00390625" style="0" customWidth="1"/>
    <col min="9" max="9" width="9.00390625" style="0" customWidth="1"/>
    <col min="10" max="10" width="6.421875" style="0" customWidth="1"/>
    <col min="11" max="11" width="8.421875" style="0" customWidth="1"/>
    <col min="12" max="12" width="11.421875" style="0" customWidth="1"/>
    <col min="13" max="13" width="11.8515625" style="0" customWidth="1"/>
  </cols>
  <sheetData>
    <row r="1" spans="1:13" s="31" customFormat="1" ht="28.5" customHeight="1">
      <c r="A1" s="355" t="s">
        <v>195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3" customFormat="1" ht="51" customHeight="1">
      <c r="A2" s="116" t="s">
        <v>0</v>
      </c>
      <c r="B2" s="116" t="s">
        <v>58</v>
      </c>
      <c r="C2" s="117" t="s">
        <v>2</v>
      </c>
      <c r="D2" s="116" t="s">
        <v>3</v>
      </c>
      <c r="E2" s="116" t="s">
        <v>4</v>
      </c>
      <c r="F2" s="149" t="s">
        <v>5</v>
      </c>
      <c r="G2" s="149" t="s">
        <v>6</v>
      </c>
      <c r="H2" s="116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</row>
    <row r="3" spans="1:13" ht="133.5" customHeight="1">
      <c r="A3" s="123">
        <v>1</v>
      </c>
      <c r="B3" s="124" t="s">
        <v>59</v>
      </c>
      <c r="C3" s="125"/>
      <c r="D3" s="126" t="s">
        <v>15</v>
      </c>
      <c r="E3" s="126">
        <v>3000</v>
      </c>
      <c r="F3" s="142">
        <v>5000</v>
      </c>
      <c r="G3" s="126">
        <v>8000</v>
      </c>
      <c r="H3" s="127">
        <f aca="true" t="shared" si="0" ref="H3:H11">E3+F3+G3</f>
        <v>16000</v>
      </c>
      <c r="I3" s="128"/>
      <c r="J3" s="128"/>
      <c r="K3" s="129"/>
      <c r="L3" s="128"/>
      <c r="M3" s="128"/>
    </row>
    <row r="4" spans="1:13" ht="53.25" customHeight="1">
      <c r="A4" s="123">
        <v>2</v>
      </c>
      <c r="B4" s="124" t="s">
        <v>61</v>
      </c>
      <c r="C4" s="125"/>
      <c r="D4" s="126" t="s">
        <v>15</v>
      </c>
      <c r="E4" s="126">
        <v>0</v>
      </c>
      <c r="F4" s="142">
        <v>20</v>
      </c>
      <c r="G4" s="126">
        <v>0</v>
      </c>
      <c r="H4" s="127">
        <f t="shared" si="0"/>
        <v>20</v>
      </c>
      <c r="I4" s="128"/>
      <c r="J4" s="128"/>
      <c r="K4" s="129"/>
      <c r="L4" s="128"/>
      <c r="M4" s="128"/>
    </row>
    <row r="5" spans="1:13" ht="45" customHeight="1">
      <c r="A5" s="123">
        <v>3</v>
      </c>
      <c r="B5" s="124" t="s">
        <v>62</v>
      </c>
      <c r="C5" s="125"/>
      <c r="D5" s="126" t="s">
        <v>15</v>
      </c>
      <c r="E5" s="126">
        <v>1500</v>
      </c>
      <c r="F5" s="142">
        <v>1000</v>
      </c>
      <c r="G5" s="126">
        <v>1000</v>
      </c>
      <c r="H5" s="127">
        <f t="shared" si="0"/>
        <v>3500</v>
      </c>
      <c r="I5" s="128"/>
      <c r="J5" s="128"/>
      <c r="K5" s="129"/>
      <c r="L5" s="128"/>
      <c r="M5" s="128"/>
    </row>
    <row r="6" spans="1:13" ht="342">
      <c r="A6" s="123">
        <v>4</v>
      </c>
      <c r="B6" s="124" t="s">
        <v>63</v>
      </c>
      <c r="C6" s="125"/>
      <c r="D6" s="126" t="s">
        <v>15</v>
      </c>
      <c r="E6" s="126">
        <v>200</v>
      </c>
      <c r="F6" s="142">
        <v>150</v>
      </c>
      <c r="G6" s="126">
        <v>200</v>
      </c>
      <c r="H6" s="127">
        <f t="shared" si="0"/>
        <v>550</v>
      </c>
      <c r="I6" s="128"/>
      <c r="J6" s="128"/>
      <c r="K6" s="129"/>
      <c r="L6" s="128"/>
      <c r="M6" s="128"/>
    </row>
    <row r="7" spans="1:13" ht="28.5">
      <c r="A7" s="123">
        <v>5</v>
      </c>
      <c r="B7" s="124" t="s">
        <v>158</v>
      </c>
      <c r="C7" s="125"/>
      <c r="D7" s="126" t="s">
        <v>15</v>
      </c>
      <c r="E7" s="126">
        <v>500</v>
      </c>
      <c r="F7" s="142">
        <v>0</v>
      </c>
      <c r="G7" s="126">
        <v>100</v>
      </c>
      <c r="H7" s="127">
        <f t="shared" si="0"/>
        <v>600</v>
      </c>
      <c r="I7" s="128"/>
      <c r="J7" s="128"/>
      <c r="K7" s="129"/>
      <c r="L7" s="128"/>
      <c r="M7" s="128"/>
    </row>
    <row r="8" spans="1:13" ht="33" customHeight="1">
      <c r="A8" s="123">
        <v>6</v>
      </c>
      <c r="B8" s="124" t="s">
        <v>64</v>
      </c>
      <c r="C8" s="125"/>
      <c r="D8" s="126" t="s">
        <v>15</v>
      </c>
      <c r="E8" s="126">
        <v>0</v>
      </c>
      <c r="F8" s="142">
        <v>30</v>
      </c>
      <c r="G8" s="126">
        <v>50</v>
      </c>
      <c r="H8" s="127">
        <f t="shared" si="0"/>
        <v>80</v>
      </c>
      <c r="I8" s="128"/>
      <c r="J8" s="128"/>
      <c r="K8" s="129"/>
      <c r="L8" s="128"/>
      <c r="M8" s="128"/>
    </row>
    <row r="9" spans="1:13" ht="62.25" customHeight="1">
      <c r="A9" s="123">
        <v>7</v>
      </c>
      <c r="B9" s="124" t="s">
        <v>110</v>
      </c>
      <c r="C9" s="146"/>
      <c r="D9" s="147" t="s">
        <v>15</v>
      </c>
      <c r="E9" s="126">
        <v>0</v>
      </c>
      <c r="F9" s="132">
        <v>0</v>
      </c>
      <c r="G9" s="147">
        <v>200</v>
      </c>
      <c r="H9" s="148">
        <f t="shared" si="0"/>
        <v>200</v>
      </c>
      <c r="I9" s="139"/>
      <c r="J9" s="139"/>
      <c r="K9" s="129"/>
      <c r="L9" s="128"/>
      <c r="M9" s="128"/>
    </row>
    <row r="10" spans="1:13" ht="69.75" customHeight="1">
      <c r="A10" s="123">
        <v>8</v>
      </c>
      <c r="B10" s="124" t="s">
        <v>127</v>
      </c>
      <c r="C10" s="146"/>
      <c r="D10" s="147" t="s">
        <v>15</v>
      </c>
      <c r="E10" s="126">
        <v>0</v>
      </c>
      <c r="F10" s="132">
        <v>0</v>
      </c>
      <c r="G10" s="147">
        <v>500</v>
      </c>
      <c r="H10" s="148">
        <f t="shared" si="0"/>
        <v>500</v>
      </c>
      <c r="I10" s="139"/>
      <c r="J10" s="139"/>
      <c r="K10" s="129"/>
      <c r="L10" s="128"/>
      <c r="M10" s="128"/>
    </row>
    <row r="11" spans="1:13" ht="80.25" customHeight="1">
      <c r="A11" s="123">
        <v>9</v>
      </c>
      <c r="B11" s="124" t="s">
        <v>111</v>
      </c>
      <c r="C11" s="146"/>
      <c r="D11" s="147" t="s">
        <v>15</v>
      </c>
      <c r="E11" s="126">
        <v>0</v>
      </c>
      <c r="F11" s="132">
        <v>0</v>
      </c>
      <c r="G11" s="147">
        <v>200</v>
      </c>
      <c r="H11" s="148">
        <f t="shared" si="0"/>
        <v>200</v>
      </c>
      <c r="I11" s="139"/>
      <c r="J11" s="139"/>
      <c r="K11" s="129"/>
      <c r="L11" s="128"/>
      <c r="M11" s="128"/>
    </row>
    <row r="12" spans="1:13" ht="52.5" customHeight="1">
      <c r="A12" s="123">
        <v>10</v>
      </c>
      <c r="B12" s="124" t="s">
        <v>183</v>
      </c>
      <c r="C12" s="146"/>
      <c r="D12" s="147" t="s">
        <v>15</v>
      </c>
      <c r="E12" s="126">
        <v>30</v>
      </c>
      <c r="F12" s="132">
        <v>14500</v>
      </c>
      <c r="G12" s="147">
        <v>1000</v>
      </c>
      <c r="H12" s="148">
        <f>E12+F12+G12</f>
        <v>15530</v>
      </c>
      <c r="I12" s="139"/>
      <c r="J12" s="139"/>
      <c r="K12" s="129"/>
      <c r="L12" s="128"/>
      <c r="M12" s="128"/>
    </row>
    <row r="13" spans="1:13" ht="35.25" customHeight="1">
      <c r="A13" s="356" t="s">
        <v>14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150">
        <f>SUM(L3:L12)</f>
        <v>0</v>
      </c>
      <c r="M13" s="150">
        <f>SUM(M3:M12)</f>
        <v>0</v>
      </c>
    </row>
  </sheetData>
  <sheetProtection selectLockedCells="1" selectUnlockedCells="1"/>
  <mergeCells count="2">
    <mergeCell ref="A1:M1"/>
    <mergeCell ref="A13:K13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Tołwińska</dc:creator>
  <cp:keywords/>
  <dc:description/>
  <cp:lastModifiedBy>user</cp:lastModifiedBy>
  <cp:lastPrinted>2019-12-03T13:45:33Z</cp:lastPrinted>
  <dcterms:created xsi:type="dcterms:W3CDTF">2019-09-09T09:47:19Z</dcterms:created>
  <dcterms:modified xsi:type="dcterms:W3CDTF">2019-12-16T12:28:44Z</dcterms:modified>
  <cp:category/>
  <cp:version/>
  <cp:contentType/>
  <cp:contentStatus/>
</cp:coreProperties>
</file>