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9200" windowHeight="8448" tabRatio="1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<sst xmlns="http://schemas.openxmlformats.org/spreadsheetml/2006/main" count="798" uniqueCount="239">
  <si>
    <t>Lp.</t>
  </si>
  <si>
    <t>Nazwa obiektu</t>
  </si>
  <si>
    <t>Adres obiektu</t>
  </si>
  <si>
    <t>Nr licznika</t>
  </si>
  <si>
    <t>Wnioskowane parametry - planowane zużycie energii</t>
  </si>
  <si>
    <t>Zamawiający – Uczestnik</t>
  </si>
  <si>
    <t>Nazwa Operatora Systemów Dystrybucyjnych</t>
  </si>
  <si>
    <t>Nazwa obecnego dostawcy</t>
  </si>
  <si>
    <t>Okres dostaw</t>
  </si>
  <si>
    <t>Miejscowość</t>
  </si>
  <si>
    <t>Ulica</t>
  </si>
  <si>
    <t>Numer</t>
  </si>
  <si>
    <t>Kod</t>
  </si>
  <si>
    <t>Moc umowna</t>
  </si>
  <si>
    <t>Grupa taryfowa</t>
  </si>
  <si>
    <t>Planowane zużycie energii w strefie szczytowej w kWh</t>
  </si>
  <si>
    <t>Planowane zużycie energii w strefie poza szczytowej w kWh</t>
  </si>
  <si>
    <t>Nazwa</t>
  </si>
  <si>
    <t>Adres</t>
  </si>
  <si>
    <t>NIP</t>
  </si>
  <si>
    <t>Od</t>
  </si>
  <si>
    <t>Do</t>
  </si>
  <si>
    <t>Ilość miesięcy</t>
  </si>
  <si>
    <t>SUMA:</t>
  </si>
  <si>
    <t xml:space="preserve"> </t>
  </si>
  <si>
    <t>Wnioskowane parametry – zestawienie zbiorcze</t>
  </si>
  <si>
    <t>Planowane zużycie w strefie pozaszczytowej w kWh</t>
  </si>
  <si>
    <r>
      <t xml:space="preserve">Planowane zużycie energii w strefie całodobowej </t>
    </r>
    <r>
      <rPr>
        <sz val="8"/>
        <color indexed="8"/>
        <rFont val="Czcionka tekstu podstawowego"/>
        <family val="2"/>
      </rPr>
      <t>w kWh</t>
    </r>
  </si>
  <si>
    <t>1.</t>
  </si>
  <si>
    <t>Budynek Urzędu Gminy</t>
  </si>
  <si>
    <t>Rynek</t>
  </si>
  <si>
    <t>34-450</t>
  </si>
  <si>
    <t>C21</t>
  </si>
  <si>
    <t>2.</t>
  </si>
  <si>
    <t>Krościenko n.D</t>
  </si>
  <si>
    <t>C12b</t>
  </si>
  <si>
    <t>34-450 Kroscienko n.D, Rynek 35</t>
  </si>
  <si>
    <t xml:space="preserve">Rynek </t>
  </si>
  <si>
    <t xml:space="preserve">Jagiellońska </t>
  </si>
  <si>
    <t>C11</t>
  </si>
  <si>
    <t>Krośnica</t>
  </si>
  <si>
    <t>C12a</t>
  </si>
  <si>
    <t>3.</t>
  </si>
  <si>
    <t>4.</t>
  </si>
  <si>
    <t>5.</t>
  </si>
  <si>
    <t>Biały Potok</t>
  </si>
  <si>
    <t>6.</t>
  </si>
  <si>
    <t>7.</t>
  </si>
  <si>
    <t>8.</t>
  </si>
  <si>
    <t>9.</t>
  </si>
  <si>
    <t>10.</t>
  </si>
  <si>
    <t>11.</t>
  </si>
  <si>
    <t xml:space="preserve">Pienińska </t>
  </si>
  <si>
    <t>12.</t>
  </si>
  <si>
    <t>13.</t>
  </si>
  <si>
    <t>34-450 Krościenko n.D, Pienińska 2</t>
  </si>
  <si>
    <t>14.</t>
  </si>
  <si>
    <t>15.</t>
  </si>
  <si>
    <t>Ojca Leona</t>
  </si>
  <si>
    <t>16.</t>
  </si>
  <si>
    <t>17.</t>
  </si>
  <si>
    <t>34-450 Krościenko n.D, Krośnica, ul.Ojca Leona 1</t>
  </si>
  <si>
    <t>18.</t>
  </si>
  <si>
    <t>Grywałd</t>
  </si>
  <si>
    <t xml:space="preserve">Szkolna </t>
  </si>
  <si>
    <t>34-450 Krościenko n.D, Grywałd, ul.Szkolna 29</t>
  </si>
  <si>
    <t>19.</t>
  </si>
  <si>
    <t>34-450 Krościenko n.D, Biały Potok 1</t>
  </si>
  <si>
    <t>20.</t>
  </si>
  <si>
    <t>21.</t>
  </si>
  <si>
    <t>22.</t>
  </si>
  <si>
    <t>23.</t>
  </si>
  <si>
    <t>25.</t>
  </si>
  <si>
    <t>26.</t>
  </si>
  <si>
    <t xml:space="preserve">Gmina Krościenko n.D Szkoła Podstawowa </t>
  </si>
  <si>
    <t>27.</t>
  </si>
  <si>
    <t>28.</t>
  </si>
  <si>
    <t>735-28-49-761</t>
  </si>
  <si>
    <t>b.n</t>
  </si>
  <si>
    <t>24.</t>
  </si>
  <si>
    <t>Gminna Biblioteka Publiczna</t>
  </si>
  <si>
    <t>34-450 Kroscienko n.D, Jagiellońska 15</t>
  </si>
  <si>
    <t>735-24-88-240</t>
  </si>
  <si>
    <t>Kroscienko n.D.</t>
  </si>
  <si>
    <t>Krościenko n.D.</t>
  </si>
  <si>
    <t>Szkoła Podstawowa       im. Jana Brzechwy</t>
  </si>
  <si>
    <t>Szkoła Podstawowa        im. Jana Brzechwy</t>
  </si>
  <si>
    <t>Szkoła Podstawowa nr 1 im. Adama Mickiewicza</t>
  </si>
  <si>
    <t>Szkoła Podstawowa      im. Bohaterów Warszawy</t>
  </si>
  <si>
    <t>Szkoła Podstawowa nr 2  im. Jana Pawła II</t>
  </si>
  <si>
    <t>Planowane zużycie energii w strefie dziennej          w kWh</t>
  </si>
  <si>
    <r>
      <t xml:space="preserve">Planowane zużycie energii w strefie nocnej        </t>
    </r>
    <r>
      <rPr>
        <sz val="8"/>
        <color indexed="8"/>
        <rFont val="Czcionka tekstu podstawowego"/>
        <family val="2"/>
      </rPr>
      <t>w kWh</t>
    </r>
  </si>
  <si>
    <t>Planowane zużycie energii na czas zawarcia umowy                w kWh</t>
  </si>
  <si>
    <t>Gmina Krościenko n.D.</t>
  </si>
  <si>
    <t xml:space="preserve">Gmina Krościenko n.D. Szkoła Podstawowa </t>
  </si>
  <si>
    <t xml:space="preserve">Gmina Kroscienko n.D. Szkoła Podstawowa </t>
  </si>
  <si>
    <t>735-00-25-139</t>
  </si>
  <si>
    <t>TAURON Dystrybucja</t>
  </si>
  <si>
    <t>St.Trafo 3 Kr-ko</t>
  </si>
  <si>
    <t>St.Trafo Hałuszowa</t>
  </si>
  <si>
    <t>Hałuszowa</t>
  </si>
  <si>
    <t>St.Trafo 8 JagiellońskaPark</t>
  </si>
  <si>
    <t>St.Trafo 5 Grywałd</t>
  </si>
  <si>
    <t>Jana Pawła II</t>
  </si>
  <si>
    <t>Kr-ko, St.Trafo 6</t>
  </si>
  <si>
    <t>Kroscienko n.D</t>
  </si>
  <si>
    <t xml:space="preserve">Źródlana </t>
  </si>
  <si>
    <t>Przystań Flisacka</t>
  </si>
  <si>
    <t>Sobieskiego (przystań flisacka)</t>
  </si>
  <si>
    <t>St.Trafo 4 Kozłeczyzna</t>
  </si>
  <si>
    <t xml:space="preserve">Kozłeczyzna </t>
  </si>
  <si>
    <t>St.Trafo 7S Grywałd</t>
  </si>
  <si>
    <t xml:space="preserve">St.Trafo 3 Grywałd </t>
  </si>
  <si>
    <t>Lubań</t>
  </si>
  <si>
    <t>Kąty-Grywałd</t>
  </si>
  <si>
    <t>St.Trafo Cepelia Kr-ko</t>
  </si>
  <si>
    <t>Wędkarzy</t>
  </si>
  <si>
    <t>Gielniarz</t>
  </si>
  <si>
    <t>Nowotarska</t>
  </si>
  <si>
    <t>St.Trafo 2 Kr-ko</t>
  </si>
  <si>
    <t>Zdrojowa</t>
  </si>
  <si>
    <t>St.Trafo Tylka</t>
  </si>
  <si>
    <t>Tylka</t>
  </si>
  <si>
    <t>Kościuszki</t>
  </si>
  <si>
    <t>St.Trafo 1 mS-6552</t>
  </si>
  <si>
    <t>Szkolna</t>
  </si>
  <si>
    <t>St.Trafo 3 sł.70</t>
  </si>
  <si>
    <t xml:space="preserve">Flisacka </t>
  </si>
  <si>
    <t>Promesa Rynek Kr-ko</t>
  </si>
  <si>
    <t>St.Trafo 7 Kr-ko</t>
  </si>
  <si>
    <t>Kingi</t>
  </si>
  <si>
    <t>St.Trafo 6 Grywałd</t>
  </si>
  <si>
    <t>Pod Tylką</t>
  </si>
  <si>
    <t>St.Tr mGS S-6 Kr-ko</t>
  </si>
  <si>
    <t>Jagiellonska</t>
  </si>
  <si>
    <t>St.Tr Łąkcica-sł.31</t>
  </si>
  <si>
    <t>Sobieskiego</t>
  </si>
  <si>
    <t>St. Trafo Szkoła Kr-ko</t>
  </si>
  <si>
    <t>Gumowskiego</t>
  </si>
  <si>
    <t>St.Trafo 4 Krośnica</t>
  </si>
  <si>
    <t>St.Trafo 5 Łąkcica</t>
  </si>
  <si>
    <t>29.</t>
  </si>
  <si>
    <t>30.</t>
  </si>
  <si>
    <t>St.Tr.5 Kr-ko</t>
  </si>
  <si>
    <t>31.</t>
  </si>
  <si>
    <t>Podzagonie</t>
  </si>
  <si>
    <t>32.</t>
  </si>
  <si>
    <t>Ośw. Kościuszki</t>
  </si>
  <si>
    <t>WYKAZ PUNKTÓW POBORU – OŚWIETLENIE ULICZNE</t>
  </si>
  <si>
    <t>WYKAZ PUNKTÓW POBORU – LOKALE I OBIEKTY</t>
  </si>
  <si>
    <t>Planowane zużycie energii w strefie dziennej             w kWh</t>
  </si>
  <si>
    <r>
      <t xml:space="preserve">Planowane zużycie energii w strefie nocnej             </t>
    </r>
    <r>
      <rPr>
        <sz val="8"/>
        <color indexed="8"/>
        <rFont val="Czcionka tekstu podstawowego"/>
        <family val="2"/>
      </rPr>
      <t>w kWh</t>
    </r>
  </si>
  <si>
    <t>Planowane zużycie energii na czas zawarcia umowy             w kWh</t>
  </si>
  <si>
    <t>St.Trafo 3 Krośnica</t>
  </si>
  <si>
    <t>St.Trafo 4 Grywałd-Kąty</t>
  </si>
  <si>
    <t>St.Trafo Krośnica 2</t>
  </si>
  <si>
    <t>oprac. K. Kwiatek</t>
  </si>
  <si>
    <t>Planowane zużycie w strefie nocnej       w kWh</t>
  </si>
  <si>
    <t>Planowane zużycie w strefie dziennej      w kWh</t>
  </si>
  <si>
    <t>St.Trafo 1 Krośnica</t>
  </si>
  <si>
    <t>St.Trafo 2 Grywald</t>
  </si>
  <si>
    <t>St.Trafo 1 Kr-ko</t>
  </si>
  <si>
    <t>Ośw.ul. B.Potok</t>
  </si>
  <si>
    <t>33.</t>
  </si>
  <si>
    <t>34.</t>
  </si>
  <si>
    <t>Rogatki Parking</t>
  </si>
  <si>
    <t>Ośw.ul. Sobieskiego</t>
  </si>
  <si>
    <t>Ośw. Juraszowa</t>
  </si>
  <si>
    <t>Ośw. uliczne</t>
  </si>
  <si>
    <t>Juraszowa</t>
  </si>
  <si>
    <t>35.</t>
  </si>
  <si>
    <t xml:space="preserve">Przystan kajakowa </t>
  </si>
  <si>
    <t xml:space="preserve"> Gminna Biblioteka Publiczna</t>
  </si>
  <si>
    <t>Ośw. Podzagonie S-61134</t>
  </si>
  <si>
    <t>590322429600897202</t>
  </si>
  <si>
    <t>590322429600897219</t>
  </si>
  <si>
    <t>590322429600896625</t>
  </si>
  <si>
    <t>590322429600896632</t>
  </si>
  <si>
    <t>590322429600896656</t>
  </si>
  <si>
    <t>590322429600897295</t>
  </si>
  <si>
    <t>590322429600897806</t>
  </si>
  <si>
    <t>590322429600897165</t>
  </si>
  <si>
    <t>590322429600896595</t>
  </si>
  <si>
    <t>590322429600896588</t>
  </si>
  <si>
    <t>590322429600897158</t>
  </si>
  <si>
    <t>590322429600896564</t>
  </si>
  <si>
    <t>590322429600896571</t>
  </si>
  <si>
    <t>590322429600897189</t>
  </si>
  <si>
    <t>590322429600897271</t>
  </si>
  <si>
    <t>590322429600896663</t>
  </si>
  <si>
    <t>590322429600897264</t>
  </si>
  <si>
    <t>590322429600896540</t>
  </si>
  <si>
    <t>590322429600896618</t>
  </si>
  <si>
    <t>590322429600897172</t>
  </si>
  <si>
    <t>590322429600897226</t>
  </si>
  <si>
    <t>590322429600897257</t>
  </si>
  <si>
    <t>590322429600896601</t>
  </si>
  <si>
    <t>590322429600896649</t>
  </si>
  <si>
    <t>590322429600897233</t>
  </si>
  <si>
    <t>590322429600896557</t>
  </si>
  <si>
    <t>590322429600897196</t>
  </si>
  <si>
    <t>590322429600897240</t>
  </si>
  <si>
    <t>590322429600903453</t>
  </si>
  <si>
    <t>590322429600897288</t>
  </si>
  <si>
    <t>590322429600939902</t>
  </si>
  <si>
    <t>590322429600926575</t>
  </si>
  <si>
    <t>590322429600968827</t>
  </si>
  <si>
    <t>590322429600953014</t>
  </si>
  <si>
    <t>590322429600965178</t>
  </si>
  <si>
    <t>590322429601011256</t>
  </si>
  <si>
    <t>36.</t>
  </si>
  <si>
    <t>VERVIS                 Sp. z o.o.</t>
  </si>
  <si>
    <t>01.01.2022</t>
  </si>
  <si>
    <t>31.12.2022</t>
  </si>
  <si>
    <t>590322429600890159</t>
  </si>
  <si>
    <t>590322429600485751</t>
  </si>
  <si>
    <t>VERVIS                Sp. z o.o.</t>
  </si>
  <si>
    <t>590322429600898384</t>
  </si>
  <si>
    <t>590322429600898377</t>
  </si>
  <si>
    <t>590322429600899459</t>
  </si>
  <si>
    <t>590322429600897899</t>
  </si>
  <si>
    <t>590322429600897868</t>
  </si>
  <si>
    <t>590322429600897875</t>
  </si>
  <si>
    <t>590322429600897882</t>
  </si>
  <si>
    <t>322056101938</t>
  </si>
  <si>
    <t>590322429600897851</t>
  </si>
  <si>
    <t>590322429600880907</t>
  </si>
  <si>
    <t>Nr ewidencyjny / Nr odbiorcy / Nr PPE</t>
  </si>
  <si>
    <t>Centrum Kultury i Promocji</t>
  </si>
  <si>
    <t>Centrum Kultury   i Promocji</t>
  </si>
  <si>
    <t>34-340 Kroscienko n.D, Rynek 35</t>
  </si>
  <si>
    <t>590322429600503752</t>
  </si>
  <si>
    <t>Suma planowanego zużycia na czas umowy w kWh</t>
  </si>
  <si>
    <t>Planowane zużycie w strefie szczytowej w kWh</t>
  </si>
  <si>
    <t>37.</t>
  </si>
  <si>
    <t>34-451</t>
  </si>
  <si>
    <t>Ośw. Polna, Słoneczna</t>
  </si>
  <si>
    <t>Polna, Słoneczna</t>
  </si>
  <si>
    <t>590322429601006726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</si>
</sst>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1"/>
      <family val="0"/>
    </font>
    <font>
      <b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3" fontId="6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6" fillId="32" borderId="15" xfId="0" applyNumberFormat="1" applyFont="1" applyFill="1" applyBorder="1" applyAlignment="1">
      <alignment horizontal="center" vertical="center" wrapText="1"/>
    </xf>
    <xf numFmtId="3" fontId="6" fillId="32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32" borderId="36" xfId="0" applyNumberFormat="1" applyFont="1" applyFill="1" applyBorder="1" applyAlignment="1">
      <alignment horizontal="center" vertical="center" wrapText="1"/>
    </xf>
    <xf numFmtId="3" fontId="6" fillId="32" borderId="18" xfId="0" applyNumberFormat="1" applyFont="1" applyFill="1" applyBorder="1" applyAlignment="1">
      <alignment horizontal="center" vertical="center" wrapText="1"/>
    </xf>
    <xf numFmtId="3" fontId="6" fillId="32" borderId="18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tabSelected="1" zoomScalePageLayoutView="0" workbookViewId="0" topLeftCell="A63">
      <selection activeCell="H64" sqref="H64"/>
    </sheetView>
  </sheetViews>
  <sheetFormatPr defaultColWidth="10.69921875" defaultRowHeight="14.25"/>
  <cols>
    <col min="1" max="1" width="3.69921875" style="4" customWidth="1"/>
    <col min="2" max="2" width="16.19921875" style="4" customWidth="1"/>
    <col min="3" max="3" width="10.5" style="4" customWidth="1"/>
    <col min="4" max="4" width="10.69921875" style="4" customWidth="1"/>
    <col min="5" max="5" width="7.8984375" style="4" customWidth="1"/>
    <col min="6" max="6" width="7.69921875" style="4" customWidth="1"/>
    <col min="7" max="7" width="14.3984375" style="4" customWidth="1"/>
    <col min="8" max="8" width="10" style="4" customWidth="1"/>
    <col min="9" max="10" width="7" style="4" customWidth="1"/>
    <col min="11" max="11" width="8.3984375" style="4" customWidth="1"/>
    <col min="12" max="14" width="8" style="4" customWidth="1"/>
    <col min="15" max="15" width="8.59765625" style="4" customWidth="1"/>
    <col min="16" max="16" width="8.19921875" style="4" customWidth="1"/>
    <col min="17" max="17" width="10.8984375" style="4" customWidth="1"/>
    <col min="18" max="18" width="10.3984375" style="4" customWidth="1"/>
    <col min="19" max="19" width="9.59765625" style="4" customWidth="1"/>
    <col min="20" max="21" width="13.09765625" style="4" customWidth="1"/>
    <col min="22" max="22" width="9" style="4" customWidth="1"/>
    <col min="23" max="23" width="8.69921875" style="4" customWidth="1"/>
    <col min="24" max="24" width="6.5" style="4" customWidth="1"/>
    <col min="25" max="25" width="3.19921875" style="4" customWidth="1"/>
    <col min="26" max="26" width="2.3984375" style="4" customWidth="1"/>
    <col min="27" max="16384" width="10.69921875" style="4" customWidth="1"/>
  </cols>
  <sheetData>
    <row r="1" spans="1:24" s="1" customFormat="1" ht="9.75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s="1" customFormat="1" ht="9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1" ht="13.5">
      <c r="A3" s="2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4" ht="9.75" customHeight="1">
      <c r="A4" s="86" t="s">
        <v>0</v>
      </c>
      <c r="B4" s="86" t="s">
        <v>1</v>
      </c>
      <c r="C4" s="86" t="s">
        <v>2</v>
      </c>
      <c r="D4" s="86"/>
      <c r="E4" s="86"/>
      <c r="F4" s="86"/>
      <c r="G4" s="86" t="s">
        <v>227</v>
      </c>
      <c r="H4" s="86" t="s">
        <v>3</v>
      </c>
      <c r="I4" s="87" t="s">
        <v>4</v>
      </c>
      <c r="J4" s="87"/>
      <c r="K4" s="87"/>
      <c r="L4" s="87"/>
      <c r="M4" s="87"/>
      <c r="N4" s="87"/>
      <c r="O4" s="87"/>
      <c r="P4" s="87"/>
      <c r="Q4" s="86" t="s">
        <v>5</v>
      </c>
      <c r="R4" s="86"/>
      <c r="S4" s="86"/>
      <c r="T4" s="86" t="s">
        <v>6</v>
      </c>
      <c r="U4" s="86" t="s">
        <v>7</v>
      </c>
      <c r="V4" s="86" t="s">
        <v>8</v>
      </c>
      <c r="W4" s="86"/>
      <c r="X4" s="86"/>
    </row>
    <row r="5" spans="1:24" ht="71.25">
      <c r="A5" s="86"/>
      <c r="B5" s="86"/>
      <c r="C5" s="5" t="s">
        <v>9</v>
      </c>
      <c r="D5" s="5" t="s">
        <v>10</v>
      </c>
      <c r="E5" s="5" t="s">
        <v>11</v>
      </c>
      <c r="F5" s="5" t="s">
        <v>12</v>
      </c>
      <c r="G5" s="86"/>
      <c r="H5" s="86"/>
      <c r="I5" s="5" t="s">
        <v>13</v>
      </c>
      <c r="J5" s="5" t="s">
        <v>14</v>
      </c>
      <c r="K5" s="5" t="s">
        <v>15</v>
      </c>
      <c r="L5" s="5" t="s">
        <v>16</v>
      </c>
      <c r="M5" s="5" t="s">
        <v>90</v>
      </c>
      <c r="N5" s="5" t="s">
        <v>91</v>
      </c>
      <c r="O5" s="5" t="s">
        <v>27</v>
      </c>
      <c r="P5" s="5" t="s">
        <v>92</v>
      </c>
      <c r="Q5" s="5" t="s">
        <v>17</v>
      </c>
      <c r="R5" s="5" t="s">
        <v>18</v>
      </c>
      <c r="S5" s="5" t="s">
        <v>19</v>
      </c>
      <c r="T5" s="86"/>
      <c r="U5" s="86"/>
      <c r="V5" s="5" t="s">
        <v>20</v>
      </c>
      <c r="W5" s="5" t="s">
        <v>21</v>
      </c>
      <c r="X5" s="5" t="s">
        <v>22</v>
      </c>
    </row>
    <row r="6" spans="1:24" ht="12.7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8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48.75" customHeight="1">
      <c r="A7" s="5" t="s">
        <v>28</v>
      </c>
      <c r="B7" s="5" t="s">
        <v>29</v>
      </c>
      <c r="C7" s="5" t="s">
        <v>83</v>
      </c>
      <c r="D7" s="5" t="s">
        <v>30</v>
      </c>
      <c r="E7" s="5">
        <v>35</v>
      </c>
      <c r="F7" s="5" t="s">
        <v>31</v>
      </c>
      <c r="G7" s="69" t="s">
        <v>214</v>
      </c>
      <c r="H7" s="8">
        <v>95212305</v>
      </c>
      <c r="I7" s="5">
        <v>50</v>
      </c>
      <c r="J7" s="5" t="s">
        <v>32</v>
      </c>
      <c r="K7" s="32">
        <v>0</v>
      </c>
      <c r="L7" s="32">
        <v>0</v>
      </c>
      <c r="M7" s="32">
        <v>0</v>
      </c>
      <c r="N7" s="32">
        <v>0</v>
      </c>
      <c r="O7" s="32">
        <v>50318</v>
      </c>
      <c r="P7" s="52">
        <f>SUM(K7:O7)</f>
        <v>50318</v>
      </c>
      <c r="Q7" s="7" t="s">
        <v>93</v>
      </c>
      <c r="R7" s="7" t="s">
        <v>36</v>
      </c>
      <c r="S7" s="7" t="s">
        <v>77</v>
      </c>
      <c r="T7" s="7" t="s">
        <v>97</v>
      </c>
      <c r="U7" s="7" t="s">
        <v>216</v>
      </c>
      <c r="V7" s="11" t="s">
        <v>212</v>
      </c>
      <c r="W7" s="11" t="s">
        <v>213</v>
      </c>
      <c r="X7" s="11">
        <v>12</v>
      </c>
    </row>
    <row r="8" spans="1:24" ht="48.75" customHeight="1">
      <c r="A8" s="5" t="s">
        <v>42</v>
      </c>
      <c r="B8" s="5" t="s">
        <v>171</v>
      </c>
      <c r="C8" s="5" t="s">
        <v>83</v>
      </c>
      <c r="D8" s="5" t="s">
        <v>120</v>
      </c>
      <c r="E8" s="5" t="s">
        <v>78</v>
      </c>
      <c r="F8" s="9" t="s">
        <v>31</v>
      </c>
      <c r="G8" s="69" t="s">
        <v>215</v>
      </c>
      <c r="H8" s="14">
        <v>294560037</v>
      </c>
      <c r="I8" s="14">
        <v>5</v>
      </c>
      <c r="J8" s="14" t="s">
        <v>39</v>
      </c>
      <c r="K8" s="40">
        <v>0</v>
      </c>
      <c r="L8" s="40">
        <v>0</v>
      </c>
      <c r="M8" s="40">
        <v>0</v>
      </c>
      <c r="N8" s="40">
        <v>0</v>
      </c>
      <c r="O8" s="40">
        <v>50</v>
      </c>
      <c r="P8" s="52">
        <f>SUM(K8:O8)</f>
        <v>50</v>
      </c>
      <c r="Q8" s="7" t="s">
        <v>93</v>
      </c>
      <c r="R8" s="7" t="s">
        <v>36</v>
      </c>
      <c r="S8" s="7" t="s">
        <v>77</v>
      </c>
      <c r="T8" s="7" t="s">
        <v>97</v>
      </c>
      <c r="U8" s="7" t="s">
        <v>216</v>
      </c>
      <c r="V8" s="11" t="s">
        <v>212</v>
      </c>
      <c r="W8" s="11" t="s">
        <v>213</v>
      </c>
      <c r="X8" s="11">
        <v>12</v>
      </c>
    </row>
    <row r="9" spans="1:24" ht="32.25" customHeight="1">
      <c r="A9" s="13" t="s">
        <v>44</v>
      </c>
      <c r="B9" s="14" t="s">
        <v>228</v>
      </c>
      <c r="C9" s="14" t="s">
        <v>84</v>
      </c>
      <c r="D9" s="14" t="s">
        <v>37</v>
      </c>
      <c r="E9" s="14">
        <v>34</v>
      </c>
      <c r="F9" s="14" t="s">
        <v>31</v>
      </c>
      <c r="G9" s="69" t="s">
        <v>231</v>
      </c>
      <c r="H9" s="14">
        <v>93447846</v>
      </c>
      <c r="I9" s="14">
        <v>11</v>
      </c>
      <c r="J9" s="14" t="s">
        <v>41</v>
      </c>
      <c r="K9" s="40">
        <v>2750</v>
      </c>
      <c r="L9" s="40">
        <v>5871</v>
      </c>
      <c r="M9" s="40">
        <v>0</v>
      </c>
      <c r="N9" s="40">
        <v>0</v>
      </c>
      <c r="O9" s="63">
        <v>0</v>
      </c>
      <c r="P9" s="52">
        <f aca="true" t="shared" si="0" ref="P9:P18">SUM(K9:O9)</f>
        <v>8621</v>
      </c>
      <c r="Q9" s="11" t="s">
        <v>229</v>
      </c>
      <c r="R9" s="11" t="s">
        <v>230</v>
      </c>
      <c r="S9" s="11" t="s">
        <v>96</v>
      </c>
      <c r="T9" s="11" t="s">
        <v>97</v>
      </c>
      <c r="U9" s="7" t="s">
        <v>216</v>
      </c>
      <c r="V9" s="11" t="s">
        <v>212</v>
      </c>
      <c r="W9" s="11" t="s">
        <v>213</v>
      </c>
      <c r="X9" s="11">
        <v>12</v>
      </c>
    </row>
    <row r="10" spans="1:24" ht="55.5" customHeight="1">
      <c r="A10" s="14" t="s">
        <v>46</v>
      </c>
      <c r="B10" s="21" t="s">
        <v>87</v>
      </c>
      <c r="C10" s="21" t="s">
        <v>84</v>
      </c>
      <c r="D10" s="21" t="s">
        <v>52</v>
      </c>
      <c r="E10" s="21">
        <v>2</v>
      </c>
      <c r="F10" s="21" t="s">
        <v>31</v>
      </c>
      <c r="G10" s="69" t="s">
        <v>217</v>
      </c>
      <c r="H10" s="18">
        <v>91008651</v>
      </c>
      <c r="I10" s="24">
        <v>5</v>
      </c>
      <c r="J10" s="21" t="s">
        <v>41</v>
      </c>
      <c r="K10" s="64">
        <v>1498</v>
      </c>
      <c r="L10" s="41">
        <v>1748</v>
      </c>
      <c r="M10" s="41">
        <v>0</v>
      </c>
      <c r="N10" s="65">
        <v>0</v>
      </c>
      <c r="O10" s="40">
        <v>0</v>
      </c>
      <c r="P10" s="52">
        <f t="shared" si="0"/>
        <v>3246</v>
      </c>
      <c r="Q10" s="14" t="s">
        <v>94</v>
      </c>
      <c r="R10" s="10" t="s">
        <v>55</v>
      </c>
      <c r="S10" s="10" t="s">
        <v>77</v>
      </c>
      <c r="T10" s="10" t="s">
        <v>97</v>
      </c>
      <c r="U10" s="7" t="s">
        <v>216</v>
      </c>
      <c r="V10" s="10" t="s">
        <v>212</v>
      </c>
      <c r="W10" s="10" t="s">
        <v>213</v>
      </c>
      <c r="X10" s="10">
        <v>12</v>
      </c>
    </row>
    <row r="11" spans="1:24" ht="55.5" customHeight="1">
      <c r="A11" s="20" t="s">
        <v>47</v>
      </c>
      <c r="B11" s="14" t="s">
        <v>87</v>
      </c>
      <c r="C11" s="14" t="s">
        <v>84</v>
      </c>
      <c r="D11" s="14" t="s">
        <v>52</v>
      </c>
      <c r="E11" s="14">
        <v>2</v>
      </c>
      <c r="F11" s="14" t="s">
        <v>31</v>
      </c>
      <c r="G11" s="69" t="s">
        <v>218</v>
      </c>
      <c r="H11" s="10">
        <v>95822022</v>
      </c>
      <c r="I11" s="25">
        <v>35</v>
      </c>
      <c r="J11" s="14" t="s">
        <v>41</v>
      </c>
      <c r="K11" s="63">
        <v>9480</v>
      </c>
      <c r="L11" s="59">
        <v>14676</v>
      </c>
      <c r="M11" s="32">
        <v>0</v>
      </c>
      <c r="N11" s="32">
        <v>0</v>
      </c>
      <c r="O11" s="41">
        <v>0</v>
      </c>
      <c r="P11" s="52">
        <f t="shared" si="0"/>
        <v>24156</v>
      </c>
      <c r="Q11" s="21" t="s">
        <v>95</v>
      </c>
      <c r="R11" s="18" t="s">
        <v>55</v>
      </c>
      <c r="S11" s="15" t="s">
        <v>77</v>
      </c>
      <c r="T11" s="15" t="s">
        <v>97</v>
      </c>
      <c r="U11" s="7" t="s">
        <v>216</v>
      </c>
      <c r="V11" s="19" t="s">
        <v>212</v>
      </c>
      <c r="W11" s="19" t="s">
        <v>213</v>
      </c>
      <c r="X11" s="19">
        <v>12</v>
      </c>
    </row>
    <row r="12" spans="1:24" ht="55.5" customHeight="1">
      <c r="A12" s="12" t="s">
        <v>48</v>
      </c>
      <c r="B12" s="14" t="s">
        <v>85</v>
      </c>
      <c r="C12" s="14" t="s">
        <v>40</v>
      </c>
      <c r="D12" s="14" t="s">
        <v>58</v>
      </c>
      <c r="E12" s="14">
        <v>1</v>
      </c>
      <c r="F12" s="14" t="s">
        <v>31</v>
      </c>
      <c r="G12" s="69" t="s">
        <v>221</v>
      </c>
      <c r="H12" s="10">
        <v>92520320</v>
      </c>
      <c r="I12" s="25">
        <v>5</v>
      </c>
      <c r="J12" s="14" t="s">
        <v>41</v>
      </c>
      <c r="K12" s="40">
        <v>158</v>
      </c>
      <c r="L12" s="40">
        <v>41</v>
      </c>
      <c r="M12" s="42">
        <v>0</v>
      </c>
      <c r="N12" s="32">
        <v>0</v>
      </c>
      <c r="O12" s="32">
        <v>0</v>
      </c>
      <c r="P12" s="52">
        <f t="shared" si="0"/>
        <v>199</v>
      </c>
      <c r="Q12" s="14" t="s">
        <v>74</v>
      </c>
      <c r="R12" s="10" t="s">
        <v>61</v>
      </c>
      <c r="S12" s="7" t="s">
        <v>77</v>
      </c>
      <c r="T12" s="7" t="s">
        <v>97</v>
      </c>
      <c r="U12" s="7" t="s">
        <v>216</v>
      </c>
      <c r="V12" s="11" t="s">
        <v>212</v>
      </c>
      <c r="W12" s="11" t="s">
        <v>213</v>
      </c>
      <c r="X12" s="11">
        <v>12</v>
      </c>
    </row>
    <row r="13" spans="1:24" ht="55.5" customHeight="1">
      <c r="A13" s="14" t="s">
        <v>49</v>
      </c>
      <c r="B13" s="14" t="s">
        <v>86</v>
      </c>
      <c r="C13" s="14" t="s">
        <v>40</v>
      </c>
      <c r="D13" s="14" t="s">
        <v>58</v>
      </c>
      <c r="E13" s="14">
        <v>1</v>
      </c>
      <c r="F13" s="14" t="s">
        <v>31</v>
      </c>
      <c r="G13" s="69" t="s">
        <v>222</v>
      </c>
      <c r="H13" s="10">
        <v>92520322</v>
      </c>
      <c r="I13" s="25">
        <v>5</v>
      </c>
      <c r="J13" s="14" t="s">
        <v>41</v>
      </c>
      <c r="K13" s="40">
        <v>345</v>
      </c>
      <c r="L13" s="40">
        <v>322</v>
      </c>
      <c r="M13" s="42">
        <v>0</v>
      </c>
      <c r="N13" s="32">
        <v>0</v>
      </c>
      <c r="O13" s="32">
        <v>0</v>
      </c>
      <c r="P13" s="52">
        <f t="shared" si="0"/>
        <v>667</v>
      </c>
      <c r="Q13" s="14" t="s">
        <v>94</v>
      </c>
      <c r="R13" s="10" t="s">
        <v>61</v>
      </c>
      <c r="S13" s="7" t="s">
        <v>77</v>
      </c>
      <c r="T13" s="7" t="s">
        <v>97</v>
      </c>
      <c r="U13" s="7" t="s">
        <v>216</v>
      </c>
      <c r="V13" s="11" t="s">
        <v>212</v>
      </c>
      <c r="W13" s="11" t="s">
        <v>213</v>
      </c>
      <c r="X13" s="11">
        <v>12</v>
      </c>
    </row>
    <row r="14" spans="1:24" ht="53.25" customHeight="1">
      <c r="A14" s="14" t="s">
        <v>50</v>
      </c>
      <c r="B14" s="14" t="s">
        <v>86</v>
      </c>
      <c r="C14" s="14" t="s">
        <v>40</v>
      </c>
      <c r="D14" s="14" t="s">
        <v>58</v>
      </c>
      <c r="E14" s="14">
        <v>1</v>
      </c>
      <c r="F14" s="14" t="s">
        <v>31</v>
      </c>
      <c r="G14" s="69" t="s">
        <v>223</v>
      </c>
      <c r="H14" s="72" t="s">
        <v>224</v>
      </c>
      <c r="I14" s="25">
        <v>32</v>
      </c>
      <c r="J14" s="14" t="s">
        <v>41</v>
      </c>
      <c r="K14" s="40">
        <v>3195</v>
      </c>
      <c r="L14" s="40">
        <v>7495</v>
      </c>
      <c r="M14" s="42">
        <v>0</v>
      </c>
      <c r="N14" s="32">
        <v>0</v>
      </c>
      <c r="O14" s="32">
        <v>0</v>
      </c>
      <c r="P14" s="52">
        <f t="shared" si="0"/>
        <v>10690</v>
      </c>
      <c r="Q14" s="14" t="s">
        <v>95</v>
      </c>
      <c r="R14" s="10" t="s">
        <v>61</v>
      </c>
      <c r="S14" s="7" t="s">
        <v>77</v>
      </c>
      <c r="T14" s="7" t="s">
        <v>97</v>
      </c>
      <c r="U14" s="7" t="s">
        <v>216</v>
      </c>
      <c r="V14" s="11" t="s">
        <v>212</v>
      </c>
      <c r="W14" s="11" t="s">
        <v>213</v>
      </c>
      <c r="X14" s="11">
        <v>12</v>
      </c>
    </row>
    <row r="15" spans="1:24" ht="55.5" customHeight="1">
      <c r="A15" s="14" t="s">
        <v>51</v>
      </c>
      <c r="B15" s="14" t="s">
        <v>88</v>
      </c>
      <c r="C15" s="14" t="s">
        <v>63</v>
      </c>
      <c r="D15" s="14" t="s">
        <v>64</v>
      </c>
      <c r="E15" s="14">
        <v>29</v>
      </c>
      <c r="F15" s="14" t="s">
        <v>31</v>
      </c>
      <c r="G15" s="69" t="s">
        <v>220</v>
      </c>
      <c r="H15" s="10">
        <v>8058100</v>
      </c>
      <c r="I15" s="25">
        <v>4</v>
      </c>
      <c r="J15" s="14" t="s">
        <v>39</v>
      </c>
      <c r="K15" s="64">
        <v>0</v>
      </c>
      <c r="L15" s="41">
        <v>0</v>
      </c>
      <c r="M15" s="32">
        <v>0</v>
      </c>
      <c r="N15" s="32">
        <v>0</v>
      </c>
      <c r="O15" s="32">
        <v>18208</v>
      </c>
      <c r="P15" s="52">
        <f t="shared" si="0"/>
        <v>18208</v>
      </c>
      <c r="Q15" s="14" t="s">
        <v>94</v>
      </c>
      <c r="R15" s="10" t="s">
        <v>65</v>
      </c>
      <c r="S15" s="7" t="s">
        <v>77</v>
      </c>
      <c r="T15" s="7" t="s">
        <v>97</v>
      </c>
      <c r="U15" s="7" t="s">
        <v>216</v>
      </c>
      <c r="V15" s="11" t="s">
        <v>212</v>
      </c>
      <c r="W15" s="11" t="s">
        <v>213</v>
      </c>
      <c r="X15" s="11">
        <v>12</v>
      </c>
    </row>
    <row r="16" spans="1:24" ht="55.5" customHeight="1">
      <c r="A16" s="14" t="s">
        <v>53</v>
      </c>
      <c r="B16" s="23" t="s">
        <v>89</v>
      </c>
      <c r="C16" s="23" t="s">
        <v>84</v>
      </c>
      <c r="D16" s="23" t="s">
        <v>45</v>
      </c>
      <c r="E16" s="23">
        <v>1</v>
      </c>
      <c r="F16" s="23" t="s">
        <v>31</v>
      </c>
      <c r="G16" s="69" t="s">
        <v>219</v>
      </c>
      <c r="H16" s="16">
        <v>12624260</v>
      </c>
      <c r="I16" s="26">
        <v>34</v>
      </c>
      <c r="J16" s="23" t="s">
        <v>32</v>
      </c>
      <c r="K16" s="63">
        <v>0</v>
      </c>
      <c r="L16" s="59">
        <v>0</v>
      </c>
      <c r="M16" s="59">
        <v>0</v>
      </c>
      <c r="N16" s="59">
        <v>0</v>
      </c>
      <c r="O16" s="59">
        <v>38718</v>
      </c>
      <c r="P16" s="52">
        <f t="shared" si="0"/>
        <v>38718</v>
      </c>
      <c r="Q16" s="23" t="s">
        <v>74</v>
      </c>
      <c r="R16" s="16" t="s">
        <v>67</v>
      </c>
      <c r="S16" s="11" t="s">
        <v>77</v>
      </c>
      <c r="T16" s="11" t="s">
        <v>97</v>
      </c>
      <c r="U16" s="7" t="s">
        <v>216</v>
      </c>
      <c r="V16" s="11" t="s">
        <v>212</v>
      </c>
      <c r="W16" s="11" t="s">
        <v>213</v>
      </c>
      <c r="X16" s="11">
        <v>12</v>
      </c>
    </row>
    <row r="17" spans="1:24" ht="39.75" customHeight="1">
      <c r="A17" s="14" t="s">
        <v>79</v>
      </c>
      <c r="B17" s="14" t="s">
        <v>80</v>
      </c>
      <c r="C17" s="14" t="s">
        <v>84</v>
      </c>
      <c r="D17" s="14" t="s">
        <v>38</v>
      </c>
      <c r="E17" s="14">
        <v>15</v>
      </c>
      <c r="F17" s="14" t="s">
        <v>31</v>
      </c>
      <c r="G17" s="69" t="s">
        <v>225</v>
      </c>
      <c r="H17" s="14">
        <v>96441309</v>
      </c>
      <c r="I17" s="14">
        <v>4</v>
      </c>
      <c r="J17" s="14" t="s">
        <v>41</v>
      </c>
      <c r="K17" s="40">
        <v>742</v>
      </c>
      <c r="L17" s="40">
        <v>13219</v>
      </c>
      <c r="M17" s="40">
        <v>0</v>
      </c>
      <c r="N17" s="40">
        <v>0</v>
      </c>
      <c r="O17" s="40">
        <v>0</v>
      </c>
      <c r="P17" s="52">
        <f t="shared" si="0"/>
        <v>13961</v>
      </c>
      <c r="Q17" s="16" t="s">
        <v>172</v>
      </c>
      <c r="R17" s="16" t="s">
        <v>81</v>
      </c>
      <c r="S17" s="16" t="s">
        <v>82</v>
      </c>
      <c r="T17" s="7" t="s">
        <v>97</v>
      </c>
      <c r="U17" s="7" t="s">
        <v>216</v>
      </c>
      <c r="V17" s="16" t="s">
        <v>212</v>
      </c>
      <c r="W17" s="16" t="s">
        <v>213</v>
      </c>
      <c r="X17" s="16">
        <v>12</v>
      </c>
    </row>
    <row r="18" spans="1:24" ht="39.75" customHeight="1">
      <c r="A18" s="14" t="s">
        <v>72</v>
      </c>
      <c r="B18" s="14" t="s">
        <v>80</v>
      </c>
      <c r="C18" s="14" t="s">
        <v>63</v>
      </c>
      <c r="D18" s="14" t="s">
        <v>64</v>
      </c>
      <c r="E18" s="14">
        <v>1</v>
      </c>
      <c r="F18" s="14" t="s">
        <v>31</v>
      </c>
      <c r="G18" s="69" t="s">
        <v>226</v>
      </c>
      <c r="H18" s="14">
        <v>1475699</v>
      </c>
      <c r="I18" s="14">
        <v>3</v>
      </c>
      <c r="J18" s="14" t="s">
        <v>39</v>
      </c>
      <c r="K18" s="14">
        <v>0</v>
      </c>
      <c r="L18" s="66">
        <v>0</v>
      </c>
      <c r="M18" s="66">
        <v>0</v>
      </c>
      <c r="N18" s="66">
        <v>0</v>
      </c>
      <c r="O18" s="66">
        <v>100</v>
      </c>
      <c r="P18" s="52">
        <f t="shared" si="0"/>
        <v>100</v>
      </c>
      <c r="Q18" s="10" t="s">
        <v>80</v>
      </c>
      <c r="R18" s="10" t="s">
        <v>81</v>
      </c>
      <c r="S18" s="10" t="s">
        <v>82</v>
      </c>
      <c r="T18" s="7" t="s">
        <v>97</v>
      </c>
      <c r="U18" s="7" t="s">
        <v>216</v>
      </c>
      <c r="V18" s="10" t="s">
        <v>212</v>
      </c>
      <c r="W18" s="16" t="s">
        <v>213</v>
      </c>
      <c r="X18" s="16">
        <v>12</v>
      </c>
    </row>
    <row r="19" spans="1:24" ht="20.25" customHeight="1">
      <c r="A19" s="2"/>
      <c r="B19" s="2"/>
      <c r="C19" s="2"/>
      <c r="D19" s="2"/>
      <c r="E19" s="2"/>
      <c r="F19" s="2"/>
      <c r="G19" s="2"/>
      <c r="H19" s="2"/>
      <c r="I19" s="27"/>
      <c r="J19" s="6"/>
      <c r="K19" s="67">
        <f aca="true" t="shared" si="1" ref="K19:P19">SUM(K7:K18)</f>
        <v>18168</v>
      </c>
      <c r="L19" s="67">
        <f t="shared" si="1"/>
        <v>43372</v>
      </c>
      <c r="M19" s="67">
        <f t="shared" si="1"/>
        <v>0</v>
      </c>
      <c r="N19" s="67">
        <f t="shared" si="1"/>
        <v>0</v>
      </c>
      <c r="O19" s="68">
        <f t="shared" si="1"/>
        <v>107394</v>
      </c>
      <c r="P19" s="47">
        <f t="shared" si="1"/>
        <v>168934</v>
      </c>
      <c r="Q19" s="2"/>
      <c r="R19" s="2"/>
      <c r="S19" s="2"/>
      <c r="T19" s="2"/>
      <c r="U19" s="2"/>
      <c r="V19" s="2"/>
      <c r="W19" s="2"/>
      <c r="X19" s="2"/>
    </row>
    <row r="20" spans="1:22" ht="13.5">
      <c r="A20" s="2"/>
      <c r="B20" s="2"/>
      <c r="C20" s="2"/>
      <c r="D20" s="2"/>
      <c r="E20" s="2"/>
      <c r="F20" s="2"/>
      <c r="G20" s="2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2" spans="1:26" ht="9.75">
      <c r="A22" s="88" t="s">
        <v>148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9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13.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" customHeight="1">
      <c r="A25" s="86" t="s">
        <v>0</v>
      </c>
      <c r="B25" s="86" t="s">
        <v>1</v>
      </c>
      <c r="C25" s="86" t="s">
        <v>2</v>
      </c>
      <c r="D25" s="86"/>
      <c r="E25" s="86"/>
      <c r="F25" s="86"/>
      <c r="G25" s="86" t="s">
        <v>227</v>
      </c>
      <c r="H25" s="86" t="s">
        <v>3</v>
      </c>
      <c r="I25" s="87" t="s">
        <v>4</v>
      </c>
      <c r="J25" s="87"/>
      <c r="K25" s="87"/>
      <c r="L25" s="87"/>
      <c r="M25" s="87"/>
      <c r="N25" s="87"/>
      <c r="O25" s="87"/>
      <c r="P25" s="87"/>
      <c r="Q25" s="86" t="s">
        <v>5</v>
      </c>
      <c r="R25" s="86"/>
      <c r="S25" s="86"/>
      <c r="T25" s="86" t="s">
        <v>6</v>
      </c>
      <c r="U25" s="86" t="s">
        <v>7</v>
      </c>
      <c r="V25" s="86" t="s">
        <v>8</v>
      </c>
      <c r="W25" s="86"/>
      <c r="X25" s="86"/>
      <c r="Y25"/>
      <c r="Z25" s="34"/>
    </row>
    <row r="26" spans="1:26" ht="71.25">
      <c r="A26" s="86"/>
      <c r="B26" s="86"/>
      <c r="C26" s="5" t="s">
        <v>9</v>
      </c>
      <c r="D26" s="5" t="s">
        <v>10</v>
      </c>
      <c r="E26" s="5" t="s">
        <v>11</v>
      </c>
      <c r="F26" s="5" t="s">
        <v>12</v>
      </c>
      <c r="G26" s="86"/>
      <c r="H26" s="86"/>
      <c r="I26" s="5" t="s">
        <v>13</v>
      </c>
      <c r="J26" s="5" t="s">
        <v>14</v>
      </c>
      <c r="K26" s="5" t="s">
        <v>15</v>
      </c>
      <c r="L26" s="5" t="s">
        <v>16</v>
      </c>
      <c r="M26" s="5" t="s">
        <v>150</v>
      </c>
      <c r="N26" s="5" t="s">
        <v>151</v>
      </c>
      <c r="O26" s="5" t="s">
        <v>27</v>
      </c>
      <c r="P26" s="5" t="s">
        <v>152</v>
      </c>
      <c r="Q26" s="5" t="s">
        <v>17</v>
      </c>
      <c r="R26" s="5" t="s">
        <v>18</v>
      </c>
      <c r="S26" s="5" t="s">
        <v>19</v>
      </c>
      <c r="T26" s="86"/>
      <c r="U26" s="86"/>
      <c r="V26" s="5" t="s">
        <v>20</v>
      </c>
      <c r="W26" s="5" t="s">
        <v>21</v>
      </c>
      <c r="X26" s="5" t="s">
        <v>22</v>
      </c>
      <c r="Y26"/>
      <c r="Z26" s="34"/>
    </row>
    <row r="27" spans="1:26" ht="13.5">
      <c r="A27" s="5">
        <v>1</v>
      </c>
      <c r="B27" s="5">
        <v>2</v>
      </c>
      <c r="C27" s="5">
        <v>3</v>
      </c>
      <c r="D27" s="5">
        <v>4</v>
      </c>
      <c r="E27" s="5">
        <v>5</v>
      </c>
      <c r="F27" s="5">
        <v>6</v>
      </c>
      <c r="G27" s="5">
        <v>7</v>
      </c>
      <c r="H27" s="8">
        <v>8</v>
      </c>
      <c r="I27" s="5">
        <v>9</v>
      </c>
      <c r="J27" s="5">
        <v>10</v>
      </c>
      <c r="K27" s="5">
        <v>11</v>
      </c>
      <c r="L27" s="5">
        <v>12</v>
      </c>
      <c r="M27" s="12">
        <v>13</v>
      </c>
      <c r="N27" s="12">
        <v>14</v>
      </c>
      <c r="O27" s="12">
        <v>15</v>
      </c>
      <c r="P27" s="12">
        <v>16</v>
      </c>
      <c r="Q27" s="5">
        <v>17</v>
      </c>
      <c r="R27" s="5">
        <v>18</v>
      </c>
      <c r="S27" s="5">
        <v>19</v>
      </c>
      <c r="T27" s="5">
        <v>20</v>
      </c>
      <c r="U27" s="5">
        <v>21</v>
      </c>
      <c r="V27" s="5">
        <v>22</v>
      </c>
      <c r="W27" s="5">
        <v>23</v>
      </c>
      <c r="X27" s="5">
        <v>24</v>
      </c>
      <c r="Y27"/>
      <c r="Z27" s="34"/>
    </row>
    <row r="28" spans="1:26" ht="30">
      <c r="A28" s="5" t="s">
        <v>28</v>
      </c>
      <c r="B28" s="5" t="s">
        <v>159</v>
      </c>
      <c r="C28" s="5" t="s">
        <v>40</v>
      </c>
      <c r="D28" s="5" t="s">
        <v>58</v>
      </c>
      <c r="E28" s="5" t="s">
        <v>78</v>
      </c>
      <c r="F28" s="5" t="s">
        <v>31</v>
      </c>
      <c r="G28" s="5" t="s">
        <v>174</v>
      </c>
      <c r="H28" s="8">
        <v>89223299</v>
      </c>
      <c r="I28" s="5">
        <v>1.2</v>
      </c>
      <c r="J28" s="5" t="s">
        <v>35</v>
      </c>
      <c r="K28" s="32">
        <v>0</v>
      </c>
      <c r="L28" s="39">
        <v>0</v>
      </c>
      <c r="M28" s="40">
        <v>4499</v>
      </c>
      <c r="N28" s="40">
        <v>9894</v>
      </c>
      <c r="O28" s="40">
        <v>0</v>
      </c>
      <c r="P28" s="43">
        <f>(M28+N28)</f>
        <v>14393</v>
      </c>
      <c r="Q28" s="7" t="s">
        <v>93</v>
      </c>
      <c r="R28" s="7" t="s">
        <v>36</v>
      </c>
      <c r="S28" s="28" t="s">
        <v>77</v>
      </c>
      <c r="T28" s="7" t="s">
        <v>97</v>
      </c>
      <c r="U28" s="7" t="s">
        <v>211</v>
      </c>
      <c r="V28" s="7" t="s">
        <v>212</v>
      </c>
      <c r="W28" s="7" t="s">
        <v>213</v>
      </c>
      <c r="X28" s="7">
        <v>12</v>
      </c>
      <c r="Y28"/>
      <c r="Z28" s="34"/>
    </row>
    <row r="29" spans="1:26" ht="30">
      <c r="A29" s="5" t="s">
        <v>33</v>
      </c>
      <c r="B29" s="5" t="s">
        <v>98</v>
      </c>
      <c r="C29" s="5" t="s">
        <v>34</v>
      </c>
      <c r="D29" s="5" t="s">
        <v>52</v>
      </c>
      <c r="E29" s="5" t="s">
        <v>78</v>
      </c>
      <c r="F29" s="5" t="s">
        <v>31</v>
      </c>
      <c r="G29" s="5" t="s">
        <v>175</v>
      </c>
      <c r="H29" s="8">
        <v>90786287</v>
      </c>
      <c r="I29" s="5">
        <v>0.8</v>
      </c>
      <c r="J29" s="5" t="s">
        <v>35</v>
      </c>
      <c r="K29" s="32">
        <v>0</v>
      </c>
      <c r="L29" s="39">
        <v>0</v>
      </c>
      <c r="M29" s="40">
        <v>6560</v>
      </c>
      <c r="N29" s="40">
        <v>12053</v>
      </c>
      <c r="O29" s="40">
        <v>0</v>
      </c>
      <c r="P29" s="43">
        <f aca="true" t="shared" si="2" ref="P29:P62">(M29+N29)</f>
        <v>18613</v>
      </c>
      <c r="Q29" s="7" t="s">
        <v>93</v>
      </c>
      <c r="R29" s="7" t="s">
        <v>36</v>
      </c>
      <c r="S29" s="28" t="s">
        <v>77</v>
      </c>
      <c r="T29" s="7" t="s">
        <v>97</v>
      </c>
      <c r="U29" s="7" t="s">
        <v>211</v>
      </c>
      <c r="V29" s="7" t="s">
        <v>212</v>
      </c>
      <c r="W29" s="7" t="s">
        <v>213</v>
      </c>
      <c r="X29" s="7">
        <v>12</v>
      </c>
      <c r="Y29"/>
      <c r="Z29" s="34"/>
    </row>
    <row r="30" spans="1:26" ht="30">
      <c r="A30" s="5" t="s">
        <v>42</v>
      </c>
      <c r="B30" s="5" t="s">
        <v>99</v>
      </c>
      <c r="C30" s="5" t="s">
        <v>100</v>
      </c>
      <c r="D30" s="5" t="s">
        <v>100</v>
      </c>
      <c r="E30" s="5" t="s">
        <v>78</v>
      </c>
      <c r="F30" s="5" t="s">
        <v>31</v>
      </c>
      <c r="G30" s="5" t="s">
        <v>176</v>
      </c>
      <c r="H30" s="8">
        <v>80621183</v>
      </c>
      <c r="I30" s="5">
        <v>1.9</v>
      </c>
      <c r="J30" s="5" t="s">
        <v>35</v>
      </c>
      <c r="K30" s="32">
        <v>0</v>
      </c>
      <c r="L30" s="39">
        <v>0</v>
      </c>
      <c r="M30" s="40">
        <v>5426</v>
      </c>
      <c r="N30" s="40">
        <v>11720</v>
      </c>
      <c r="O30" s="40">
        <v>0</v>
      </c>
      <c r="P30" s="43">
        <f t="shared" si="2"/>
        <v>17146</v>
      </c>
      <c r="Q30" s="7" t="s">
        <v>93</v>
      </c>
      <c r="R30" s="7" t="s">
        <v>36</v>
      </c>
      <c r="S30" s="28" t="s">
        <v>77</v>
      </c>
      <c r="T30" s="7" t="s">
        <v>97</v>
      </c>
      <c r="U30" s="7" t="s">
        <v>211</v>
      </c>
      <c r="V30" s="7" t="s">
        <v>212</v>
      </c>
      <c r="W30" s="7" t="s">
        <v>213</v>
      </c>
      <c r="X30" s="7">
        <v>12</v>
      </c>
      <c r="Y30"/>
      <c r="Z30" s="34"/>
    </row>
    <row r="31" spans="1:26" ht="30">
      <c r="A31" s="5" t="s">
        <v>43</v>
      </c>
      <c r="B31" s="5" t="s">
        <v>101</v>
      </c>
      <c r="C31" s="5" t="s">
        <v>34</v>
      </c>
      <c r="D31" s="5" t="s">
        <v>38</v>
      </c>
      <c r="E31" s="5" t="s">
        <v>78</v>
      </c>
      <c r="F31" s="5" t="s">
        <v>31</v>
      </c>
      <c r="G31" s="5" t="s">
        <v>177</v>
      </c>
      <c r="H31" s="8">
        <v>91542793</v>
      </c>
      <c r="I31" s="5">
        <v>1.2</v>
      </c>
      <c r="J31" s="5" t="s">
        <v>35</v>
      </c>
      <c r="K31" s="32">
        <v>0</v>
      </c>
      <c r="L31" s="39">
        <v>0</v>
      </c>
      <c r="M31" s="40">
        <v>1099</v>
      </c>
      <c r="N31" s="40">
        <v>2218</v>
      </c>
      <c r="O31" s="40">
        <v>0</v>
      </c>
      <c r="P31" s="43">
        <f t="shared" si="2"/>
        <v>3317</v>
      </c>
      <c r="Q31" s="7" t="s">
        <v>93</v>
      </c>
      <c r="R31" s="7" t="s">
        <v>36</v>
      </c>
      <c r="S31" s="28" t="s">
        <v>77</v>
      </c>
      <c r="T31" s="7" t="s">
        <v>97</v>
      </c>
      <c r="U31" s="7" t="s">
        <v>211</v>
      </c>
      <c r="V31" s="7" t="s">
        <v>212</v>
      </c>
      <c r="W31" s="7" t="s">
        <v>213</v>
      </c>
      <c r="X31" s="7">
        <v>12</v>
      </c>
      <c r="Y31"/>
      <c r="Z31" s="34"/>
    </row>
    <row r="32" spans="1:26" ht="30">
      <c r="A32" s="5" t="s">
        <v>44</v>
      </c>
      <c r="B32" s="12" t="s">
        <v>102</v>
      </c>
      <c r="C32" s="12" t="s">
        <v>63</v>
      </c>
      <c r="D32" s="12" t="s">
        <v>103</v>
      </c>
      <c r="E32" s="12" t="s">
        <v>78</v>
      </c>
      <c r="F32" s="5" t="s">
        <v>31</v>
      </c>
      <c r="G32" s="12" t="s">
        <v>178</v>
      </c>
      <c r="H32" s="22">
        <v>81004354</v>
      </c>
      <c r="I32" s="5">
        <v>1.5</v>
      </c>
      <c r="J32" s="5" t="s">
        <v>35</v>
      </c>
      <c r="K32" s="32">
        <v>0</v>
      </c>
      <c r="L32" s="39">
        <v>0</v>
      </c>
      <c r="M32" s="40">
        <v>2597</v>
      </c>
      <c r="N32" s="40">
        <v>4925</v>
      </c>
      <c r="O32" s="40">
        <v>0</v>
      </c>
      <c r="P32" s="43">
        <f t="shared" si="2"/>
        <v>7522</v>
      </c>
      <c r="Q32" s="7" t="s">
        <v>93</v>
      </c>
      <c r="R32" s="7" t="s">
        <v>36</v>
      </c>
      <c r="S32" s="28" t="s">
        <v>77</v>
      </c>
      <c r="T32" s="7" t="s">
        <v>97</v>
      </c>
      <c r="U32" s="7" t="s">
        <v>211</v>
      </c>
      <c r="V32" s="7" t="s">
        <v>212</v>
      </c>
      <c r="W32" s="7" t="s">
        <v>213</v>
      </c>
      <c r="X32" s="7">
        <v>12</v>
      </c>
      <c r="Y32"/>
      <c r="Z32" s="34"/>
    </row>
    <row r="33" spans="1:26" ht="30">
      <c r="A33" s="37" t="s">
        <v>46</v>
      </c>
      <c r="B33" s="14" t="s">
        <v>104</v>
      </c>
      <c r="C33" s="14" t="s">
        <v>105</v>
      </c>
      <c r="D33" s="14" t="s">
        <v>106</v>
      </c>
      <c r="E33" s="5" t="s">
        <v>78</v>
      </c>
      <c r="F33" s="14" t="s">
        <v>31</v>
      </c>
      <c r="G33" s="14" t="s">
        <v>179</v>
      </c>
      <c r="H33" s="10">
        <v>90786269</v>
      </c>
      <c r="I33" s="17">
        <v>3.4</v>
      </c>
      <c r="J33" s="12" t="s">
        <v>35</v>
      </c>
      <c r="K33" s="32">
        <v>0</v>
      </c>
      <c r="L33" s="39">
        <v>0</v>
      </c>
      <c r="M33" s="40">
        <v>5361</v>
      </c>
      <c r="N33" s="40">
        <v>11360</v>
      </c>
      <c r="O33" s="40">
        <v>0</v>
      </c>
      <c r="P33" s="43">
        <f t="shared" si="2"/>
        <v>16721</v>
      </c>
      <c r="Q33" s="7" t="s">
        <v>93</v>
      </c>
      <c r="R33" s="7" t="s">
        <v>36</v>
      </c>
      <c r="S33" s="28" t="s">
        <v>77</v>
      </c>
      <c r="T33" s="7" t="s">
        <v>97</v>
      </c>
      <c r="U33" s="7" t="s">
        <v>211</v>
      </c>
      <c r="V33" s="7" t="s">
        <v>212</v>
      </c>
      <c r="W33" s="7" t="s">
        <v>213</v>
      </c>
      <c r="X33" s="7">
        <v>12</v>
      </c>
      <c r="Y33"/>
      <c r="Z33" s="34"/>
    </row>
    <row r="34" spans="1:26" ht="30">
      <c r="A34" s="36" t="s">
        <v>47</v>
      </c>
      <c r="B34" s="36" t="s">
        <v>107</v>
      </c>
      <c r="C34" s="36" t="s">
        <v>34</v>
      </c>
      <c r="D34" s="38" t="s">
        <v>108</v>
      </c>
      <c r="E34" s="5" t="s">
        <v>78</v>
      </c>
      <c r="F34" s="5" t="s">
        <v>31</v>
      </c>
      <c r="G34" s="36" t="s">
        <v>180</v>
      </c>
      <c r="H34" s="36">
        <v>47679392</v>
      </c>
      <c r="I34" s="14">
        <v>5</v>
      </c>
      <c r="J34" s="14" t="s">
        <v>35</v>
      </c>
      <c r="K34" s="32">
        <v>0</v>
      </c>
      <c r="L34" s="39">
        <v>0</v>
      </c>
      <c r="M34" s="40">
        <v>14018</v>
      </c>
      <c r="N34" s="40">
        <v>9720</v>
      </c>
      <c r="O34" s="40">
        <v>0</v>
      </c>
      <c r="P34" s="43">
        <f t="shared" si="2"/>
        <v>23738</v>
      </c>
      <c r="Q34" s="7" t="s">
        <v>93</v>
      </c>
      <c r="R34" s="7" t="s">
        <v>36</v>
      </c>
      <c r="S34" s="28" t="s">
        <v>77</v>
      </c>
      <c r="T34" s="7" t="s">
        <v>97</v>
      </c>
      <c r="U34" s="7" t="s">
        <v>211</v>
      </c>
      <c r="V34" s="7" t="s">
        <v>212</v>
      </c>
      <c r="W34" s="7" t="s">
        <v>213</v>
      </c>
      <c r="X34" s="7">
        <v>12</v>
      </c>
      <c r="Y34"/>
      <c r="Z34" s="34"/>
    </row>
    <row r="35" spans="1:26" ht="30">
      <c r="A35" s="14" t="s">
        <v>48</v>
      </c>
      <c r="B35" s="14" t="s">
        <v>109</v>
      </c>
      <c r="C35" s="14" t="s">
        <v>34</v>
      </c>
      <c r="D35" s="14" t="s">
        <v>110</v>
      </c>
      <c r="E35" s="5" t="s">
        <v>78</v>
      </c>
      <c r="F35" s="5" t="s">
        <v>31</v>
      </c>
      <c r="G35" s="29" t="s">
        <v>181</v>
      </c>
      <c r="H35" s="29">
        <v>90194702</v>
      </c>
      <c r="I35" s="14">
        <v>2.5</v>
      </c>
      <c r="J35" s="14" t="s">
        <v>35</v>
      </c>
      <c r="K35" s="32">
        <v>0</v>
      </c>
      <c r="L35" s="39">
        <v>0</v>
      </c>
      <c r="M35" s="40">
        <v>1894</v>
      </c>
      <c r="N35" s="40">
        <v>3764</v>
      </c>
      <c r="O35" s="40">
        <v>0</v>
      </c>
      <c r="P35" s="43">
        <f t="shared" si="2"/>
        <v>5658</v>
      </c>
      <c r="Q35" s="7" t="s">
        <v>93</v>
      </c>
      <c r="R35" s="7" t="s">
        <v>36</v>
      </c>
      <c r="S35" s="28" t="s">
        <v>77</v>
      </c>
      <c r="T35" s="7" t="s">
        <v>97</v>
      </c>
      <c r="U35" s="7" t="s">
        <v>211</v>
      </c>
      <c r="V35" s="7" t="s">
        <v>212</v>
      </c>
      <c r="W35" s="7" t="s">
        <v>213</v>
      </c>
      <c r="X35" s="7">
        <v>12</v>
      </c>
      <c r="Y35"/>
      <c r="Z35" s="34"/>
    </row>
    <row r="36" spans="1:26" ht="30">
      <c r="A36" s="29" t="s">
        <v>49</v>
      </c>
      <c r="B36" s="29" t="s">
        <v>111</v>
      </c>
      <c r="C36" s="29" t="s">
        <v>63</v>
      </c>
      <c r="D36" s="29" t="s">
        <v>52</v>
      </c>
      <c r="E36" s="5" t="s">
        <v>78</v>
      </c>
      <c r="F36" s="5" t="s">
        <v>31</v>
      </c>
      <c r="G36" s="29" t="s">
        <v>182</v>
      </c>
      <c r="H36" s="29">
        <v>91542903</v>
      </c>
      <c r="I36" s="14">
        <v>1.5</v>
      </c>
      <c r="J36" s="14" t="s">
        <v>35</v>
      </c>
      <c r="K36" s="32">
        <v>0</v>
      </c>
      <c r="L36" s="39">
        <v>0</v>
      </c>
      <c r="M36" s="40">
        <v>3034</v>
      </c>
      <c r="N36" s="40">
        <v>6958</v>
      </c>
      <c r="O36" s="40">
        <v>0</v>
      </c>
      <c r="P36" s="43">
        <f t="shared" si="2"/>
        <v>9992</v>
      </c>
      <c r="Q36" s="7" t="s">
        <v>93</v>
      </c>
      <c r="R36" s="7" t="s">
        <v>36</v>
      </c>
      <c r="S36" s="28" t="s">
        <v>77</v>
      </c>
      <c r="T36" s="7" t="s">
        <v>97</v>
      </c>
      <c r="U36" s="7" t="s">
        <v>211</v>
      </c>
      <c r="V36" s="7" t="s">
        <v>212</v>
      </c>
      <c r="W36" s="7" t="s">
        <v>213</v>
      </c>
      <c r="X36" s="7">
        <v>12</v>
      </c>
      <c r="Y36"/>
      <c r="Z36" s="34"/>
    </row>
    <row r="37" spans="1:26" ht="30">
      <c r="A37" s="29" t="s">
        <v>50</v>
      </c>
      <c r="B37" s="29" t="s">
        <v>112</v>
      </c>
      <c r="C37" s="29" t="s">
        <v>63</v>
      </c>
      <c r="D37" s="29" t="s">
        <v>113</v>
      </c>
      <c r="E37" s="12" t="s">
        <v>78</v>
      </c>
      <c r="F37" s="5" t="s">
        <v>31</v>
      </c>
      <c r="G37" s="29" t="s">
        <v>183</v>
      </c>
      <c r="H37" s="29">
        <v>91542886</v>
      </c>
      <c r="I37" s="14">
        <v>2.2</v>
      </c>
      <c r="J37" s="14" t="s">
        <v>35</v>
      </c>
      <c r="K37" s="32">
        <v>0</v>
      </c>
      <c r="L37" s="39">
        <v>0</v>
      </c>
      <c r="M37" s="40">
        <v>4723</v>
      </c>
      <c r="N37" s="40">
        <v>10055</v>
      </c>
      <c r="O37" s="40">
        <v>0</v>
      </c>
      <c r="P37" s="43">
        <f t="shared" si="2"/>
        <v>14778</v>
      </c>
      <c r="Q37" s="7" t="s">
        <v>93</v>
      </c>
      <c r="R37" s="7" t="s">
        <v>36</v>
      </c>
      <c r="S37" s="28" t="s">
        <v>77</v>
      </c>
      <c r="T37" s="7" t="s">
        <v>97</v>
      </c>
      <c r="U37" s="7" t="s">
        <v>211</v>
      </c>
      <c r="V37" s="7" t="s">
        <v>212</v>
      </c>
      <c r="W37" s="7" t="s">
        <v>213</v>
      </c>
      <c r="X37" s="7">
        <v>12</v>
      </c>
      <c r="Y37"/>
      <c r="Z37" s="34"/>
    </row>
    <row r="38" spans="1:26" ht="30">
      <c r="A38" s="14" t="s">
        <v>51</v>
      </c>
      <c r="B38" s="14" t="s">
        <v>154</v>
      </c>
      <c r="C38" s="14" t="s">
        <v>84</v>
      </c>
      <c r="D38" s="14" t="s">
        <v>114</v>
      </c>
      <c r="E38" s="14" t="s">
        <v>78</v>
      </c>
      <c r="F38" s="5" t="s">
        <v>31</v>
      </c>
      <c r="G38" s="14" t="s">
        <v>184</v>
      </c>
      <c r="H38" s="10">
        <v>80964938</v>
      </c>
      <c r="I38" s="14">
        <v>1.5</v>
      </c>
      <c r="J38" s="14" t="s">
        <v>35</v>
      </c>
      <c r="K38" s="32">
        <v>0</v>
      </c>
      <c r="L38" s="39">
        <v>0</v>
      </c>
      <c r="M38" s="40">
        <v>5906</v>
      </c>
      <c r="N38" s="40">
        <v>7750</v>
      </c>
      <c r="O38" s="40">
        <v>0</v>
      </c>
      <c r="P38" s="43">
        <f t="shared" si="2"/>
        <v>13656</v>
      </c>
      <c r="Q38" s="7" t="s">
        <v>93</v>
      </c>
      <c r="R38" s="7" t="s">
        <v>36</v>
      </c>
      <c r="S38" s="28" t="s">
        <v>77</v>
      </c>
      <c r="T38" s="7" t="s">
        <v>97</v>
      </c>
      <c r="U38" s="7" t="s">
        <v>211</v>
      </c>
      <c r="V38" s="7" t="s">
        <v>212</v>
      </c>
      <c r="W38" s="7" t="s">
        <v>213</v>
      </c>
      <c r="X38" s="7">
        <v>12</v>
      </c>
      <c r="Y38"/>
      <c r="Z38" s="34"/>
    </row>
    <row r="39" spans="1:26" ht="30">
      <c r="A39" s="14" t="s">
        <v>53</v>
      </c>
      <c r="B39" s="14" t="s">
        <v>115</v>
      </c>
      <c r="C39" s="14" t="s">
        <v>84</v>
      </c>
      <c r="D39" s="14" t="s">
        <v>116</v>
      </c>
      <c r="E39" s="14" t="s">
        <v>78</v>
      </c>
      <c r="F39" s="14" t="s">
        <v>31</v>
      </c>
      <c r="G39" s="14" t="s">
        <v>185</v>
      </c>
      <c r="H39" s="10">
        <v>14030795</v>
      </c>
      <c r="I39" s="14">
        <v>3.7</v>
      </c>
      <c r="J39" s="14" t="s">
        <v>35</v>
      </c>
      <c r="K39" s="32">
        <v>0</v>
      </c>
      <c r="L39" s="39">
        <v>0</v>
      </c>
      <c r="M39" s="40">
        <v>5714</v>
      </c>
      <c r="N39" s="40">
        <v>11141</v>
      </c>
      <c r="O39" s="40">
        <v>0</v>
      </c>
      <c r="P39" s="43">
        <f t="shared" si="2"/>
        <v>16855</v>
      </c>
      <c r="Q39" s="7" t="s">
        <v>93</v>
      </c>
      <c r="R39" s="7" t="s">
        <v>36</v>
      </c>
      <c r="S39" s="28" t="s">
        <v>77</v>
      </c>
      <c r="T39" s="7" t="s">
        <v>97</v>
      </c>
      <c r="U39" s="7" t="s">
        <v>211</v>
      </c>
      <c r="V39" s="7" t="s">
        <v>212</v>
      </c>
      <c r="W39" s="7" t="s">
        <v>213</v>
      </c>
      <c r="X39" s="7">
        <v>12</v>
      </c>
      <c r="Y39"/>
      <c r="Z39" s="34"/>
    </row>
    <row r="40" spans="1:26" ht="30">
      <c r="A40" s="14" t="s">
        <v>54</v>
      </c>
      <c r="B40" s="14" t="s">
        <v>155</v>
      </c>
      <c r="C40" s="14" t="s">
        <v>63</v>
      </c>
      <c r="D40" s="14" t="s">
        <v>117</v>
      </c>
      <c r="E40" s="5" t="s">
        <v>78</v>
      </c>
      <c r="F40" s="5" t="s">
        <v>31</v>
      </c>
      <c r="G40" s="14" t="s">
        <v>186</v>
      </c>
      <c r="H40" s="10">
        <v>80655808</v>
      </c>
      <c r="I40" s="14">
        <v>2</v>
      </c>
      <c r="J40" s="14" t="s">
        <v>35</v>
      </c>
      <c r="K40" s="32">
        <v>0</v>
      </c>
      <c r="L40" s="39">
        <v>0</v>
      </c>
      <c r="M40" s="40">
        <v>4015</v>
      </c>
      <c r="N40" s="40">
        <v>9273</v>
      </c>
      <c r="O40" s="40">
        <v>0</v>
      </c>
      <c r="P40" s="43">
        <f t="shared" si="2"/>
        <v>13288</v>
      </c>
      <c r="Q40" s="7" t="s">
        <v>93</v>
      </c>
      <c r="R40" s="7" t="s">
        <v>36</v>
      </c>
      <c r="S40" s="28" t="s">
        <v>77</v>
      </c>
      <c r="T40" s="7" t="s">
        <v>97</v>
      </c>
      <c r="U40" s="7" t="s">
        <v>211</v>
      </c>
      <c r="V40" s="7" t="s">
        <v>212</v>
      </c>
      <c r="W40" s="7" t="s">
        <v>213</v>
      </c>
      <c r="X40" s="7">
        <v>12</v>
      </c>
      <c r="Y40"/>
      <c r="Z40" s="34"/>
    </row>
    <row r="41" spans="1:25" ht="30">
      <c r="A41" s="14" t="s">
        <v>56</v>
      </c>
      <c r="B41" s="14" t="s">
        <v>153</v>
      </c>
      <c r="C41" s="14" t="s">
        <v>40</v>
      </c>
      <c r="D41" s="14" t="s">
        <v>118</v>
      </c>
      <c r="E41" s="5" t="s">
        <v>78</v>
      </c>
      <c r="F41" s="5" t="s">
        <v>31</v>
      </c>
      <c r="G41" s="14" t="s">
        <v>187</v>
      </c>
      <c r="H41" s="10">
        <v>91542892</v>
      </c>
      <c r="I41" s="14">
        <v>2</v>
      </c>
      <c r="J41" s="14" t="s">
        <v>35</v>
      </c>
      <c r="K41" s="32">
        <v>0</v>
      </c>
      <c r="L41" s="39">
        <v>0</v>
      </c>
      <c r="M41" s="40">
        <v>4678</v>
      </c>
      <c r="N41" s="40">
        <v>10609</v>
      </c>
      <c r="O41" s="40">
        <v>0</v>
      </c>
      <c r="P41" s="43">
        <f t="shared" si="2"/>
        <v>15287</v>
      </c>
      <c r="Q41" s="7" t="s">
        <v>93</v>
      </c>
      <c r="R41" s="7" t="s">
        <v>36</v>
      </c>
      <c r="S41" s="28" t="s">
        <v>77</v>
      </c>
      <c r="T41" s="7" t="s">
        <v>97</v>
      </c>
      <c r="U41" s="7" t="s">
        <v>211</v>
      </c>
      <c r="V41" s="7" t="s">
        <v>212</v>
      </c>
      <c r="W41" s="7" t="s">
        <v>213</v>
      </c>
      <c r="X41" s="7">
        <v>12</v>
      </c>
      <c r="Y41"/>
    </row>
    <row r="42" spans="1:26" ht="37.5" customHeight="1">
      <c r="A42" s="14" t="s">
        <v>57</v>
      </c>
      <c r="B42" s="14" t="s">
        <v>119</v>
      </c>
      <c r="C42" s="14" t="s">
        <v>84</v>
      </c>
      <c r="D42" s="14" t="s">
        <v>120</v>
      </c>
      <c r="E42" s="5" t="s">
        <v>78</v>
      </c>
      <c r="F42" s="5" t="s">
        <v>31</v>
      </c>
      <c r="G42" s="70" t="s">
        <v>188</v>
      </c>
      <c r="H42" s="10">
        <v>80964963</v>
      </c>
      <c r="I42" s="14">
        <v>2.2</v>
      </c>
      <c r="J42" s="14" t="s">
        <v>35</v>
      </c>
      <c r="K42" s="32">
        <v>0</v>
      </c>
      <c r="L42" s="39">
        <v>0</v>
      </c>
      <c r="M42" s="40">
        <v>4773</v>
      </c>
      <c r="N42" s="40">
        <v>5837</v>
      </c>
      <c r="O42" s="40">
        <v>0</v>
      </c>
      <c r="P42" s="43">
        <f t="shared" si="2"/>
        <v>10610</v>
      </c>
      <c r="Q42" s="7" t="s">
        <v>93</v>
      </c>
      <c r="R42" s="7" t="s">
        <v>36</v>
      </c>
      <c r="S42" s="28" t="s">
        <v>77</v>
      </c>
      <c r="T42" s="7" t="s">
        <v>97</v>
      </c>
      <c r="U42" s="7" t="s">
        <v>211</v>
      </c>
      <c r="V42" s="7" t="s">
        <v>212</v>
      </c>
      <c r="W42" s="7" t="s">
        <v>213</v>
      </c>
      <c r="X42" s="7">
        <v>12</v>
      </c>
      <c r="Y42"/>
      <c r="Z42"/>
    </row>
    <row r="43" spans="1:26" ht="30">
      <c r="A43" s="14" t="s">
        <v>59</v>
      </c>
      <c r="B43" s="14" t="s">
        <v>160</v>
      </c>
      <c r="C43" s="14" t="s">
        <v>63</v>
      </c>
      <c r="D43" s="14" t="s">
        <v>103</v>
      </c>
      <c r="E43" s="5" t="s">
        <v>78</v>
      </c>
      <c r="F43" s="5" t="s">
        <v>31</v>
      </c>
      <c r="G43" s="70" t="s">
        <v>189</v>
      </c>
      <c r="H43" s="10">
        <v>91542856</v>
      </c>
      <c r="I43" s="14">
        <v>1.5</v>
      </c>
      <c r="J43" s="14" t="s">
        <v>35</v>
      </c>
      <c r="K43" s="32">
        <v>0</v>
      </c>
      <c r="L43" s="39">
        <v>0</v>
      </c>
      <c r="M43" s="40">
        <v>2785</v>
      </c>
      <c r="N43" s="40">
        <v>6787</v>
      </c>
      <c r="O43" s="40">
        <v>0</v>
      </c>
      <c r="P43" s="43">
        <f t="shared" si="2"/>
        <v>9572</v>
      </c>
      <c r="Q43" s="7" t="s">
        <v>93</v>
      </c>
      <c r="R43" s="7" t="s">
        <v>36</v>
      </c>
      <c r="S43" s="28" t="s">
        <v>77</v>
      </c>
      <c r="T43" s="7" t="s">
        <v>97</v>
      </c>
      <c r="U43" s="7" t="s">
        <v>211</v>
      </c>
      <c r="V43" s="7" t="s">
        <v>212</v>
      </c>
      <c r="W43" s="7" t="s">
        <v>213</v>
      </c>
      <c r="X43" s="7">
        <v>12</v>
      </c>
      <c r="Y43"/>
      <c r="Z43"/>
    </row>
    <row r="44" spans="1:26" ht="30">
      <c r="A44" s="14" t="s">
        <v>60</v>
      </c>
      <c r="B44" s="14" t="s">
        <v>121</v>
      </c>
      <c r="C44" s="14" t="s">
        <v>84</v>
      </c>
      <c r="D44" s="14" t="s">
        <v>122</v>
      </c>
      <c r="E44" s="12" t="s">
        <v>78</v>
      </c>
      <c r="F44" s="5" t="s">
        <v>31</v>
      </c>
      <c r="G44" s="70" t="s">
        <v>190</v>
      </c>
      <c r="H44" s="10">
        <v>91542823</v>
      </c>
      <c r="I44" s="14">
        <v>1.8</v>
      </c>
      <c r="J44" s="14" t="s">
        <v>35</v>
      </c>
      <c r="K44" s="32">
        <v>0</v>
      </c>
      <c r="L44" s="39">
        <v>0</v>
      </c>
      <c r="M44" s="40">
        <v>3710</v>
      </c>
      <c r="N44" s="40">
        <v>8742</v>
      </c>
      <c r="O44" s="40">
        <v>0</v>
      </c>
      <c r="P44" s="43">
        <f t="shared" si="2"/>
        <v>12452</v>
      </c>
      <c r="Q44" s="7" t="s">
        <v>93</v>
      </c>
      <c r="R44" s="7" t="s">
        <v>36</v>
      </c>
      <c r="S44" s="28" t="s">
        <v>77</v>
      </c>
      <c r="T44" s="7" t="s">
        <v>97</v>
      </c>
      <c r="U44" s="7" t="s">
        <v>211</v>
      </c>
      <c r="V44" s="7" t="s">
        <v>212</v>
      </c>
      <c r="W44" s="7" t="s">
        <v>213</v>
      </c>
      <c r="X44" s="7">
        <v>12</v>
      </c>
      <c r="Y44"/>
      <c r="Z44"/>
    </row>
    <row r="45" spans="1:26" ht="30">
      <c r="A45" s="14" t="s">
        <v>62</v>
      </c>
      <c r="B45" s="14" t="s">
        <v>161</v>
      </c>
      <c r="C45" s="14" t="s">
        <v>84</v>
      </c>
      <c r="D45" s="14" t="s">
        <v>123</v>
      </c>
      <c r="E45" s="5" t="s">
        <v>78</v>
      </c>
      <c r="F45" s="14" t="s">
        <v>31</v>
      </c>
      <c r="G45" s="70" t="s">
        <v>191</v>
      </c>
      <c r="H45" s="10">
        <v>93840636</v>
      </c>
      <c r="I45" s="14">
        <v>3.8</v>
      </c>
      <c r="J45" s="14" t="s">
        <v>35</v>
      </c>
      <c r="K45" s="32">
        <v>0</v>
      </c>
      <c r="L45" s="39">
        <v>0</v>
      </c>
      <c r="M45" s="40">
        <v>6462</v>
      </c>
      <c r="N45" s="40">
        <v>13348</v>
      </c>
      <c r="O45" s="40">
        <v>0</v>
      </c>
      <c r="P45" s="43">
        <f t="shared" si="2"/>
        <v>19810</v>
      </c>
      <c r="Q45" s="7" t="s">
        <v>93</v>
      </c>
      <c r="R45" s="7" t="s">
        <v>36</v>
      </c>
      <c r="S45" s="28" t="s">
        <v>77</v>
      </c>
      <c r="T45" s="7" t="s">
        <v>97</v>
      </c>
      <c r="U45" s="7" t="s">
        <v>211</v>
      </c>
      <c r="V45" s="7" t="s">
        <v>212</v>
      </c>
      <c r="W45" s="7" t="s">
        <v>213</v>
      </c>
      <c r="X45" s="7">
        <v>12</v>
      </c>
      <c r="Y45"/>
      <c r="Z45"/>
    </row>
    <row r="46" spans="1:26" ht="30">
      <c r="A46" s="14" t="s">
        <v>66</v>
      </c>
      <c r="B46" s="14" t="s">
        <v>124</v>
      </c>
      <c r="C46" s="14" t="s">
        <v>63</v>
      </c>
      <c r="D46" s="14" t="s">
        <v>125</v>
      </c>
      <c r="E46" s="5" t="s">
        <v>78</v>
      </c>
      <c r="F46" s="5" t="s">
        <v>31</v>
      </c>
      <c r="G46" s="70" t="s">
        <v>192</v>
      </c>
      <c r="H46" s="10">
        <v>91542885</v>
      </c>
      <c r="I46" s="14">
        <v>5.2</v>
      </c>
      <c r="J46" s="14" t="s">
        <v>35</v>
      </c>
      <c r="K46" s="32">
        <v>0</v>
      </c>
      <c r="L46" s="39">
        <v>0</v>
      </c>
      <c r="M46" s="40">
        <v>12722</v>
      </c>
      <c r="N46" s="40">
        <v>27331</v>
      </c>
      <c r="O46" s="40">
        <v>0</v>
      </c>
      <c r="P46" s="43">
        <f t="shared" si="2"/>
        <v>40053</v>
      </c>
      <c r="Q46" s="7" t="s">
        <v>93</v>
      </c>
      <c r="R46" s="7" t="s">
        <v>36</v>
      </c>
      <c r="S46" s="28" t="s">
        <v>77</v>
      </c>
      <c r="T46" s="7" t="s">
        <v>97</v>
      </c>
      <c r="U46" s="7" t="s">
        <v>211</v>
      </c>
      <c r="V46" s="7" t="s">
        <v>212</v>
      </c>
      <c r="W46" s="7" t="s">
        <v>213</v>
      </c>
      <c r="X46" s="7">
        <v>12</v>
      </c>
      <c r="Y46"/>
      <c r="Z46"/>
    </row>
    <row r="47" spans="1:26" ht="30">
      <c r="A47" s="14" t="s">
        <v>68</v>
      </c>
      <c r="B47" s="14" t="s">
        <v>126</v>
      </c>
      <c r="C47" s="14" t="s">
        <v>40</v>
      </c>
      <c r="D47" s="14" t="s">
        <v>127</v>
      </c>
      <c r="E47" s="5" t="s">
        <v>78</v>
      </c>
      <c r="F47" s="5" t="s">
        <v>31</v>
      </c>
      <c r="G47" s="70" t="s">
        <v>193</v>
      </c>
      <c r="H47" s="10">
        <v>83881813</v>
      </c>
      <c r="I47" s="14">
        <v>0.8</v>
      </c>
      <c r="J47" s="14" t="s">
        <v>35</v>
      </c>
      <c r="K47" s="32">
        <v>0</v>
      </c>
      <c r="L47" s="39">
        <v>0</v>
      </c>
      <c r="M47" s="40">
        <v>1745</v>
      </c>
      <c r="N47" s="40">
        <v>3253</v>
      </c>
      <c r="O47" s="40">
        <v>0</v>
      </c>
      <c r="P47" s="43">
        <f t="shared" si="2"/>
        <v>4998</v>
      </c>
      <c r="Q47" s="7" t="s">
        <v>93</v>
      </c>
      <c r="R47" s="7" t="s">
        <v>36</v>
      </c>
      <c r="S47" s="28" t="s">
        <v>77</v>
      </c>
      <c r="T47" s="7" t="s">
        <v>97</v>
      </c>
      <c r="U47" s="7" t="s">
        <v>211</v>
      </c>
      <c r="V47" s="7" t="s">
        <v>212</v>
      </c>
      <c r="W47" s="7" t="s">
        <v>213</v>
      </c>
      <c r="X47" s="7">
        <v>12</v>
      </c>
      <c r="Y47"/>
      <c r="Z47"/>
    </row>
    <row r="48" spans="1:26" ht="30">
      <c r="A48" s="14" t="s">
        <v>69</v>
      </c>
      <c r="B48" s="14" t="s">
        <v>128</v>
      </c>
      <c r="C48" s="14" t="s">
        <v>84</v>
      </c>
      <c r="D48" s="14" t="s">
        <v>30</v>
      </c>
      <c r="E48" s="5" t="s">
        <v>78</v>
      </c>
      <c r="F48" s="5" t="s">
        <v>31</v>
      </c>
      <c r="G48" s="14" t="s">
        <v>194</v>
      </c>
      <c r="H48" s="10">
        <v>91770068</v>
      </c>
      <c r="I48" s="14">
        <v>23</v>
      </c>
      <c r="J48" s="14" t="s">
        <v>35</v>
      </c>
      <c r="K48" s="32">
        <v>0</v>
      </c>
      <c r="L48" s="39">
        <v>0</v>
      </c>
      <c r="M48" s="40">
        <v>8627</v>
      </c>
      <c r="N48" s="40">
        <v>16853</v>
      </c>
      <c r="O48" s="40">
        <v>0</v>
      </c>
      <c r="P48" s="43">
        <f t="shared" si="2"/>
        <v>25480</v>
      </c>
      <c r="Q48" s="7" t="s">
        <v>93</v>
      </c>
      <c r="R48" s="7" t="s">
        <v>36</v>
      </c>
      <c r="S48" s="28" t="s">
        <v>77</v>
      </c>
      <c r="T48" s="7" t="s">
        <v>97</v>
      </c>
      <c r="U48" s="7" t="s">
        <v>211</v>
      </c>
      <c r="V48" s="7" t="s">
        <v>212</v>
      </c>
      <c r="W48" s="7" t="s">
        <v>213</v>
      </c>
      <c r="X48" s="7">
        <v>12</v>
      </c>
      <c r="Y48"/>
      <c r="Z48"/>
    </row>
    <row r="49" spans="1:25" ht="30">
      <c r="A49" s="14" t="s">
        <v>70</v>
      </c>
      <c r="B49" s="14" t="s">
        <v>129</v>
      </c>
      <c r="C49" s="14" t="s">
        <v>84</v>
      </c>
      <c r="D49" s="14" t="s">
        <v>130</v>
      </c>
      <c r="E49" s="12" t="s">
        <v>78</v>
      </c>
      <c r="F49" s="5" t="s">
        <v>31</v>
      </c>
      <c r="G49" s="14" t="s">
        <v>195</v>
      </c>
      <c r="H49" s="10">
        <v>80659997</v>
      </c>
      <c r="I49" s="14">
        <v>1.1</v>
      </c>
      <c r="J49" s="14" t="s">
        <v>35</v>
      </c>
      <c r="K49" s="32">
        <v>0</v>
      </c>
      <c r="L49" s="39">
        <v>0</v>
      </c>
      <c r="M49" s="40">
        <v>1926</v>
      </c>
      <c r="N49" s="40">
        <v>1370</v>
      </c>
      <c r="O49" s="40">
        <v>0</v>
      </c>
      <c r="P49" s="43">
        <f t="shared" si="2"/>
        <v>3296</v>
      </c>
      <c r="Q49" s="7" t="s">
        <v>93</v>
      </c>
      <c r="R49" s="7" t="s">
        <v>36</v>
      </c>
      <c r="S49" s="28" t="s">
        <v>77</v>
      </c>
      <c r="T49" s="7" t="s">
        <v>97</v>
      </c>
      <c r="U49" s="7" t="s">
        <v>211</v>
      </c>
      <c r="V49" s="7" t="s">
        <v>212</v>
      </c>
      <c r="W49" s="7" t="s">
        <v>213</v>
      </c>
      <c r="X49" s="7">
        <v>12</v>
      </c>
      <c r="Y49"/>
    </row>
    <row r="50" spans="1:26" ht="30">
      <c r="A50" s="14" t="s">
        <v>71</v>
      </c>
      <c r="B50" s="14" t="s">
        <v>131</v>
      </c>
      <c r="C50" s="14" t="s">
        <v>63</v>
      </c>
      <c r="D50" s="14" t="s">
        <v>132</v>
      </c>
      <c r="E50" s="14" t="s">
        <v>78</v>
      </c>
      <c r="F50" s="5" t="s">
        <v>31</v>
      </c>
      <c r="G50" s="14" t="s">
        <v>196</v>
      </c>
      <c r="H50" s="10">
        <v>89223362</v>
      </c>
      <c r="I50" s="14">
        <v>1.8</v>
      </c>
      <c r="J50" s="14" t="s">
        <v>35</v>
      </c>
      <c r="K50" s="32">
        <v>0</v>
      </c>
      <c r="L50" s="39">
        <v>0</v>
      </c>
      <c r="M50" s="40">
        <v>4774</v>
      </c>
      <c r="N50" s="40">
        <v>9100</v>
      </c>
      <c r="O50" s="40">
        <v>0</v>
      </c>
      <c r="P50" s="43">
        <f t="shared" si="2"/>
        <v>13874</v>
      </c>
      <c r="Q50" s="7" t="s">
        <v>93</v>
      </c>
      <c r="R50" s="7" t="s">
        <v>36</v>
      </c>
      <c r="S50" s="28" t="s">
        <v>77</v>
      </c>
      <c r="T50" s="7" t="s">
        <v>97</v>
      </c>
      <c r="U50" s="7" t="s">
        <v>211</v>
      </c>
      <c r="V50" s="7" t="s">
        <v>212</v>
      </c>
      <c r="W50" s="7" t="s">
        <v>213</v>
      </c>
      <c r="X50" s="7">
        <v>12</v>
      </c>
      <c r="Y50"/>
      <c r="Z50"/>
    </row>
    <row r="51" spans="1:25" ht="30">
      <c r="A51" s="14" t="s">
        <v>79</v>
      </c>
      <c r="B51" s="14" t="s">
        <v>133</v>
      </c>
      <c r="C51" s="14" t="s">
        <v>84</v>
      </c>
      <c r="D51" s="14" t="s">
        <v>134</v>
      </c>
      <c r="E51" s="14" t="s">
        <v>78</v>
      </c>
      <c r="F51" s="14" t="s">
        <v>31</v>
      </c>
      <c r="G51" s="14" t="s">
        <v>197</v>
      </c>
      <c r="H51" s="10">
        <v>40586265</v>
      </c>
      <c r="I51" s="14">
        <v>2.9</v>
      </c>
      <c r="J51" s="14" t="s">
        <v>35</v>
      </c>
      <c r="K51" s="32">
        <v>0</v>
      </c>
      <c r="L51" s="39">
        <v>0</v>
      </c>
      <c r="M51" s="40">
        <v>3456</v>
      </c>
      <c r="N51" s="40">
        <v>7643</v>
      </c>
      <c r="O51" s="40">
        <v>0</v>
      </c>
      <c r="P51" s="43">
        <f t="shared" si="2"/>
        <v>11099</v>
      </c>
      <c r="Q51" s="7" t="s">
        <v>93</v>
      </c>
      <c r="R51" s="7" t="s">
        <v>36</v>
      </c>
      <c r="S51" s="28" t="s">
        <v>77</v>
      </c>
      <c r="T51" s="7" t="s">
        <v>97</v>
      </c>
      <c r="U51" s="7" t="s">
        <v>211</v>
      </c>
      <c r="V51" s="7" t="s">
        <v>212</v>
      </c>
      <c r="W51" s="7" t="s">
        <v>213</v>
      </c>
      <c r="X51" s="7">
        <v>12</v>
      </c>
      <c r="Y51"/>
    </row>
    <row r="52" spans="1:25" ht="30">
      <c r="A52" s="14" t="s">
        <v>72</v>
      </c>
      <c r="B52" s="14" t="s">
        <v>135</v>
      </c>
      <c r="C52" s="14" t="s">
        <v>84</v>
      </c>
      <c r="D52" s="14" t="s">
        <v>136</v>
      </c>
      <c r="E52" s="5" t="s">
        <v>78</v>
      </c>
      <c r="F52" s="5" t="s">
        <v>31</v>
      </c>
      <c r="G52" s="14" t="s">
        <v>198</v>
      </c>
      <c r="H52" s="10">
        <v>83606882</v>
      </c>
      <c r="I52" s="14">
        <v>0.2</v>
      </c>
      <c r="J52" s="14" t="s">
        <v>35</v>
      </c>
      <c r="K52" s="32">
        <v>0</v>
      </c>
      <c r="L52" s="39">
        <v>0</v>
      </c>
      <c r="M52" s="40">
        <v>386</v>
      </c>
      <c r="N52" s="40">
        <v>790</v>
      </c>
      <c r="O52" s="40">
        <v>0</v>
      </c>
      <c r="P52" s="43">
        <f t="shared" si="2"/>
        <v>1176</v>
      </c>
      <c r="Q52" s="7" t="s">
        <v>93</v>
      </c>
      <c r="R52" s="7" t="s">
        <v>36</v>
      </c>
      <c r="S52" s="28" t="s">
        <v>77</v>
      </c>
      <c r="T52" s="7" t="s">
        <v>97</v>
      </c>
      <c r="U52" s="7" t="s">
        <v>211</v>
      </c>
      <c r="V52" s="7" t="s">
        <v>212</v>
      </c>
      <c r="W52" s="7" t="s">
        <v>213</v>
      </c>
      <c r="X52" s="7">
        <v>12</v>
      </c>
      <c r="Y52"/>
    </row>
    <row r="53" spans="1:25" ht="33.75" customHeight="1">
      <c r="A53" s="14" t="s">
        <v>73</v>
      </c>
      <c r="B53" s="14" t="s">
        <v>137</v>
      </c>
      <c r="C53" s="14" t="s">
        <v>84</v>
      </c>
      <c r="D53" s="14" t="s">
        <v>138</v>
      </c>
      <c r="E53" s="5" t="s">
        <v>78</v>
      </c>
      <c r="F53" s="5" t="s">
        <v>31</v>
      </c>
      <c r="G53" s="14" t="s">
        <v>199</v>
      </c>
      <c r="H53" s="10">
        <v>27945190</v>
      </c>
      <c r="I53" s="14">
        <v>4</v>
      </c>
      <c r="J53" s="14" t="s">
        <v>35</v>
      </c>
      <c r="K53" s="32">
        <v>0</v>
      </c>
      <c r="L53" s="39">
        <v>0</v>
      </c>
      <c r="M53" s="40">
        <v>4405</v>
      </c>
      <c r="N53" s="40">
        <v>3306</v>
      </c>
      <c r="O53" s="40">
        <v>0</v>
      </c>
      <c r="P53" s="43">
        <f t="shared" si="2"/>
        <v>7711</v>
      </c>
      <c r="Q53" s="7" t="s">
        <v>93</v>
      </c>
      <c r="R53" s="7" t="s">
        <v>36</v>
      </c>
      <c r="S53" s="28" t="s">
        <v>77</v>
      </c>
      <c r="T53" s="7" t="s">
        <v>97</v>
      </c>
      <c r="U53" s="7" t="s">
        <v>211</v>
      </c>
      <c r="V53" s="7" t="s">
        <v>212</v>
      </c>
      <c r="W53" s="7" t="s">
        <v>213</v>
      </c>
      <c r="X53" s="7">
        <v>12</v>
      </c>
      <c r="Y53"/>
    </row>
    <row r="54" spans="1:25" ht="32.25" customHeight="1">
      <c r="A54" s="14" t="s">
        <v>75</v>
      </c>
      <c r="B54" s="14" t="s">
        <v>139</v>
      </c>
      <c r="C54" s="14" t="s">
        <v>40</v>
      </c>
      <c r="D54" s="14" t="s">
        <v>58</v>
      </c>
      <c r="E54" s="5" t="s">
        <v>78</v>
      </c>
      <c r="F54" s="5" t="s">
        <v>31</v>
      </c>
      <c r="G54" s="14" t="s">
        <v>200</v>
      </c>
      <c r="H54" s="10">
        <v>80656615</v>
      </c>
      <c r="I54" s="14">
        <v>0.9</v>
      </c>
      <c r="J54" s="14" t="s">
        <v>35</v>
      </c>
      <c r="K54" s="32">
        <v>0</v>
      </c>
      <c r="L54" s="39">
        <v>0</v>
      </c>
      <c r="M54" s="40">
        <v>2173</v>
      </c>
      <c r="N54" s="40">
        <v>4512</v>
      </c>
      <c r="O54" s="40">
        <v>0</v>
      </c>
      <c r="P54" s="43">
        <f t="shared" si="2"/>
        <v>6685</v>
      </c>
      <c r="Q54" s="7" t="s">
        <v>93</v>
      </c>
      <c r="R54" s="7" t="s">
        <v>36</v>
      </c>
      <c r="S54" s="28" t="s">
        <v>77</v>
      </c>
      <c r="T54" s="7" t="s">
        <v>97</v>
      </c>
      <c r="U54" s="7" t="s">
        <v>211</v>
      </c>
      <c r="V54" s="7" t="s">
        <v>212</v>
      </c>
      <c r="W54" s="7" t="s">
        <v>213</v>
      </c>
      <c r="X54" s="7">
        <v>12</v>
      </c>
      <c r="Y54"/>
    </row>
    <row r="55" spans="1:25" ht="33" customHeight="1">
      <c r="A55" s="14" t="s">
        <v>76</v>
      </c>
      <c r="B55" s="14" t="s">
        <v>140</v>
      </c>
      <c r="C55" s="14" t="s">
        <v>84</v>
      </c>
      <c r="D55" s="14" t="s">
        <v>136</v>
      </c>
      <c r="E55" s="12" t="s">
        <v>78</v>
      </c>
      <c r="F55" s="5" t="s">
        <v>31</v>
      </c>
      <c r="G55" s="14" t="s">
        <v>201</v>
      </c>
      <c r="H55" s="10">
        <v>89223356</v>
      </c>
      <c r="I55" s="14">
        <v>1.1</v>
      </c>
      <c r="J55" s="14" t="s">
        <v>35</v>
      </c>
      <c r="K55" s="32">
        <v>0</v>
      </c>
      <c r="L55" s="39">
        <v>0</v>
      </c>
      <c r="M55" s="40">
        <v>2035</v>
      </c>
      <c r="N55" s="40">
        <v>4229</v>
      </c>
      <c r="O55" s="40">
        <v>0</v>
      </c>
      <c r="P55" s="43">
        <f t="shared" si="2"/>
        <v>6264</v>
      </c>
      <c r="Q55" s="7" t="s">
        <v>93</v>
      </c>
      <c r="R55" s="7" t="s">
        <v>36</v>
      </c>
      <c r="S55" s="28" t="s">
        <v>77</v>
      </c>
      <c r="T55" s="7" t="s">
        <v>97</v>
      </c>
      <c r="U55" s="7" t="s">
        <v>211</v>
      </c>
      <c r="V55" s="7" t="s">
        <v>212</v>
      </c>
      <c r="W55" s="7" t="s">
        <v>213</v>
      </c>
      <c r="X55" s="7">
        <v>12</v>
      </c>
      <c r="Y55"/>
    </row>
    <row r="56" spans="1:25" ht="30">
      <c r="A56" s="14" t="s">
        <v>141</v>
      </c>
      <c r="B56" s="14" t="s">
        <v>162</v>
      </c>
      <c r="C56" s="14" t="s">
        <v>84</v>
      </c>
      <c r="D56" s="14" t="s">
        <v>45</v>
      </c>
      <c r="E56" s="14" t="s">
        <v>78</v>
      </c>
      <c r="F56" s="5" t="s">
        <v>31</v>
      </c>
      <c r="G56" s="14" t="s">
        <v>202</v>
      </c>
      <c r="H56" s="10">
        <v>71648390</v>
      </c>
      <c r="I56" s="14">
        <v>3</v>
      </c>
      <c r="J56" s="14" t="s">
        <v>35</v>
      </c>
      <c r="K56" s="32">
        <v>0</v>
      </c>
      <c r="L56" s="39">
        <v>0</v>
      </c>
      <c r="M56" s="40">
        <v>1292</v>
      </c>
      <c r="N56" s="40">
        <v>2045</v>
      </c>
      <c r="O56" s="40">
        <v>0</v>
      </c>
      <c r="P56" s="43">
        <f t="shared" si="2"/>
        <v>3337</v>
      </c>
      <c r="Q56" s="7" t="s">
        <v>93</v>
      </c>
      <c r="R56" s="7" t="s">
        <v>36</v>
      </c>
      <c r="S56" s="28" t="s">
        <v>77</v>
      </c>
      <c r="T56" s="7" t="s">
        <v>97</v>
      </c>
      <c r="U56" s="7" t="s">
        <v>211</v>
      </c>
      <c r="V56" s="7" t="s">
        <v>212</v>
      </c>
      <c r="W56" s="7" t="s">
        <v>213</v>
      </c>
      <c r="X56" s="7">
        <v>12</v>
      </c>
      <c r="Y56"/>
    </row>
    <row r="57" spans="1:25" ht="30">
      <c r="A57" s="14" t="s">
        <v>142</v>
      </c>
      <c r="B57" s="14" t="s">
        <v>143</v>
      </c>
      <c r="C57" s="14" t="s">
        <v>84</v>
      </c>
      <c r="D57" s="14" t="s">
        <v>120</v>
      </c>
      <c r="E57" s="14" t="s">
        <v>78</v>
      </c>
      <c r="F57" s="14" t="s">
        <v>31</v>
      </c>
      <c r="G57" s="14" t="s">
        <v>203</v>
      </c>
      <c r="H57" s="10">
        <v>80660018</v>
      </c>
      <c r="I57" s="14">
        <v>0.6</v>
      </c>
      <c r="J57" s="14" t="s">
        <v>35</v>
      </c>
      <c r="K57" s="32">
        <v>0</v>
      </c>
      <c r="L57" s="39">
        <v>0</v>
      </c>
      <c r="M57" s="40">
        <v>1019</v>
      </c>
      <c r="N57" s="40">
        <v>2034</v>
      </c>
      <c r="O57" s="40">
        <v>0</v>
      </c>
      <c r="P57" s="43">
        <f t="shared" si="2"/>
        <v>3053</v>
      </c>
      <c r="Q57" s="7" t="s">
        <v>93</v>
      </c>
      <c r="R57" s="7" t="s">
        <v>36</v>
      </c>
      <c r="S57" s="28" t="s">
        <v>77</v>
      </c>
      <c r="T57" s="7" t="s">
        <v>97</v>
      </c>
      <c r="U57" s="7" t="s">
        <v>211</v>
      </c>
      <c r="V57" s="7" t="s">
        <v>212</v>
      </c>
      <c r="W57" s="7" t="s">
        <v>213</v>
      </c>
      <c r="X57" s="7">
        <v>12</v>
      </c>
      <c r="Y57"/>
    </row>
    <row r="58" spans="1:25" ht="30">
      <c r="A58" s="14" t="s">
        <v>144</v>
      </c>
      <c r="B58" s="14" t="s">
        <v>173</v>
      </c>
      <c r="C58" s="14" t="s">
        <v>63</v>
      </c>
      <c r="D58" s="14" t="s">
        <v>145</v>
      </c>
      <c r="E58" s="14" t="s">
        <v>78</v>
      </c>
      <c r="F58" s="14" t="s">
        <v>31</v>
      </c>
      <c r="G58" s="14" t="s">
        <v>204</v>
      </c>
      <c r="H58" s="10">
        <v>83520852</v>
      </c>
      <c r="I58" s="14">
        <v>1</v>
      </c>
      <c r="J58" s="14" t="s">
        <v>35</v>
      </c>
      <c r="K58" s="32">
        <v>0</v>
      </c>
      <c r="L58" s="39">
        <v>0</v>
      </c>
      <c r="M58" s="41">
        <v>860</v>
      </c>
      <c r="N58" s="41">
        <v>2419</v>
      </c>
      <c r="O58" s="41">
        <v>0</v>
      </c>
      <c r="P58" s="43">
        <f t="shared" si="2"/>
        <v>3279</v>
      </c>
      <c r="Q58" s="7" t="s">
        <v>93</v>
      </c>
      <c r="R58" s="7" t="s">
        <v>36</v>
      </c>
      <c r="S58" s="28" t="s">
        <v>77</v>
      </c>
      <c r="T58" s="7" t="s">
        <v>97</v>
      </c>
      <c r="U58" s="7" t="s">
        <v>211</v>
      </c>
      <c r="V58" s="7" t="s">
        <v>212</v>
      </c>
      <c r="W58" s="7" t="s">
        <v>213</v>
      </c>
      <c r="X58" s="7">
        <v>12</v>
      </c>
      <c r="Y58"/>
    </row>
    <row r="59" spans="1:25" ht="33.75" customHeight="1">
      <c r="A59" s="14" t="s">
        <v>146</v>
      </c>
      <c r="B59" s="14" t="s">
        <v>147</v>
      </c>
      <c r="C59" s="14" t="s">
        <v>84</v>
      </c>
      <c r="D59" s="14" t="s">
        <v>123</v>
      </c>
      <c r="E59" s="14" t="s">
        <v>78</v>
      </c>
      <c r="F59" s="14" t="s">
        <v>31</v>
      </c>
      <c r="G59" s="14" t="s">
        <v>205</v>
      </c>
      <c r="H59" s="10">
        <v>83278287</v>
      </c>
      <c r="I59" s="14">
        <v>1</v>
      </c>
      <c r="J59" s="14" t="s">
        <v>35</v>
      </c>
      <c r="K59" s="42">
        <v>0</v>
      </c>
      <c r="L59" s="32">
        <v>0</v>
      </c>
      <c r="M59" s="32">
        <v>904</v>
      </c>
      <c r="N59" s="32">
        <v>2000</v>
      </c>
      <c r="O59" s="32">
        <v>0</v>
      </c>
      <c r="P59" s="43">
        <f t="shared" si="2"/>
        <v>2904</v>
      </c>
      <c r="Q59" s="7" t="s">
        <v>93</v>
      </c>
      <c r="R59" s="7" t="s">
        <v>36</v>
      </c>
      <c r="S59" s="28" t="s">
        <v>77</v>
      </c>
      <c r="T59" s="7" t="s">
        <v>97</v>
      </c>
      <c r="U59" s="7" t="s">
        <v>211</v>
      </c>
      <c r="V59" s="7" t="s">
        <v>212</v>
      </c>
      <c r="W59" s="7" t="s">
        <v>213</v>
      </c>
      <c r="X59" s="7">
        <v>12</v>
      </c>
      <c r="Y59"/>
    </row>
    <row r="60" spans="1:25" ht="33.75" customHeight="1">
      <c r="A60" s="14" t="s">
        <v>163</v>
      </c>
      <c r="B60" s="14" t="s">
        <v>166</v>
      </c>
      <c r="C60" s="14" t="s">
        <v>84</v>
      </c>
      <c r="D60" s="14" t="s">
        <v>136</v>
      </c>
      <c r="E60" s="14" t="s">
        <v>78</v>
      </c>
      <c r="F60" s="14" t="s">
        <v>31</v>
      </c>
      <c r="G60" s="14" t="s">
        <v>206</v>
      </c>
      <c r="H60" s="10">
        <v>405862249</v>
      </c>
      <c r="I60" s="56">
        <v>3</v>
      </c>
      <c r="J60" s="23" t="s">
        <v>35</v>
      </c>
      <c r="K60" s="57">
        <v>0</v>
      </c>
      <c r="L60" s="59">
        <v>0</v>
      </c>
      <c r="M60" s="58">
        <v>2931</v>
      </c>
      <c r="N60" s="32">
        <v>5875</v>
      </c>
      <c r="O60" s="60">
        <v>0</v>
      </c>
      <c r="P60" s="43">
        <f t="shared" si="2"/>
        <v>8806</v>
      </c>
      <c r="Q60" s="7" t="s">
        <v>93</v>
      </c>
      <c r="R60" s="7" t="s">
        <v>36</v>
      </c>
      <c r="S60" s="28" t="s">
        <v>77</v>
      </c>
      <c r="T60" s="7" t="s">
        <v>97</v>
      </c>
      <c r="U60" s="7" t="s">
        <v>211</v>
      </c>
      <c r="V60" s="45" t="s">
        <v>212</v>
      </c>
      <c r="W60" s="11" t="s">
        <v>213</v>
      </c>
      <c r="X60" s="7">
        <v>12</v>
      </c>
      <c r="Y60"/>
    </row>
    <row r="61" spans="1:25" ht="33.75" customHeight="1">
      <c r="A61" s="14" t="s">
        <v>164</v>
      </c>
      <c r="B61" s="14" t="s">
        <v>168</v>
      </c>
      <c r="C61" s="14" t="s">
        <v>84</v>
      </c>
      <c r="D61" s="14" t="s">
        <v>165</v>
      </c>
      <c r="E61" s="14" t="s">
        <v>78</v>
      </c>
      <c r="F61" s="14" t="s">
        <v>31</v>
      </c>
      <c r="G61" s="14" t="s">
        <v>207</v>
      </c>
      <c r="H61" s="10">
        <v>941185835</v>
      </c>
      <c r="I61" s="56">
        <v>7</v>
      </c>
      <c r="J61" s="23" t="s">
        <v>35</v>
      </c>
      <c r="K61" s="57">
        <v>0</v>
      </c>
      <c r="L61" s="59">
        <v>0</v>
      </c>
      <c r="M61" s="58">
        <v>1471</v>
      </c>
      <c r="N61" s="32">
        <v>2822</v>
      </c>
      <c r="O61" s="60">
        <v>0</v>
      </c>
      <c r="P61" s="43">
        <f t="shared" si="2"/>
        <v>4293</v>
      </c>
      <c r="Q61" s="7" t="s">
        <v>93</v>
      </c>
      <c r="R61" s="7" t="s">
        <v>36</v>
      </c>
      <c r="S61" s="28" t="s">
        <v>77</v>
      </c>
      <c r="T61" s="7" t="s">
        <v>97</v>
      </c>
      <c r="U61" s="7" t="s">
        <v>211</v>
      </c>
      <c r="V61" s="45" t="s">
        <v>212</v>
      </c>
      <c r="W61" s="11" t="s">
        <v>213</v>
      </c>
      <c r="X61" s="7">
        <v>12</v>
      </c>
      <c r="Y61"/>
    </row>
    <row r="62" spans="1:25" ht="33.75" customHeight="1">
      <c r="A62" s="23" t="s">
        <v>170</v>
      </c>
      <c r="B62" s="23" t="s">
        <v>167</v>
      </c>
      <c r="C62" s="23" t="s">
        <v>83</v>
      </c>
      <c r="D62" s="23" t="s">
        <v>169</v>
      </c>
      <c r="E62" s="23" t="s">
        <v>78</v>
      </c>
      <c r="F62" s="23" t="s">
        <v>31</v>
      </c>
      <c r="G62" s="23" t="s">
        <v>208</v>
      </c>
      <c r="H62" s="16">
        <v>40586303</v>
      </c>
      <c r="I62" s="56">
        <v>1</v>
      </c>
      <c r="J62" s="23" t="s">
        <v>35</v>
      </c>
      <c r="K62" s="57">
        <v>0</v>
      </c>
      <c r="L62" s="59">
        <v>0</v>
      </c>
      <c r="M62" s="58">
        <v>1766</v>
      </c>
      <c r="N62" s="61">
        <v>3307</v>
      </c>
      <c r="O62" s="62">
        <v>0</v>
      </c>
      <c r="P62" s="43">
        <f t="shared" si="2"/>
        <v>5073</v>
      </c>
      <c r="Q62" s="7" t="s">
        <v>93</v>
      </c>
      <c r="R62" s="7" t="s">
        <v>36</v>
      </c>
      <c r="S62" s="28" t="s">
        <v>77</v>
      </c>
      <c r="T62" s="7" t="s">
        <v>97</v>
      </c>
      <c r="U62" s="7" t="s">
        <v>211</v>
      </c>
      <c r="V62" s="45" t="s">
        <v>212</v>
      </c>
      <c r="W62" s="7" t="s">
        <v>213</v>
      </c>
      <c r="X62" s="7">
        <v>12</v>
      </c>
      <c r="Y62"/>
    </row>
    <row r="63" spans="1:25" ht="33.75" customHeight="1">
      <c r="A63" s="12" t="s">
        <v>210</v>
      </c>
      <c r="B63" s="12" t="s">
        <v>168</v>
      </c>
      <c r="C63" s="12" t="s">
        <v>84</v>
      </c>
      <c r="D63" s="12" t="s">
        <v>110</v>
      </c>
      <c r="E63" s="73" t="s">
        <v>78</v>
      </c>
      <c r="F63" s="74" t="s">
        <v>31</v>
      </c>
      <c r="G63" s="12" t="s">
        <v>209</v>
      </c>
      <c r="H63" s="11">
        <v>9019472</v>
      </c>
      <c r="I63" s="12">
        <v>17</v>
      </c>
      <c r="J63" s="75" t="s">
        <v>35</v>
      </c>
      <c r="K63" s="59">
        <v>0</v>
      </c>
      <c r="L63" s="59">
        <v>0</v>
      </c>
      <c r="M63" s="59">
        <v>16769</v>
      </c>
      <c r="N63" s="76">
        <v>29678</v>
      </c>
      <c r="O63" s="77">
        <v>0</v>
      </c>
      <c r="P63" s="78">
        <f>(M63+N63)</f>
        <v>46447</v>
      </c>
      <c r="Q63" s="11" t="s">
        <v>93</v>
      </c>
      <c r="R63" s="7" t="s">
        <v>36</v>
      </c>
      <c r="S63" s="28" t="s">
        <v>77</v>
      </c>
      <c r="T63" s="7" t="s">
        <v>97</v>
      </c>
      <c r="U63" s="7" t="s">
        <v>211</v>
      </c>
      <c r="V63" s="71" t="s">
        <v>212</v>
      </c>
      <c r="W63" s="71" t="s">
        <v>213</v>
      </c>
      <c r="X63" s="71">
        <v>12</v>
      </c>
      <c r="Y63"/>
    </row>
    <row r="64" spans="1:25" ht="33.75" customHeight="1">
      <c r="A64" s="14" t="s">
        <v>234</v>
      </c>
      <c r="B64" s="14" t="s">
        <v>236</v>
      </c>
      <c r="C64" s="54" t="s">
        <v>84</v>
      </c>
      <c r="D64" s="14" t="s">
        <v>237</v>
      </c>
      <c r="E64" s="14" t="s">
        <v>78</v>
      </c>
      <c r="F64" s="14" t="s">
        <v>235</v>
      </c>
      <c r="G64" s="83" t="s">
        <v>238</v>
      </c>
      <c r="H64" s="10">
        <v>97811557</v>
      </c>
      <c r="I64" s="14">
        <v>5</v>
      </c>
      <c r="J64" s="14" t="s">
        <v>35</v>
      </c>
      <c r="K64" s="40">
        <v>0</v>
      </c>
      <c r="L64" s="40">
        <v>0</v>
      </c>
      <c r="M64" s="40">
        <v>5000</v>
      </c>
      <c r="N64" s="40">
        <v>10000</v>
      </c>
      <c r="O64" s="40">
        <v>0</v>
      </c>
      <c r="P64" s="78">
        <v>15000</v>
      </c>
      <c r="Q64" s="84" t="s">
        <v>93</v>
      </c>
      <c r="R64" s="7" t="s">
        <v>36</v>
      </c>
      <c r="S64" s="28" t="s">
        <v>77</v>
      </c>
      <c r="T64" s="7" t="s">
        <v>97</v>
      </c>
      <c r="U64" s="7" t="s">
        <v>211</v>
      </c>
      <c r="V64" s="7" t="s">
        <v>212</v>
      </c>
      <c r="W64" s="7" t="s">
        <v>213</v>
      </c>
      <c r="X64" s="7">
        <v>12</v>
      </c>
      <c r="Y64"/>
    </row>
    <row r="65" spans="9:25" ht="13.5">
      <c r="I65" s="35"/>
      <c r="J65" s="6"/>
      <c r="K65" s="35"/>
      <c r="L65" s="35"/>
      <c r="M65" s="79">
        <f>SUM(M28:M64)</f>
        <v>161515</v>
      </c>
      <c r="N65" s="80">
        <f>SUM(N28:N64)</f>
        <v>294721</v>
      </c>
      <c r="O65" s="80">
        <f>SUM(O28:O64)</f>
        <v>0</v>
      </c>
      <c r="P65" s="81">
        <f>SUM(P28:P64)</f>
        <v>456236</v>
      </c>
      <c r="Q65" s="82"/>
      <c r="R65" s="46"/>
      <c r="S65" s="46"/>
      <c r="T65" s="46"/>
      <c r="U65" s="46"/>
      <c r="V65" s="45"/>
      <c r="W65" s="45"/>
      <c r="X65" s="45"/>
      <c r="Y65"/>
    </row>
    <row r="66" spans="9:25" ht="13.5">
      <c r="I66" s="35"/>
      <c r="J66" s="6"/>
      <c r="K66" s="35"/>
      <c r="L66" s="35"/>
      <c r="M66" s="49"/>
      <c r="N66" s="49"/>
      <c r="O66" s="49"/>
      <c r="P66" s="50"/>
      <c r="Q66" s="48"/>
      <c r="R66" s="48"/>
      <c r="S66" s="48"/>
      <c r="T66" s="48"/>
      <c r="U66" s="48"/>
      <c r="V66" s="35"/>
      <c r="W66" s="35"/>
      <c r="X66" s="35"/>
      <c r="Y66"/>
    </row>
    <row r="67" spans="9:25" ht="13.5">
      <c r="I67" s="44"/>
      <c r="J67" s="2" t="s">
        <v>24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Y67"/>
    </row>
    <row r="68" spans="9:25" ht="13.5">
      <c r="I68" s="4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Y68"/>
    </row>
    <row r="69" spans="1:25" ht="13.5">
      <c r="A69" s="2"/>
      <c r="B69" s="89" t="s">
        <v>25</v>
      </c>
      <c r="C69" s="90"/>
      <c r="D69" s="90"/>
      <c r="E69" s="90"/>
      <c r="F69" s="90"/>
      <c r="G69" s="90"/>
      <c r="H69" s="91"/>
      <c r="I69" s="2"/>
      <c r="J69" s="2"/>
      <c r="K69" s="2"/>
      <c r="L69" s="2"/>
      <c r="W69"/>
      <c r="X69"/>
      <c r="Y69"/>
    </row>
    <row r="70" spans="1:25" ht="13.5">
      <c r="A70" s="2"/>
      <c r="B70" s="92"/>
      <c r="C70" s="93"/>
      <c r="D70" s="93"/>
      <c r="E70" s="93"/>
      <c r="F70" s="93"/>
      <c r="G70" s="93"/>
      <c r="H70" s="9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/>
      <c r="X70"/>
      <c r="Y70"/>
    </row>
    <row r="71" spans="1:25" ht="51">
      <c r="A71" s="2"/>
      <c r="B71" s="5" t="s">
        <v>14</v>
      </c>
      <c r="C71" s="7" t="s">
        <v>233</v>
      </c>
      <c r="D71" s="7" t="s">
        <v>26</v>
      </c>
      <c r="E71" s="7" t="s">
        <v>158</v>
      </c>
      <c r="F71" s="5" t="s">
        <v>157</v>
      </c>
      <c r="G71" s="5" t="s">
        <v>27</v>
      </c>
      <c r="H71" s="5" t="s">
        <v>232</v>
      </c>
      <c r="I71" s="2"/>
      <c r="J71" s="2"/>
      <c r="K71" s="2"/>
      <c r="L71" s="2"/>
      <c r="W71"/>
      <c r="X71"/>
      <c r="Y71"/>
    </row>
    <row r="72" spans="1:25" ht="13.5">
      <c r="A72" s="2"/>
      <c r="B72" s="5" t="s">
        <v>39</v>
      </c>
      <c r="C72" s="31">
        <v>0</v>
      </c>
      <c r="D72" s="31">
        <v>0</v>
      </c>
      <c r="E72" s="31">
        <v>0</v>
      </c>
      <c r="F72" s="51">
        <v>0</v>
      </c>
      <c r="G72" s="32">
        <f>O8+O15+O18</f>
        <v>18358</v>
      </c>
      <c r="H72" s="52">
        <f>(C72+D72+E72+F72+G72)</f>
        <v>18358</v>
      </c>
      <c r="I72" s="2"/>
      <c r="J72" s="2"/>
      <c r="K72" s="2"/>
      <c r="L72" s="2"/>
      <c r="W72"/>
      <c r="X72"/>
      <c r="Y72"/>
    </row>
    <row r="73" spans="1:25" ht="13.5">
      <c r="A73" s="2"/>
      <c r="B73" s="5" t="s">
        <v>41</v>
      </c>
      <c r="C73" s="31">
        <f>K9+K10+K11+K12+K13+K14+K17</f>
        <v>18168</v>
      </c>
      <c r="D73" s="31">
        <f>L9+L10+L11+L12+L13+L14+L17</f>
        <v>43372</v>
      </c>
      <c r="E73" s="31">
        <v>0</v>
      </c>
      <c r="F73" s="32">
        <v>0</v>
      </c>
      <c r="G73" s="32">
        <v>0</v>
      </c>
      <c r="H73" s="52">
        <f>(C73+D73+E73+F73+G73)</f>
        <v>61540</v>
      </c>
      <c r="I73" s="2"/>
      <c r="J73" s="2"/>
      <c r="K73" s="2"/>
      <c r="L73" s="2"/>
      <c r="W73"/>
      <c r="X73"/>
      <c r="Y73"/>
    </row>
    <row r="74" spans="1:25" ht="13.5">
      <c r="A74" s="2"/>
      <c r="B74" s="5" t="s">
        <v>35</v>
      </c>
      <c r="C74" s="31">
        <v>0</v>
      </c>
      <c r="D74" s="31">
        <v>0</v>
      </c>
      <c r="E74" s="31">
        <f>M65</f>
        <v>161515</v>
      </c>
      <c r="F74" s="32">
        <f>N65</f>
        <v>294721</v>
      </c>
      <c r="G74" s="32">
        <v>0</v>
      </c>
      <c r="H74" s="52">
        <f>(C74+D74+E74+F74+G74)</f>
        <v>456236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/>
      <c r="X74"/>
      <c r="Y74"/>
    </row>
    <row r="75" spans="1:25" ht="13.5">
      <c r="A75" s="2"/>
      <c r="B75" s="5" t="s">
        <v>32</v>
      </c>
      <c r="C75" s="31">
        <v>0</v>
      </c>
      <c r="D75" s="31">
        <v>0</v>
      </c>
      <c r="E75" s="31">
        <v>0</v>
      </c>
      <c r="F75" s="32">
        <v>0</v>
      </c>
      <c r="G75" s="32">
        <f>O7+O16</f>
        <v>89036</v>
      </c>
      <c r="H75" s="52">
        <f>(C75+D75+E75+F75+G75)</f>
        <v>89036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/>
      <c r="X75"/>
      <c r="Y75"/>
    </row>
    <row r="76" spans="2:25" ht="13.5">
      <c r="B76" s="30" t="s">
        <v>23</v>
      </c>
      <c r="C76" s="33">
        <f aca="true" t="shared" si="3" ref="C76:H76">SUM(C72:C75)</f>
        <v>18168</v>
      </c>
      <c r="D76" s="33">
        <f t="shared" si="3"/>
        <v>43372</v>
      </c>
      <c r="E76" s="33">
        <f t="shared" si="3"/>
        <v>161515</v>
      </c>
      <c r="F76" s="33">
        <f t="shared" si="3"/>
        <v>294721</v>
      </c>
      <c r="G76" s="33">
        <f t="shared" si="3"/>
        <v>107394</v>
      </c>
      <c r="H76" s="53">
        <f t="shared" si="3"/>
        <v>625170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W76"/>
      <c r="X76"/>
      <c r="Y76"/>
    </row>
    <row r="77" spans="9:25" ht="13.5">
      <c r="I77" s="2"/>
      <c r="J77" s="2"/>
      <c r="K77" s="2"/>
      <c r="L77" s="2"/>
      <c r="W77"/>
      <c r="X77"/>
      <c r="Y77"/>
    </row>
    <row r="79" spans="2:25" ht="13.5">
      <c r="B79" s="2"/>
      <c r="W79"/>
      <c r="X79"/>
      <c r="Y79"/>
    </row>
    <row r="80" spans="2:7" ht="9.75">
      <c r="B80" s="4" t="s">
        <v>156</v>
      </c>
      <c r="G80" s="55"/>
    </row>
  </sheetData>
  <sheetProtection/>
  <mergeCells count="23">
    <mergeCell ref="B69:H70"/>
    <mergeCell ref="A22:Z23"/>
    <mergeCell ref="A25:A26"/>
    <mergeCell ref="B25:B26"/>
    <mergeCell ref="C25:F25"/>
    <mergeCell ref="G25:G26"/>
    <mergeCell ref="V25:X25"/>
    <mergeCell ref="A1:X2"/>
    <mergeCell ref="A4:A5"/>
    <mergeCell ref="B4:B5"/>
    <mergeCell ref="C4:F4"/>
    <mergeCell ref="G4:G5"/>
    <mergeCell ref="H4:H5"/>
    <mergeCell ref="I4:P4"/>
    <mergeCell ref="T4:T5"/>
    <mergeCell ref="U4:U5"/>
    <mergeCell ref="V4:X4"/>
    <mergeCell ref="Q4:S4"/>
    <mergeCell ref="H25:H26"/>
    <mergeCell ref="I25:P25"/>
    <mergeCell ref="Q25:S25"/>
    <mergeCell ref="T25:T26"/>
    <mergeCell ref="U25:U2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KK</cp:lastModifiedBy>
  <cp:lastPrinted>2021-11-04T07:18:26Z</cp:lastPrinted>
  <dcterms:created xsi:type="dcterms:W3CDTF">2013-10-08T07:52:06Z</dcterms:created>
  <dcterms:modified xsi:type="dcterms:W3CDTF">2021-12-13T07:29:51Z</dcterms:modified>
  <cp:category/>
  <cp:version/>
  <cp:contentType/>
  <cp:contentStatus/>
</cp:coreProperties>
</file>