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zial_utrzymania\01 DOKUMENTY\PRZETARGI\2023\Gębice\"/>
    </mc:Choice>
  </mc:AlternateContent>
  <bookViews>
    <workbookView xWindow="0" yWindow="0" windowWidth="20160" windowHeight="9036"/>
  </bookViews>
  <sheets>
    <sheet name="Przedmiar" sheetId="1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8" l="1"/>
  <c r="E51" i="18"/>
  <c r="E49" i="18"/>
  <c r="E46" i="18"/>
  <c r="E44" i="18"/>
  <c r="E42" i="18"/>
  <c r="E40" i="18"/>
  <c r="E37" i="18"/>
  <c r="E35" i="18"/>
  <c r="E32" i="18"/>
  <c r="E33" i="18" s="1"/>
  <c r="E30" i="18"/>
  <c r="E31" i="18" s="1"/>
  <c r="E28" i="18"/>
  <c r="E27" i="18"/>
  <c r="E22" i="18"/>
  <c r="E15" i="18"/>
  <c r="E16" i="18" s="1"/>
  <c r="E14" i="18"/>
  <c r="E12" i="18"/>
</calcChain>
</file>

<file path=xl/sharedStrings.xml><?xml version="1.0" encoding="utf-8"?>
<sst xmlns="http://schemas.openxmlformats.org/spreadsheetml/2006/main" count="126" uniqueCount="99">
  <si>
    <t>Numer</t>
  </si>
  <si>
    <t xml:space="preserve">Wyszczególnienie  elementów </t>
  </si>
  <si>
    <t>Jednostka</t>
  </si>
  <si>
    <t>Specyfikacji</t>
  </si>
  <si>
    <t>kompu-</t>
  </si>
  <si>
    <t>rozliczeniowych</t>
  </si>
  <si>
    <t>Technicznej</t>
  </si>
  <si>
    <t>terowy</t>
  </si>
  <si>
    <t>nazwa</t>
  </si>
  <si>
    <t>ilość</t>
  </si>
  <si>
    <t>01.00.00.</t>
  </si>
  <si>
    <t>ROBOTY  PRZYGOTOWAWCZE</t>
  </si>
  <si>
    <t>01.01.01.</t>
  </si>
  <si>
    <t>ODTWORZENIE (WYZNACZENIE) TRASY I PUNKTÓW  WYSOKOŚCIOWYCH</t>
  </si>
  <si>
    <t>Odtworzenie trasy linii w terenie równinnym - roboty pomiarowe</t>
  </si>
  <si>
    <t>km</t>
  </si>
  <si>
    <t>01.02.04.</t>
  </si>
  <si>
    <t>ROZBIÓRKI ELEMENTÓW DRÓG</t>
  </si>
  <si>
    <t>Rozebranie nawierzchni z betonu asfaltowego o gr. 4cm - zjazdy</t>
  </si>
  <si>
    <t>m2</t>
  </si>
  <si>
    <t>Rozebranie podbudowy z kruszywa o grubości warstwy 15cm - rozbiórka istnijącej podbudowy jezdni z drobnego kruszywa ze żwirem, czarna</t>
  </si>
  <si>
    <t>3a</t>
  </si>
  <si>
    <t>Wywiezienie gruzu z terenu rozbiórki z załadunkiem i wyładunkiem mechanicznym na odległość 1km</t>
  </si>
  <si>
    <t>m3</t>
  </si>
  <si>
    <t>Rozebranie słupków znaków drogowych zamocowanych w podłożu gruntowym</t>
  </si>
  <si>
    <t>szt</t>
  </si>
  <si>
    <t>Zdjęcie tarcz (tablic) znaków drogowych</t>
  </si>
  <si>
    <r>
      <t xml:space="preserve">Rozebranie słupków znaków drogowych zamocowanych w podłożu gruntowym - Rozbiórka słupków drogowych </t>
    </r>
    <r>
      <rPr>
        <u/>
        <sz val="10"/>
        <rFont val="Times New Roman CE"/>
        <charset val="238"/>
      </rPr>
      <t>U-1a</t>
    </r>
  </si>
  <si>
    <t>02.00.00.</t>
  </si>
  <si>
    <t>ROBOTY  ZIEMNE</t>
  </si>
  <si>
    <t>02.01.01.</t>
  </si>
  <si>
    <t>WYKONANIE WYKOPÓW W GRUNTACH  I - V KAT.</t>
  </si>
  <si>
    <t xml:space="preserve">Roboty ziemne poprzeczne wykonywane mechanicznie, na odkład - wykopy oraz przekopy w gruntach kat. I i II </t>
  </si>
  <si>
    <t>02.03.01.</t>
  </si>
  <si>
    <t>WYKONANIE NASYPÓW</t>
  </si>
  <si>
    <t>Wykonanie nasypów mechanicznie z gruntu uzyskanego z wykopu dla gruntu kat. I i II</t>
  </si>
  <si>
    <t>04.00.00.</t>
  </si>
  <si>
    <t>PODBUDOWY</t>
  </si>
  <si>
    <t>04.01.01.</t>
  </si>
  <si>
    <t>KORYTO WRAZ Z PROFILOWANIEM I ZAGĘSZCZENIEM PODŁOŻA</t>
  </si>
  <si>
    <t>Wykonanie koryta mechanicznie na poszerzeniach jezdni i chodników, w gruntach kat II.-IV, przy głębokości koryta 20cm - (ZJAZDY)</t>
  </si>
  <si>
    <t>Profilowanie i zagęszczenie mechaniczne podłoża pod warstwy konstrukcyjne w gruntach kat. II - IV</t>
  </si>
  <si>
    <t>04.03.01.</t>
  </si>
  <si>
    <t>OCZYSZCZENIE I SKROPIENIE WARSTW KONSTRUKCYJNYCH</t>
  </si>
  <si>
    <t>Oczyszczenie mechaniczne warstw konstrukcyjnych nieulepszonych</t>
  </si>
  <si>
    <t>11a</t>
  </si>
  <si>
    <t>Skropienie mechaniczne emulsją asfaltową warstw konstrukcyjnych nieulepszonych</t>
  </si>
  <si>
    <t>Oczyszczenie mechaniczne warstw konstrukcyjnych ulepszonych</t>
  </si>
  <si>
    <t>12a</t>
  </si>
  <si>
    <t>04.04.02.</t>
  </si>
  <si>
    <t>PODBUDOWA Z KRUSZYWA ŁAMANEGO</t>
  </si>
  <si>
    <t>Wykonanie warstwy dolnej podbudowy z kruszywa łamanego o grubości 20cm, z kruszywa o frakcji     0-31,5mm</t>
  </si>
  <si>
    <t>04.05.01.</t>
  </si>
  <si>
    <t>PODB. I ULEPSZ.PODŁOŻE Z GRUNTU LUB KRUSZ.STAB.CEMENT.</t>
  </si>
  <si>
    <t>Wykonanie podbudowy z gruntu stabilizowanego cementem, na miejscu, z uprzednim doziarnieniem o grubości warstwy 15cm - ilość cementu do uzysknia C3/4</t>
  </si>
  <si>
    <t>05.00.00.</t>
  </si>
  <si>
    <t>NAWIERZCHNIE</t>
  </si>
  <si>
    <t>05.02.01</t>
  </si>
  <si>
    <t>05.03.05</t>
  </si>
  <si>
    <t>NAWIERZCHNIA Z  BETONU ASFALTOWEGO. WARSTWA WIĄŻĄCA I WYRÓWNAWCZA</t>
  </si>
  <si>
    <t>Wykonanie warstwy wiążącej nawierzchni z betonu asfaltowego gr. 7 cm  - AC 11 W</t>
  </si>
  <si>
    <t>05.03.05b.</t>
  </si>
  <si>
    <t>NAWIERZCHNIA Z  BETONU ASFALTOWEGO. WARSTWA ŚCIERALNA</t>
  </si>
  <si>
    <t>Wykonanie warstwy ścieralnej nawierzchni z betonu asfaltowego gr. 4 cm  - AC 8 S</t>
  </si>
  <si>
    <t>05.03.11.</t>
  </si>
  <si>
    <t>RECYKLING (REMIXING)</t>
  </si>
  <si>
    <t>Wykonanie frezowania nawierzchni asfaltowych na zimno, przy średniej grubości warstwy 8cm - z odwiezieniem urobku na odl. do 10km w miejsce wskazane przez Zamawiającego</t>
  </si>
  <si>
    <t>06.00.00.</t>
  </si>
  <si>
    <t>ROBOTY WYKOŃCZENIOWE</t>
  </si>
  <si>
    <t>06.01.01.</t>
  </si>
  <si>
    <t>UMOCNIENIE SKARP I ROWÓW PRZEZ DARNIOWANIE,HUMUSOWANIE LUB OBSIANIE</t>
  </si>
  <si>
    <t>Humusowanie z obsianiem trawą przy gr.humusu 10 cm, wraz z pielęgnacją w okresie gwarancyjnym</t>
  </si>
  <si>
    <t>06.03.01.</t>
  </si>
  <si>
    <t>ŚCINANIE LUB UZUPEŁNIENIE POBOCZY I SKARP</t>
  </si>
  <si>
    <t>Uzupełnienie poboczy gruntem rodzimym wykonywane ręcznie (plantowanie)</t>
  </si>
  <si>
    <t>Ścinanie machaniczne poboczy, z załadowaniem i odwiezieniem nadmiaru ścinki na odkład o gr.10cm</t>
  </si>
  <si>
    <t>07.00.00.</t>
  </si>
  <si>
    <t>URZĄDZENIA BEZPIECZEŃSTWA RUCHU</t>
  </si>
  <si>
    <t>07.01.01.</t>
  </si>
  <si>
    <t>OZNAKOWANIE POZIOME</t>
  </si>
  <si>
    <t>Ustawienie słupków prowadzących z tworzyw sztucznych U-1a na poboczu</t>
  </si>
  <si>
    <t>szt.</t>
  </si>
  <si>
    <t>07.02.01.</t>
  </si>
  <si>
    <t>OZNAKOWANIE PIONOWE</t>
  </si>
  <si>
    <t>Ustawienie słupków z rur stalowych dla znaków drogowych prostych o średnicy 60,3mm z wykonaniem i zasypaniem dołów oraz obetonowaniem w gruncie</t>
  </si>
  <si>
    <t>Przymocowanie do gotowych słupków tarcz znaków drogowych z blachy ocynkowanej, odblaskowych średnich   (folia odblaskowa II generacji)</t>
  </si>
  <si>
    <t>Ustawienie słupków prowadzących U-1b umieszczonych nad 
barierą ochronną</t>
  </si>
  <si>
    <t>10.00.00.</t>
  </si>
  <si>
    <t>Oznakowanie na czas prowadzenia robót</t>
  </si>
  <si>
    <t>kplt</t>
  </si>
  <si>
    <t>Dokumentacja powykonawcza wraz z inwentaryzacją geodezyjną</t>
  </si>
  <si>
    <r>
      <t>m</t>
    </r>
    <r>
      <rPr>
        <b/>
        <sz val="10"/>
        <rFont val="Times New Roman CE"/>
        <charset val="238"/>
      </rPr>
      <t>2</t>
    </r>
  </si>
  <si>
    <t>Przebudowa drogi powiatowej nr 1341P Gębice-Wyszyny</t>
  </si>
  <si>
    <t>Wykonanie warstwy z tłucznia kamiennego o gr. warstwy 20cm (kruszywo frakcji 0-31,5mm) - Zjazdy indywidualne</t>
  </si>
  <si>
    <t>NAWIERZCHNIA Z KRUSZYWA ŁAMANEGO STABILIZOWANEGO MECHANICZNIE</t>
  </si>
  <si>
    <t>INNE ROBOTY - KALKULACJA INDYWIDUALNA</t>
  </si>
  <si>
    <t>Zakup i montaż tablic dot dofinansowania</t>
  </si>
  <si>
    <t>Malowanie linii krawędziowych wraz z opracowaniem i uzgodnieniem projektu stałej organizacji ruchu na długości I ETAPU (1,488km) oraz II ETAPU (1,202km)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</si>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</sst>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u/>
      <sz val="10"/>
      <name val="Times New Roman CE"/>
      <charset val="238"/>
    </font>
    <font>
      <b/>
      <sz val="10"/>
      <name val="Courier New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1" fillId="0" borderId="5" xfId="0" applyNumberFormat="1" applyFont="1" applyBorder="1"/>
    <xf numFmtId="164" fontId="1" fillId="2" borderId="5" xfId="0" applyNumberFormat="1" applyFont="1" applyFill="1" applyBorder="1" applyAlignment="1">
      <alignment horizontal="right"/>
    </xf>
    <xf numFmtId="164" fontId="1" fillId="2" borderId="5" xfId="0" applyNumberFormat="1" applyFont="1" applyFill="1" applyBorder="1"/>
    <xf numFmtId="164" fontId="6" fillId="0" borderId="5" xfId="0" applyNumberFormat="1" applyFont="1" applyBorder="1"/>
    <xf numFmtId="164" fontId="1" fillId="0" borderId="13" xfId="0" applyNumberFormat="1" applyFont="1" applyBorder="1"/>
    <xf numFmtId="164" fontId="1" fillId="0" borderId="6" xfId="0" applyNumberFormat="1" applyFont="1" applyBorder="1"/>
    <xf numFmtId="16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G12" sqref="G12"/>
    </sheetView>
  </sheetViews>
  <sheetFormatPr defaultRowHeight="14.4" x14ac:dyDescent="0.3"/>
  <cols>
    <col min="1" max="1" width="9.21875" customWidth="1"/>
    <col min="2" max="2" width="0" hidden="1" customWidth="1"/>
    <col min="3" max="3" width="45.5546875" customWidth="1"/>
    <col min="4" max="4" width="14.6640625" customWidth="1"/>
    <col min="5" max="5" width="11.88671875" style="50" customWidth="1"/>
  </cols>
  <sheetData>
    <row r="1" spans="1:5" x14ac:dyDescent="0.3">
      <c r="A1" s="1"/>
      <c r="B1" s="2"/>
      <c r="C1" s="2"/>
      <c r="D1" s="2"/>
      <c r="E1" s="41"/>
    </row>
    <row r="2" spans="1:5" x14ac:dyDescent="0.3">
      <c r="A2" s="51" t="s">
        <v>98</v>
      </c>
      <c r="B2" s="51"/>
      <c r="C2" s="51"/>
      <c r="D2" s="51"/>
      <c r="E2" s="51"/>
    </row>
    <row r="3" spans="1:5" x14ac:dyDescent="0.3">
      <c r="A3" s="1"/>
      <c r="B3" s="3"/>
      <c r="C3" s="3"/>
      <c r="D3" s="3"/>
      <c r="E3" s="41"/>
    </row>
    <row r="4" spans="1:5" x14ac:dyDescent="0.3">
      <c r="A4" s="52" t="s">
        <v>92</v>
      </c>
      <c r="B4" s="52"/>
      <c r="C4" s="52"/>
      <c r="D4" s="52"/>
      <c r="E4" s="52"/>
    </row>
    <row r="5" spans="1:5" ht="15" thickBot="1" x14ac:dyDescent="0.35">
      <c r="A5" s="4"/>
      <c r="B5" s="3"/>
      <c r="C5" s="3"/>
      <c r="D5" s="3"/>
      <c r="E5" s="41"/>
    </row>
    <row r="6" spans="1:5" x14ac:dyDescent="0.3">
      <c r="A6" s="23" t="s">
        <v>0</v>
      </c>
      <c r="B6" s="20" t="s">
        <v>0</v>
      </c>
      <c r="C6" s="14" t="s">
        <v>1</v>
      </c>
      <c r="D6" s="57" t="s">
        <v>2</v>
      </c>
      <c r="E6" s="58"/>
    </row>
    <row r="7" spans="1:5" x14ac:dyDescent="0.3">
      <c r="A7" s="24" t="s">
        <v>3</v>
      </c>
      <c r="B7" s="21" t="s">
        <v>4</v>
      </c>
      <c r="C7" s="8" t="s">
        <v>5</v>
      </c>
      <c r="D7" s="9"/>
      <c r="E7" s="40"/>
    </row>
    <row r="8" spans="1:5" x14ac:dyDescent="0.3">
      <c r="A8" s="25" t="s">
        <v>6</v>
      </c>
      <c r="B8" s="21" t="s">
        <v>7</v>
      </c>
      <c r="C8" s="9"/>
      <c r="D8" s="8" t="s">
        <v>8</v>
      </c>
      <c r="E8" s="42" t="s">
        <v>9</v>
      </c>
    </row>
    <row r="9" spans="1:5" x14ac:dyDescent="0.3">
      <c r="A9" s="22">
        <v>1</v>
      </c>
      <c r="B9" s="5">
        <v>2</v>
      </c>
      <c r="C9" s="5">
        <v>2</v>
      </c>
      <c r="D9" s="5">
        <v>3</v>
      </c>
      <c r="E9" s="43">
        <v>4</v>
      </c>
    </row>
    <row r="10" spans="1:5" x14ac:dyDescent="0.3">
      <c r="A10" s="26" t="s">
        <v>10</v>
      </c>
      <c r="B10" s="27"/>
      <c r="C10" s="27" t="s">
        <v>11</v>
      </c>
      <c r="D10" s="53"/>
      <c r="E10" s="54"/>
    </row>
    <row r="11" spans="1:5" x14ac:dyDescent="0.3">
      <c r="A11" s="17" t="s">
        <v>12</v>
      </c>
      <c r="B11" s="6">
        <v>111</v>
      </c>
      <c r="C11" s="55" t="s">
        <v>13</v>
      </c>
      <c r="D11" s="55"/>
      <c r="E11" s="56"/>
    </row>
    <row r="12" spans="1:5" ht="27" x14ac:dyDescent="0.3">
      <c r="A12" s="15">
        <v>1</v>
      </c>
      <c r="B12" s="8">
        <v>11</v>
      </c>
      <c r="C12" s="11" t="s">
        <v>14</v>
      </c>
      <c r="D12" s="8" t="s">
        <v>15</v>
      </c>
      <c r="E12" s="40">
        <f>2.689-1.487</f>
        <v>1.202</v>
      </c>
    </row>
    <row r="13" spans="1:5" x14ac:dyDescent="0.3">
      <c r="A13" s="17" t="s">
        <v>16</v>
      </c>
      <c r="B13" s="6">
        <v>124</v>
      </c>
      <c r="C13" s="18" t="s">
        <v>17</v>
      </c>
      <c r="D13" s="7"/>
      <c r="E13" s="44"/>
    </row>
    <row r="14" spans="1:5" ht="27" x14ac:dyDescent="0.3">
      <c r="A14" s="15">
        <v>2</v>
      </c>
      <c r="B14" s="8">
        <v>13</v>
      </c>
      <c r="C14" s="11" t="s">
        <v>18</v>
      </c>
      <c r="D14" s="8" t="s">
        <v>19</v>
      </c>
      <c r="E14" s="40">
        <f>167-84.2</f>
        <v>82.8</v>
      </c>
    </row>
    <row r="15" spans="1:5" ht="40.200000000000003" x14ac:dyDescent="0.3">
      <c r="A15" s="15">
        <v>3</v>
      </c>
      <c r="B15" s="8"/>
      <c r="C15" s="11" t="s">
        <v>20</v>
      </c>
      <c r="D15" s="8" t="s">
        <v>91</v>
      </c>
      <c r="E15" s="40">
        <f>5.5*1202</f>
        <v>6611</v>
      </c>
    </row>
    <row r="16" spans="1:5" ht="27" x14ac:dyDescent="0.3">
      <c r="A16" s="15" t="s">
        <v>21</v>
      </c>
      <c r="B16" s="8"/>
      <c r="C16" s="11" t="s">
        <v>22</v>
      </c>
      <c r="D16" s="8" t="s">
        <v>23</v>
      </c>
      <c r="E16" s="40">
        <f>E15*0.15</f>
        <v>991.65</v>
      </c>
    </row>
    <row r="17" spans="1:5" ht="27" x14ac:dyDescent="0.3">
      <c r="A17" s="15">
        <v>4</v>
      </c>
      <c r="B17" s="8">
        <v>32</v>
      </c>
      <c r="C17" s="11" t="s">
        <v>24</v>
      </c>
      <c r="D17" s="8" t="s">
        <v>25</v>
      </c>
      <c r="E17" s="40">
        <v>2</v>
      </c>
    </row>
    <row r="18" spans="1:5" x14ac:dyDescent="0.3">
      <c r="A18" s="15">
        <v>5</v>
      </c>
      <c r="B18" s="8">
        <v>33</v>
      </c>
      <c r="C18" s="11" t="s">
        <v>26</v>
      </c>
      <c r="D18" s="8" t="s">
        <v>25</v>
      </c>
      <c r="E18" s="40">
        <v>2</v>
      </c>
    </row>
    <row r="19" spans="1:5" ht="40.200000000000003" x14ac:dyDescent="0.3">
      <c r="A19" s="15">
        <v>6</v>
      </c>
      <c r="B19" s="8">
        <v>34</v>
      </c>
      <c r="C19" s="11" t="s">
        <v>27</v>
      </c>
      <c r="D19" s="8" t="s">
        <v>25</v>
      </c>
      <c r="E19" s="40">
        <v>2</v>
      </c>
    </row>
    <row r="20" spans="1:5" x14ac:dyDescent="0.3">
      <c r="A20" s="26" t="s">
        <v>28</v>
      </c>
      <c r="B20" s="27"/>
      <c r="C20" s="28" t="s">
        <v>29</v>
      </c>
      <c r="D20" s="27"/>
      <c r="E20" s="45"/>
    </row>
    <row r="21" spans="1:5" ht="27" x14ac:dyDescent="0.3">
      <c r="A21" s="17" t="s">
        <v>30</v>
      </c>
      <c r="B21" s="6">
        <v>211</v>
      </c>
      <c r="C21" s="18" t="s">
        <v>31</v>
      </c>
      <c r="D21" s="7"/>
      <c r="E21" s="44"/>
    </row>
    <row r="22" spans="1:5" ht="27" x14ac:dyDescent="0.3">
      <c r="A22" s="15">
        <v>7</v>
      </c>
      <c r="B22" s="8"/>
      <c r="C22" s="11" t="s">
        <v>32</v>
      </c>
      <c r="D22" s="8" t="s">
        <v>23</v>
      </c>
      <c r="E22" s="40">
        <f>672-247.14</f>
        <v>424.86</v>
      </c>
    </row>
    <row r="23" spans="1:5" x14ac:dyDescent="0.3">
      <c r="A23" s="17" t="s">
        <v>33</v>
      </c>
      <c r="B23" s="6">
        <v>231</v>
      </c>
      <c r="C23" s="18" t="s">
        <v>34</v>
      </c>
      <c r="D23" s="7"/>
      <c r="E23" s="44"/>
    </row>
    <row r="24" spans="1:5" ht="27" x14ac:dyDescent="0.3">
      <c r="A24" s="15">
        <v>8</v>
      </c>
      <c r="B24" s="8">
        <v>12</v>
      </c>
      <c r="C24" s="11" t="s">
        <v>35</v>
      </c>
      <c r="D24" s="8" t="s">
        <v>23</v>
      </c>
      <c r="E24" s="40">
        <v>478</v>
      </c>
    </row>
    <row r="25" spans="1:5" x14ac:dyDescent="0.3">
      <c r="A25" s="26" t="s">
        <v>36</v>
      </c>
      <c r="B25" s="27"/>
      <c r="C25" s="28" t="s">
        <v>37</v>
      </c>
      <c r="D25" s="27"/>
      <c r="E25" s="45"/>
    </row>
    <row r="26" spans="1:5" ht="27" x14ac:dyDescent="0.3">
      <c r="A26" s="17" t="s">
        <v>38</v>
      </c>
      <c r="B26" s="10"/>
      <c r="C26" s="18" t="s">
        <v>39</v>
      </c>
      <c r="D26" s="10"/>
      <c r="E26" s="40"/>
    </row>
    <row r="27" spans="1:5" ht="40.200000000000003" x14ac:dyDescent="0.3">
      <c r="A27" s="16">
        <v>9</v>
      </c>
      <c r="B27" s="10"/>
      <c r="C27" s="12" t="s">
        <v>40</v>
      </c>
      <c r="D27" s="8" t="s">
        <v>19</v>
      </c>
      <c r="E27" s="40">
        <f>651-326</f>
        <v>325</v>
      </c>
    </row>
    <row r="28" spans="1:5" ht="27" x14ac:dyDescent="0.3">
      <c r="A28" s="16">
        <v>10</v>
      </c>
      <c r="B28" s="10"/>
      <c r="C28" s="11" t="s">
        <v>41</v>
      </c>
      <c r="D28" s="8" t="s">
        <v>19</v>
      </c>
      <c r="E28" s="40">
        <f>20013-10618</f>
        <v>9395</v>
      </c>
    </row>
    <row r="29" spans="1:5" ht="27" x14ac:dyDescent="0.3">
      <c r="A29" s="17" t="s">
        <v>42</v>
      </c>
      <c r="B29" s="6">
        <v>431</v>
      </c>
      <c r="C29" s="18" t="s">
        <v>43</v>
      </c>
      <c r="D29" s="7"/>
      <c r="E29" s="44"/>
    </row>
    <row r="30" spans="1:5" ht="27" x14ac:dyDescent="0.3">
      <c r="A30" s="15">
        <v>11</v>
      </c>
      <c r="B30" s="8">
        <v>11</v>
      </c>
      <c r="C30" s="11" t="s">
        <v>44</v>
      </c>
      <c r="D30" s="8" t="s">
        <v>19</v>
      </c>
      <c r="E30" s="40">
        <f>17551-9594</f>
        <v>7957</v>
      </c>
    </row>
    <row r="31" spans="1:5" ht="27" x14ac:dyDescent="0.3">
      <c r="A31" s="15" t="s">
        <v>45</v>
      </c>
      <c r="B31" s="8"/>
      <c r="C31" s="11" t="s">
        <v>46</v>
      </c>
      <c r="D31" s="8" t="s">
        <v>19</v>
      </c>
      <c r="E31" s="40">
        <f>E30</f>
        <v>7957</v>
      </c>
    </row>
    <row r="32" spans="1:5" ht="27" x14ac:dyDescent="0.3">
      <c r="A32" s="15">
        <v>12</v>
      </c>
      <c r="B32" s="8">
        <v>12</v>
      </c>
      <c r="C32" s="11" t="s">
        <v>47</v>
      </c>
      <c r="D32" s="8" t="s">
        <v>19</v>
      </c>
      <c r="E32" s="40">
        <f>16517-9019</f>
        <v>7498</v>
      </c>
    </row>
    <row r="33" spans="1:5" ht="27" x14ac:dyDescent="0.3">
      <c r="A33" s="15" t="s">
        <v>48</v>
      </c>
      <c r="B33" s="8"/>
      <c r="C33" s="11" t="s">
        <v>46</v>
      </c>
      <c r="D33" s="8" t="s">
        <v>19</v>
      </c>
      <c r="E33" s="40">
        <f>E32</f>
        <v>7498</v>
      </c>
    </row>
    <row r="34" spans="1:5" x14ac:dyDescent="0.3">
      <c r="A34" s="17" t="s">
        <v>49</v>
      </c>
      <c r="B34" s="6">
        <v>442</v>
      </c>
      <c r="C34" s="18" t="s">
        <v>50</v>
      </c>
      <c r="D34" s="7"/>
      <c r="E34" s="44"/>
    </row>
    <row r="35" spans="1:5" ht="40.200000000000003" x14ac:dyDescent="0.3">
      <c r="A35" s="16">
        <v>12</v>
      </c>
      <c r="B35" s="8">
        <v>12</v>
      </c>
      <c r="C35" s="11" t="s">
        <v>51</v>
      </c>
      <c r="D35" s="8" t="s">
        <v>19</v>
      </c>
      <c r="E35" s="40">
        <f>18400-8550</f>
        <v>9850</v>
      </c>
    </row>
    <row r="36" spans="1:5" ht="27" x14ac:dyDescent="0.3">
      <c r="A36" s="17" t="s">
        <v>52</v>
      </c>
      <c r="B36" s="8"/>
      <c r="C36" s="18" t="s">
        <v>53</v>
      </c>
      <c r="D36" s="8"/>
      <c r="E36" s="40"/>
    </row>
    <row r="37" spans="1:5" ht="40.200000000000003" x14ac:dyDescent="0.3">
      <c r="A37" s="16">
        <v>13</v>
      </c>
      <c r="B37" s="8"/>
      <c r="C37" s="11" t="s">
        <v>54</v>
      </c>
      <c r="D37" s="8" t="s">
        <v>19</v>
      </c>
      <c r="E37" s="40">
        <f>20013-9681</f>
        <v>10332</v>
      </c>
    </row>
    <row r="38" spans="1:5" x14ac:dyDescent="0.3">
      <c r="A38" s="26" t="s">
        <v>55</v>
      </c>
      <c r="B38" s="27"/>
      <c r="C38" s="28" t="s">
        <v>56</v>
      </c>
      <c r="D38" s="29"/>
      <c r="E38" s="46"/>
    </row>
    <row r="39" spans="1:5" ht="27" x14ac:dyDescent="0.3">
      <c r="A39" s="17" t="s">
        <v>57</v>
      </c>
      <c r="B39" s="10"/>
      <c r="C39" s="30" t="s">
        <v>94</v>
      </c>
      <c r="D39" s="13"/>
      <c r="E39" s="47"/>
    </row>
    <row r="40" spans="1:5" ht="25.95" customHeight="1" x14ac:dyDescent="0.3">
      <c r="A40" s="16">
        <v>14</v>
      </c>
      <c r="B40" s="10"/>
      <c r="C40" s="12" t="s">
        <v>93</v>
      </c>
      <c r="D40" s="5" t="s">
        <v>19</v>
      </c>
      <c r="E40" s="44">
        <f>651-326</f>
        <v>325</v>
      </c>
    </row>
    <row r="41" spans="1:5" ht="27" x14ac:dyDescent="0.3">
      <c r="A41" s="17" t="s">
        <v>58</v>
      </c>
      <c r="B41" s="10"/>
      <c r="C41" s="18" t="s">
        <v>59</v>
      </c>
      <c r="D41" s="7"/>
      <c r="E41" s="44"/>
    </row>
    <row r="42" spans="1:5" ht="27" x14ac:dyDescent="0.3">
      <c r="A42" s="16">
        <v>15</v>
      </c>
      <c r="B42" s="10"/>
      <c r="C42" s="11" t="s">
        <v>60</v>
      </c>
      <c r="D42" s="8" t="s">
        <v>19</v>
      </c>
      <c r="E42" s="40">
        <f>16517-9019.24</f>
        <v>7497.76</v>
      </c>
    </row>
    <row r="43" spans="1:5" ht="27" x14ac:dyDescent="0.3">
      <c r="A43" s="17" t="s">
        <v>61</v>
      </c>
      <c r="B43" s="6">
        <v>535</v>
      </c>
      <c r="C43" s="18" t="s">
        <v>62</v>
      </c>
      <c r="D43" s="7"/>
      <c r="E43" s="40"/>
    </row>
    <row r="44" spans="1:5" ht="27" x14ac:dyDescent="0.3">
      <c r="A44" s="15">
        <v>16</v>
      </c>
      <c r="B44" s="8">
        <v>12</v>
      </c>
      <c r="C44" s="11" t="s">
        <v>63</v>
      </c>
      <c r="D44" s="8" t="s">
        <v>19</v>
      </c>
      <c r="E44" s="40">
        <f>16248-8932</f>
        <v>7316</v>
      </c>
    </row>
    <row r="45" spans="1:5" x14ac:dyDescent="0.3">
      <c r="A45" s="17" t="s">
        <v>64</v>
      </c>
      <c r="B45" s="6">
        <v>541</v>
      </c>
      <c r="C45" s="18" t="s">
        <v>65</v>
      </c>
      <c r="D45" s="7"/>
      <c r="E45" s="40"/>
    </row>
    <row r="46" spans="1:5" ht="53.4" x14ac:dyDescent="0.3">
      <c r="A46" s="15">
        <v>17</v>
      </c>
      <c r="B46" s="8">
        <v>11</v>
      </c>
      <c r="C46" s="11" t="s">
        <v>66</v>
      </c>
      <c r="D46" s="8" t="s">
        <v>19</v>
      </c>
      <c r="E46" s="40">
        <f>14499-7700</f>
        <v>6799</v>
      </c>
    </row>
    <row r="47" spans="1:5" x14ac:dyDescent="0.3">
      <c r="A47" s="26" t="s">
        <v>67</v>
      </c>
      <c r="B47" s="10"/>
      <c r="C47" s="28" t="s">
        <v>68</v>
      </c>
      <c r="D47" s="29"/>
      <c r="E47" s="46"/>
    </row>
    <row r="48" spans="1:5" ht="27" x14ac:dyDescent="0.3">
      <c r="A48" s="17" t="s">
        <v>69</v>
      </c>
      <c r="B48" s="6">
        <v>611</v>
      </c>
      <c r="C48" s="18" t="s">
        <v>70</v>
      </c>
      <c r="D48" s="7"/>
      <c r="E48" s="44"/>
    </row>
    <row r="49" spans="1:5" ht="27" x14ac:dyDescent="0.3">
      <c r="A49" s="15">
        <v>18</v>
      </c>
      <c r="B49" s="8">
        <v>11</v>
      </c>
      <c r="C49" s="11" t="s">
        <v>71</v>
      </c>
      <c r="D49" s="8" t="s">
        <v>19</v>
      </c>
      <c r="E49" s="40">
        <f>3045-1420</f>
        <v>1625</v>
      </c>
    </row>
    <row r="50" spans="1:5" ht="27" x14ac:dyDescent="0.3">
      <c r="A50" s="17" t="s">
        <v>72</v>
      </c>
      <c r="B50" s="6">
        <v>631</v>
      </c>
      <c r="C50" s="18" t="s">
        <v>73</v>
      </c>
      <c r="D50" s="7"/>
      <c r="E50" s="44"/>
    </row>
    <row r="51" spans="1:5" ht="27" x14ac:dyDescent="0.3">
      <c r="A51" s="15">
        <v>19</v>
      </c>
      <c r="B51" s="8">
        <v>12</v>
      </c>
      <c r="C51" s="11" t="s">
        <v>74</v>
      </c>
      <c r="D51" s="8" t="s">
        <v>19</v>
      </c>
      <c r="E51" s="40">
        <f>3045-1420</f>
        <v>1625</v>
      </c>
    </row>
    <row r="52" spans="1:5" ht="27" x14ac:dyDescent="0.3">
      <c r="A52" s="15">
        <v>20</v>
      </c>
      <c r="B52" s="8"/>
      <c r="C52" s="19" t="s">
        <v>75</v>
      </c>
      <c r="D52" s="8" t="s">
        <v>19</v>
      </c>
      <c r="E52" s="40">
        <f>6829-3089</f>
        <v>3740</v>
      </c>
    </row>
    <row r="53" spans="1:5" x14ac:dyDescent="0.3">
      <c r="A53" s="26" t="s">
        <v>76</v>
      </c>
      <c r="B53" s="10"/>
      <c r="C53" s="28" t="s">
        <v>77</v>
      </c>
      <c r="D53" s="29"/>
      <c r="E53" s="46"/>
    </row>
    <row r="54" spans="1:5" x14ac:dyDescent="0.3">
      <c r="A54" s="17" t="s">
        <v>78</v>
      </c>
      <c r="B54" s="6">
        <v>711</v>
      </c>
      <c r="C54" s="18" t="s">
        <v>79</v>
      </c>
      <c r="D54" s="7"/>
      <c r="E54" s="44"/>
    </row>
    <row r="55" spans="1:5" ht="27" x14ac:dyDescent="0.3">
      <c r="A55" s="15">
        <v>21</v>
      </c>
      <c r="B55" s="8"/>
      <c r="C55" s="11" t="s">
        <v>80</v>
      </c>
      <c r="D55" s="8" t="s">
        <v>81</v>
      </c>
      <c r="E55" s="40">
        <v>2</v>
      </c>
    </row>
    <row r="56" spans="1:5" x14ac:dyDescent="0.3">
      <c r="A56" s="17" t="s">
        <v>82</v>
      </c>
      <c r="B56" s="6">
        <v>721</v>
      </c>
      <c r="C56" s="18" t="s">
        <v>83</v>
      </c>
      <c r="D56" s="7"/>
      <c r="E56" s="44"/>
    </row>
    <row r="57" spans="1:5" ht="40.200000000000003" x14ac:dyDescent="0.3">
      <c r="A57" s="15">
        <v>22</v>
      </c>
      <c r="B57" s="8">
        <v>11</v>
      </c>
      <c r="C57" s="11" t="s">
        <v>84</v>
      </c>
      <c r="D57" s="8" t="s">
        <v>81</v>
      </c>
      <c r="E57" s="40">
        <v>2</v>
      </c>
    </row>
    <row r="58" spans="1:5" ht="40.200000000000003" x14ac:dyDescent="0.3">
      <c r="A58" s="15">
        <v>23</v>
      </c>
      <c r="B58" s="8">
        <v>13</v>
      </c>
      <c r="C58" s="11" t="s">
        <v>85</v>
      </c>
      <c r="D58" s="8" t="s">
        <v>25</v>
      </c>
      <c r="E58" s="40">
        <v>2</v>
      </c>
    </row>
    <row r="59" spans="1:5" ht="40.200000000000003" x14ac:dyDescent="0.3">
      <c r="A59" s="16">
        <v>24</v>
      </c>
      <c r="B59" s="6"/>
      <c r="C59" s="11" t="s">
        <v>86</v>
      </c>
      <c r="D59" s="8" t="s">
        <v>25</v>
      </c>
      <c r="E59" s="40">
        <v>4</v>
      </c>
    </row>
    <row r="60" spans="1:5" x14ac:dyDescent="0.3">
      <c r="A60" s="26" t="s">
        <v>87</v>
      </c>
      <c r="B60" s="10"/>
      <c r="C60" s="28" t="s">
        <v>95</v>
      </c>
      <c r="D60" s="29"/>
      <c r="E60" s="46"/>
    </row>
    <row r="61" spans="1:5" x14ac:dyDescent="0.3">
      <c r="A61" s="16">
        <v>25</v>
      </c>
      <c r="B61" s="6"/>
      <c r="C61" s="11" t="s">
        <v>88</v>
      </c>
      <c r="D61" s="8" t="s">
        <v>89</v>
      </c>
      <c r="E61" s="44">
        <v>1</v>
      </c>
    </row>
    <row r="62" spans="1:5" ht="26.4" x14ac:dyDescent="0.3">
      <c r="A62" s="16">
        <v>26</v>
      </c>
      <c r="B62" s="8"/>
      <c r="C62" s="31" t="s">
        <v>90</v>
      </c>
      <c r="D62" s="8" t="s">
        <v>89</v>
      </c>
      <c r="E62" s="40">
        <v>1</v>
      </c>
    </row>
    <row r="63" spans="1:5" x14ac:dyDescent="0.3">
      <c r="A63" s="32">
        <v>27</v>
      </c>
      <c r="B63" s="33"/>
      <c r="C63" s="34" t="s">
        <v>96</v>
      </c>
      <c r="D63" s="35" t="s">
        <v>89</v>
      </c>
      <c r="E63" s="48">
        <v>2</v>
      </c>
    </row>
    <row r="64" spans="1:5" ht="40.799999999999997" thickBot="1" x14ac:dyDescent="0.35">
      <c r="A64" s="36">
        <v>28</v>
      </c>
      <c r="B64" s="37"/>
      <c r="C64" s="38" t="s">
        <v>97</v>
      </c>
      <c r="D64" s="39" t="s">
        <v>89</v>
      </c>
      <c r="E64" s="49">
        <v>1</v>
      </c>
    </row>
  </sheetData>
  <mergeCells count="5">
    <mergeCell ref="A2:E2"/>
    <mergeCell ref="A4:E4"/>
    <mergeCell ref="D6:E6"/>
    <mergeCell ref="D10:E10"/>
    <mergeCell ref="C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Paulina Priske</cp:lastModifiedBy>
  <cp:lastPrinted>2023-04-19T05:52:10Z</cp:lastPrinted>
  <dcterms:created xsi:type="dcterms:W3CDTF">2021-09-28T23:36:27Z</dcterms:created>
  <dcterms:modified xsi:type="dcterms:W3CDTF">2023-04-24T06:55:51Z</dcterms:modified>
</cp:coreProperties>
</file>