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Z:\WSPOLNY\UMIG\[FZP]\#ZAMÓWIENIA PUBLICZNE\#PRZETARGI 2024\ROŚ_BI (w trakcie przygotowania)\Przetarg zieleń\"/>
    </mc:Choice>
  </mc:AlternateContent>
  <xr:revisionPtr revIDLastSave="0" documentId="13_ncr:1_{1DE828D7-2989-464C-9939-073992093A98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rkusz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0" i="1" l="1"/>
  <c r="D28" i="1"/>
  <c r="D27" i="1"/>
  <c r="D26" i="1"/>
  <c r="D25" i="1"/>
  <c r="D24" i="1"/>
  <c r="D23" i="1"/>
  <c r="D22" i="1"/>
  <c r="D21" i="1"/>
  <c r="D20" i="1"/>
  <c r="D19" i="1"/>
  <c r="D18" i="1"/>
  <c r="D17" i="1"/>
  <c r="D16" i="1"/>
  <c r="D14" i="1"/>
  <c r="D13" i="1"/>
  <c r="D12" i="1"/>
  <c r="D11" i="1"/>
  <c r="D10" i="1"/>
  <c r="D9" i="1"/>
  <c r="D8" i="1"/>
  <c r="D7" i="1"/>
  <c r="D6" i="1"/>
  <c r="D5" i="1"/>
  <c r="D4" i="1"/>
  <c r="E18" i="1" l="1"/>
  <c r="I18" i="1"/>
  <c r="I30" i="1" l="1"/>
  <c r="I25" i="1"/>
  <c r="I24" i="1"/>
  <c r="I23" i="1"/>
  <c r="I22" i="1"/>
  <c r="I21" i="1"/>
  <c r="I20" i="1"/>
  <c r="I19" i="1"/>
  <c r="I17" i="1"/>
  <c r="I16" i="1"/>
  <c r="I15" i="1"/>
  <c r="I14" i="1"/>
  <c r="I13" i="1"/>
  <c r="I12" i="1"/>
  <c r="I11" i="1"/>
  <c r="I10" i="1"/>
  <c r="I9" i="1"/>
  <c r="I8" i="1"/>
  <c r="I7" i="1"/>
  <c r="I6" i="1"/>
  <c r="I5" i="1"/>
  <c r="I4" i="1"/>
  <c r="K4" i="1" s="1"/>
  <c r="L4" i="1" s="1"/>
  <c r="J30" i="1"/>
  <c r="J25" i="1"/>
  <c r="K25" i="1" s="1"/>
  <c r="L25" i="1" s="1"/>
  <c r="J24" i="1"/>
  <c r="J23" i="1"/>
  <c r="J22" i="1"/>
  <c r="J21" i="1"/>
  <c r="K21" i="1" s="1"/>
  <c r="L21" i="1" s="1"/>
  <c r="J20" i="1"/>
  <c r="J19" i="1"/>
  <c r="J17" i="1"/>
  <c r="J16" i="1"/>
  <c r="J15" i="1"/>
  <c r="J14" i="1"/>
  <c r="J13" i="1"/>
  <c r="J12" i="1"/>
  <c r="K12" i="1" s="1"/>
  <c r="L12" i="1" s="1"/>
  <c r="J11" i="1"/>
  <c r="J10" i="1"/>
  <c r="J9" i="1"/>
  <c r="J8" i="1"/>
  <c r="K8" i="1" s="1"/>
  <c r="L8" i="1" s="1"/>
  <c r="J7" i="1"/>
  <c r="J6" i="1"/>
  <c r="J5" i="1"/>
  <c r="M19" i="1"/>
  <c r="M17" i="1"/>
  <c r="M16" i="1"/>
  <c r="M15" i="1"/>
  <c r="M14" i="1"/>
  <c r="M13" i="1"/>
  <c r="M12" i="1"/>
  <c r="M11" i="1"/>
  <c r="M10" i="1"/>
  <c r="M9" i="1"/>
  <c r="M8" i="1"/>
  <c r="M7" i="1"/>
  <c r="M6" i="1"/>
  <c r="M5" i="1"/>
  <c r="M20" i="1" s="1"/>
  <c r="M30" i="1"/>
  <c r="M25" i="1"/>
  <c r="M24" i="1"/>
  <c r="M23" i="1"/>
  <c r="M22" i="1"/>
  <c r="M21" i="1"/>
  <c r="F30" i="1"/>
  <c r="F25" i="1"/>
  <c r="F24" i="1"/>
  <c r="F23" i="1"/>
  <c r="F22" i="1"/>
  <c r="F21" i="1"/>
  <c r="F20" i="1"/>
  <c r="F19" i="1"/>
  <c r="E24" i="1"/>
  <c r="E25" i="1"/>
  <c r="E23" i="1"/>
  <c r="E22" i="1"/>
  <c r="E21" i="1"/>
  <c r="E30" i="1"/>
  <c r="E20" i="1"/>
  <c r="E19" i="1"/>
  <c r="F14" i="1"/>
  <c r="E4" i="1"/>
  <c r="E5" i="1"/>
  <c r="E6" i="1"/>
  <c r="E7" i="1"/>
  <c r="E8" i="1"/>
  <c r="E9" i="1"/>
  <c r="E10" i="1"/>
  <c r="E11" i="1"/>
  <c r="E12" i="1"/>
  <c r="N12" i="1" s="1"/>
  <c r="O12" i="1" s="1"/>
  <c r="E13" i="1"/>
  <c r="E14" i="1"/>
  <c r="E16" i="1"/>
  <c r="E17" i="1"/>
  <c r="K16" i="1" l="1"/>
  <c r="L16" i="1" s="1"/>
  <c r="N8" i="1"/>
  <c r="O8" i="1" s="1"/>
  <c r="N25" i="1"/>
  <c r="O25" i="1" s="1"/>
  <c r="N14" i="1"/>
  <c r="O14" i="1" s="1"/>
  <c r="N10" i="1"/>
  <c r="O10" i="1" s="1"/>
  <c r="N6" i="1"/>
  <c r="O6" i="1" s="1"/>
  <c r="N19" i="1"/>
  <c r="O19" i="1" s="1"/>
  <c r="G24" i="1"/>
  <c r="H24" i="1" s="1"/>
  <c r="N22" i="1"/>
  <c r="O22" i="1" s="1"/>
  <c r="K6" i="1"/>
  <c r="L6" i="1" s="1"/>
  <c r="K10" i="1"/>
  <c r="L10" i="1" s="1"/>
  <c r="K14" i="1"/>
  <c r="L14" i="1" s="1"/>
  <c r="K19" i="1"/>
  <c r="L19" i="1" s="1"/>
  <c r="K23" i="1"/>
  <c r="L23" i="1" s="1"/>
  <c r="N4" i="1"/>
  <c r="O4" i="1" s="1"/>
  <c r="G21" i="1"/>
  <c r="H21" i="1" s="1"/>
  <c r="N20" i="1"/>
  <c r="O20" i="1" s="1"/>
  <c r="K7" i="1"/>
  <c r="L7" i="1" s="1"/>
  <c r="K11" i="1"/>
  <c r="L11" i="1" s="1"/>
  <c r="K15" i="1"/>
  <c r="L15" i="1" s="1"/>
  <c r="K20" i="1"/>
  <c r="L20" i="1" s="1"/>
  <c r="K24" i="1"/>
  <c r="L24" i="1" s="1"/>
  <c r="G19" i="1"/>
  <c r="H19" i="1" s="1"/>
  <c r="G23" i="1"/>
  <c r="H23" i="1" s="1"/>
  <c r="N24" i="1"/>
  <c r="O24" i="1" s="1"/>
  <c r="K5" i="1"/>
  <c r="L5" i="1" s="1"/>
  <c r="K9" i="1"/>
  <c r="L9" i="1" s="1"/>
  <c r="K13" i="1"/>
  <c r="L13" i="1" s="1"/>
  <c r="K17" i="1"/>
  <c r="L17" i="1" s="1"/>
  <c r="K22" i="1"/>
  <c r="L22" i="1" s="1"/>
  <c r="K30" i="1"/>
  <c r="L30" i="1" s="1"/>
  <c r="G25" i="1"/>
  <c r="H25" i="1" s="1"/>
  <c r="G20" i="1"/>
  <c r="H20" i="1" s="1"/>
  <c r="N21" i="1"/>
  <c r="O21" i="1" s="1"/>
  <c r="G22" i="1"/>
  <c r="H22" i="1" s="1"/>
  <c r="N23" i="1"/>
  <c r="O23" i="1" s="1"/>
  <c r="N15" i="1"/>
  <c r="O15" i="1" s="1"/>
  <c r="N5" i="1"/>
  <c r="O5" i="1" s="1"/>
  <c r="N17" i="1"/>
  <c r="O17" i="1" s="1"/>
  <c r="N16" i="1"/>
  <c r="O16" i="1" s="1"/>
  <c r="N13" i="1"/>
  <c r="O13" i="1" s="1"/>
  <c r="N11" i="1"/>
  <c r="O11" i="1" s="1"/>
  <c r="N9" i="1"/>
  <c r="O9" i="1" s="1"/>
  <c r="N7" i="1"/>
  <c r="O7" i="1" s="1"/>
  <c r="G30" i="1"/>
  <c r="H30" i="1" s="1"/>
  <c r="N30" i="1"/>
  <c r="O30" i="1" s="1"/>
  <c r="F5" i="1"/>
  <c r="G5" i="1" s="1"/>
  <c r="H5" i="1" s="1"/>
  <c r="F9" i="1"/>
  <c r="G9" i="1" s="1"/>
  <c r="H9" i="1" s="1"/>
  <c r="F13" i="1"/>
  <c r="G13" i="1" s="1"/>
  <c r="H13" i="1" s="1"/>
  <c r="F17" i="1"/>
  <c r="G17" i="1" s="1"/>
  <c r="H17" i="1" s="1"/>
  <c r="F8" i="1"/>
  <c r="G8" i="1" s="1"/>
  <c r="H8" i="1" s="1"/>
  <c r="F12" i="1"/>
  <c r="G12" i="1" s="1"/>
  <c r="H12" i="1" s="1"/>
  <c r="F16" i="1"/>
  <c r="G16" i="1" s="1"/>
  <c r="H16" i="1" s="1"/>
  <c r="F7" i="1"/>
  <c r="G7" i="1" s="1"/>
  <c r="H7" i="1" s="1"/>
  <c r="F11" i="1"/>
  <c r="G11" i="1" s="1"/>
  <c r="H11" i="1" s="1"/>
  <c r="F15" i="1"/>
  <c r="G15" i="1" s="1"/>
  <c r="H15" i="1" s="1"/>
  <c r="F6" i="1"/>
  <c r="G6" i="1" s="1"/>
  <c r="H6" i="1" s="1"/>
  <c r="F10" i="1"/>
  <c r="G10" i="1" s="1"/>
  <c r="H10" i="1" s="1"/>
  <c r="G14" i="1"/>
  <c r="H14" i="1" s="1"/>
  <c r="G4" i="1"/>
  <c r="H4" i="1" l="1"/>
  <c r="G26" i="1"/>
  <c r="K26" i="1"/>
  <c r="L26" i="1"/>
  <c r="N26" i="1"/>
  <c r="I26" i="1"/>
  <c r="H26" i="1"/>
  <c r="O26" i="1"/>
</calcChain>
</file>

<file path=xl/sharedStrings.xml><?xml version="1.0" encoding="utf-8"?>
<sst xmlns="http://schemas.openxmlformats.org/spreadsheetml/2006/main" count="51" uniqueCount="47">
  <si>
    <t>Numer drogi</t>
  </si>
  <si>
    <t>Łukowo – Szymankowo – Uchorowo</t>
  </si>
  <si>
    <t>Łopuchówko - Głęboczek - odcinek asfaltowy w Głęboczku</t>
  </si>
  <si>
    <t>stawka max</t>
  </si>
  <si>
    <t>Okoniec - Kamińsko ul. Brzozowa</t>
  </si>
  <si>
    <t>Długa Goślina - Wojnowo (kaplica)</t>
  </si>
  <si>
    <t>Białężyn: cmentarz -skrzyżowanie z dr. 187</t>
  </si>
  <si>
    <t>razem 1x koszenie</t>
  </si>
  <si>
    <t>razem cały rok 2x</t>
  </si>
  <si>
    <t>Droga</t>
  </si>
  <si>
    <t>Od rzeki Warty (Binduga) – Mściszewo (skrzyżowanie z DP nr 2025P)</t>
  </si>
  <si>
    <t>ul. Zielonczana (początek we wsi Rakownia)</t>
  </si>
  <si>
    <t>Długość (m)</t>
  </si>
  <si>
    <t>Białężyn - Nieszawa</t>
  </si>
  <si>
    <t>limit budżet</t>
  </si>
  <si>
    <t>Pławno – Czernice (odcinek zabudowany )</t>
  </si>
  <si>
    <t>Trojanowo - od skrzyżowania z byłą DW 196 do obwodnicy oraz odcinek asfaltowy we wsi</t>
  </si>
  <si>
    <t>dodatkowy zakres wg zlecenia</t>
  </si>
  <si>
    <t>Brody - Wojnowo</t>
  </si>
  <si>
    <t>Wojnówko - Wojnowo</t>
  </si>
  <si>
    <t>Długa Goślina - Łoskoń Stary</t>
  </si>
  <si>
    <t xml:space="preserve">Łopuchowo - wieś </t>
  </si>
  <si>
    <t>Długa Goślina - Aleja Czereśniowa</t>
  </si>
  <si>
    <t>Starczanowo - wieś</t>
  </si>
  <si>
    <t>Starczanowo- Białęgi</t>
  </si>
  <si>
    <t>Białęgi - wieś</t>
  </si>
  <si>
    <t>stawka za koszenie 1,5m</t>
  </si>
  <si>
    <t>stawka za koszenie 1m</t>
  </si>
  <si>
    <r>
      <t>m</t>
    </r>
    <r>
      <rPr>
        <b/>
        <vertAlign val="superscript"/>
        <sz val="11"/>
        <color theme="1"/>
        <rFont val="Calibri"/>
        <family val="2"/>
        <charset val="238"/>
      </rPr>
      <t>2</t>
    </r>
    <r>
      <rPr>
        <b/>
        <sz val="11"/>
        <color theme="1"/>
        <rFont val="Calibri"/>
        <family val="2"/>
        <charset val="238"/>
      </rPr>
      <t xml:space="preserve"> pobocza</t>
    </r>
  </si>
  <si>
    <t>Mściszewo – górka (szkoła)</t>
  </si>
  <si>
    <t>Załącznik nr 1 do umowy nr …..</t>
  </si>
  <si>
    <t>Murowana Goślina Gnieźnieńska - Rakownia - Kamińsko -Pławno</t>
  </si>
  <si>
    <t>Długa Goślina wieś (k. kościoła) + boczne drogi</t>
  </si>
  <si>
    <t>od DW nr 196 - Worowo - Łopuchówko</t>
  </si>
  <si>
    <t>droga przez Głębocko</t>
  </si>
  <si>
    <t>318002P</t>
  </si>
  <si>
    <t>ul. Raduszyńska</t>
  </si>
  <si>
    <r>
      <t>m</t>
    </r>
    <r>
      <rPr>
        <b/>
        <vertAlign val="superscript"/>
        <sz val="10"/>
        <color theme="1"/>
        <rFont val="Verdana"/>
        <family val="2"/>
        <charset val="238"/>
      </rPr>
      <t>2</t>
    </r>
    <r>
      <rPr>
        <b/>
        <sz val="10"/>
        <color theme="1"/>
        <rFont val="Verdana"/>
        <family val="2"/>
        <charset val="238"/>
      </rPr>
      <t xml:space="preserve"> pobocza (1,5m wykoszenie obustronne) jednokrotne</t>
    </r>
  </si>
  <si>
    <r>
      <t>m</t>
    </r>
    <r>
      <rPr>
        <b/>
        <vertAlign val="superscript"/>
        <sz val="10"/>
        <color theme="1"/>
        <rFont val="Verdana"/>
        <family val="2"/>
        <charset val="238"/>
      </rPr>
      <t>2</t>
    </r>
    <r>
      <rPr>
        <b/>
        <sz val="10"/>
        <color theme="1"/>
        <rFont val="Verdana"/>
        <family val="2"/>
        <charset val="238"/>
      </rPr>
      <t xml:space="preserve"> pobocza (1,5m wykoszenie obustronne) dwukrotne</t>
    </r>
  </si>
  <si>
    <t>Mściszewo ul. Radzimska</t>
  </si>
  <si>
    <t>318049P</t>
  </si>
  <si>
    <t>318028P</t>
  </si>
  <si>
    <t>318257P</t>
  </si>
  <si>
    <t>318256P</t>
  </si>
  <si>
    <t>318253P</t>
  </si>
  <si>
    <t>318013P, 318038P</t>
  </si>
  <si>
    <t>318023P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</si>
</sst>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"/>
  </numFmts>
  <fonts count="11">
    <font>
      <sz val="11"/>
      <color theme="1"/>
      <name val="Czcionka tekstu podstawowego"/>
      <family val="2"/>
      <charset val="238"/>
    </font>
    <font>
      <b/>
      <sz val="11"/>
      <color theme="1"/>
      <name val="Czcionka tekstu podstawowego"/>
      <family val="2"/>
      <charset val="238"/>
    </font>
    <font>
      <sz val="11"/>
      <color theme="1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vertAlign val="superscript"/>
      <sz val="11"/>
      <color theme="1"/>
      <name val="Calibri"/>
      <family val="2"/>
      <charset val="238"/>
    </font>
    <font>
      <b/>
      <sz val="11"/>
      <color rgb="FFFF0000"/>
      <name val="Czcionka tekstu podstawowego"/>
      <charset val="238"/>
    </font>
    <font>
      <sz val="10"/>
      <color theme="1"/>
      <name val="Verdana"/>
      <family val="2"/>
      <charset val="238"/>
    </font>
    <font>
      <b/>
      <sz val="10"/>
      <color theme="1"/>
      <name val="Verdana"/>
      <family val="2"/>
      <charset val="238"/>
    </font>
    <font>
      <b/>
      <vertAlign val="superscript"/>
      <sz val="10"/>
      <color theme="1"/>
      <name val="Verdana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2" fillId="0" borderId="0" xfId="0" applyFont="1"/>
    <xf numFmtId="4" fontId="3" fillId="0" borderId="0" xfId="0" applyNumberFormat="1" applyFont="1"/>
    <xf numFmtId="0" fontId="1" fillId="0" borderId="0" xfId="0" applyFont="1" applyAlignment="1">
      <alignment horizontal="center" vertical="center"/>
    </xf>
    <xf numFmtId="4" fontId="2" fillId="0" borderId="1" xfId="0" applyNumberFormat="1" applyFont="1" applyBorder="1" applyAlignment="1">
      <alignment horizontal="right" vertical="top"/>
    </xf>
    <xf numFmtId="4" fontId="2" fillId="0" borderId="1" xfId="0" applyNumberFormat="1" applyFont="1" applyBorder="1" applyAlignment="1">
      <alignment horizontal="right" vertical="top" wrapText="1"/>
    </xf>
    <xf numFmtId="4" fontId="3" fillId="0" borderId="1" xfId="0" applyNumberFormat="1" applyFont="1" applyBorder="1" applyAlignment="1">
      <alignment horizontal="right" vertical="top"/>
    </xf>
    <xf numFmtId="0" fontId="3" fillId="0" borderId="0" xfId="0" applyFont="1"/>
    <xf numFmtId="0" fontId="3" fillId="0" borderId="0" xfId="0" applyFont="1" applyAlignment="1">
      <alignment horizontal="right"/>
    </xf>
    <xf numFmtId="0" fontId="1" fillId="0" borderId="0" xfId="0" applyFont="1"/>
    <xf numFmtId="4" fontId="4" fillId="0" borderId="1" xfId="0" applyNumberFormat="1" applyFont="1" applyBorder="1" applyAlignment="1">
      <alignment horizontal="right" vertical="top"/>
    </xf>
    <xf numFmtId="4" fontId="4" fillId="0" borderId="1" xfId="0" applyNumberFormat="1" applyFont="1" applyBorder="1" applyAlignment="1">
      <alignment horizontal="right" vertical="top" wrapText="1"/>
    </xf>
    <xf numFmtId="4" fontId="5" fillId="0" borderId="1" xfId="0" applyNumberFormat="1" applyFont="1" applyBorder="1" applyAlignment="1">
      <alignment horizontal="right" vertical="top"/>
    </xf>
    <xf numFmtId="4" fontId="5" fillId="2" borderId="1" xfId="0" applyNumberFormat="1" applyFont="1" applyFill="1" applyBorder="1" applyAlignment="1">
      <alignment horizontal="right" vertical="top"/>
    </xf>
    <xf numFmtId="4" fontId="4" fillId="2" borderId="1" xfId="0" applyNumberFormat="1" applyFont="1" applyFill="1" applyBorder="1" applyAlignment="1">
      <alignment horizontal="right" vertical="top"/>
    </xf>
    <xf numFmtId="0" fontId="4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right" vertical="top"/>
    </xf>
    <xf numFmtId="4" fontId="4" fillId="2" borderId="1" xfId="0" applyNumberFormat="1" applyFont="1" applyFill="1" applyBorder="1" applyAlignment="1">
      <alignment horizontal="right" vertical="top" wrapText="1"/>
    </xf>
    <xf numFmtId="0" fontId="7" fillId="0" borderId="0" xfId="0" applyFont="1"/>
    <xf numFmtId="0" fontId="0" fillId="3" borderId="0" xfId="0" applyFill="1"/>
    <xf numFmtId="0" fontId="0" fillId="0" borderId="0" xfId="0" applyAlignment="1">
      <alignment horizontal="center"/>
    </xf>
    <xf numFmtId="0" fontId="0" fillId="3" borderId="0" xfId="0" applyFill="1" applyAlignment="1">
      <alignment horizontal="center"/>
    </xf>
    <xf numFmtId="4" fontId="0" fillId="0" borderId="0" xfId="0" applyNumberFormat="1" applyAlignment="1">
      <alignment horizontal="center"/>
    </xf>
    <xf numFmtId="4" fontId="0" fillId="3" borderId="0" xfId="0" applyNumberFormat="1" applyFill="1" applyAlignment="1">
      <alignment horizontal="center"/>
    </xf>
    <xf numFmtId="0" fontId="8" fillId="0" borderId="0" xfId="0" applyFont="1" applyAlignment="1">
      <alignment horizontal="center"/>
    </xf>
    <xf numFmtId="0" fontId="8" fillId="0" borderId="0" xfId="0" applyFont="1"/>
    <xf numFmtId="4" fontId="8" fillId="0" borderId="0" xfId="0" applyNumberFormat="1" applyFont="1" applyAlignment="1">
      <alignment horizontal="center"/>
    </xf>
    <xf numFmtId="4" fontId="9" fillId="0" borderId="0" xfId="0" applyNumberFormat="1" applyFont="1" applyAlignment="1">
      <alignment horizontal="center"/>
    </xf>
    <xf numFmtId="0" fontId="9" fillId="2" borderId="1" xfId="0" applyFont="1" applyFill="1" applyBorder="1" applyAlignment="1">
      <alignment horizontal="center" vertical="center" wrapText="1"/>
    </xf>
    <xf numFmtId="4" fontId="9" fillId="2" borderId="1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justify" vertical="top" wrapText="1"/>
    </xf>
    <xf numFmtId="4" fontId="8" fillId="0" borderId="1" xfId="0" applyNumberFormat="1" applyFont="1" applyBorder="1" applyAlignment="1">
      <alignment horizontal="center" vertical="top" wrapText="1"/>
    </xf>
    <xf numFmtId="4" fontId="8" fillId="0" borderId="1" xfId="0" applyNumberFormat="1" applyFont="1" applyBorder="1" applyAlignment="1">
      <alignment horizontal="center" vertical="top"/>
    </xf>
    <xf numFmtId="0" fontId="8" fillId="3" borderId="1" xfId="0" applyFont="1" applyFill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8" fillId="3" borderId="1" xfId="0" applyFont="1" applyFill="1" applyBorder="1"/>
    <xf numFmtId="4" fontId="8" fillId="3" borderId="1" xfId="0" applyNumberFormat="1" applyFont="1" applyFill="1" applyBorder="1" applyAlignment="1">
      <alignment horizontal="center"/>
    </xf>
    <xf numFmtId="0" fontId="8" fillId="4" borderId="1" xfId="0" applyFont="1" applyFill="1" applyBorder="1" applyAlignment="1">
      <alignment horizontal="center"/>
    </xf>
    <xf numFmtId="0" fontId="8" fillId="4" borderId="1" xfId="0" applyFont="1" applyFill="1" applyBorder="1"/>
    <xf numFmtId="4" fontId="9" fillId="4" borderId="1" xfId="0" applyNumberFormat="1" applyFont="1" applyFill="1" applyBorder="1" applyAlignment="1">
      <alignment horizontal="center"/>
    </xf>
    <xf numFmtId="4" fontId="9" fillId="2" borderId="1" xfId="0" applyNumberFormat="1" applyFont="1" applyFill="1" applyBorder="1" applyAlignment="1">
      <alignment horizontal="center"/>
    </xf>
    <xf numFmtId="0" fontId="8" fillId="3" borderId="0" xfId="0" applyFont="1" applyFill="1" applyAlignment="1">
      <alignment horizontal="center"/>
    </xf>
    <xf numFmtId="0" fontId="8" fillId="3" borderId="0" xfId="0" applyFont="1" applyFill="1" applyAlignment="1">
      <alignment horizontal="justify" vertical="top" wrapText="1"/>
    </xf>
    <xf numFmtId="4" fontId="8" fillId="3" borderId="0" xfId="0" applyNumberFormat="1" applyFont="1" applyFill="1" applyAlignment="1">
      <alignment horizontal="center" vertical="top" wrapText="1"/>
    </xf>
    <xf numFmtId="4" fontId="8" fillId="3" borderId="0" xfId="0" applyNumberFormat="1" applyFont="1" applyFill="1" applyAlignment="1">
      <alignment horizontal="center"/>
    </xf>
    <xf numFmtId="3" fontId="8" fillId="0" borderId="1" xfId="0" applyNumberFormat="1" applyFont="1" applyBorder="1" applyAlignment="1">
      <alignment horizontal="center" vertical="top" wrapText="1"/>
    </xf>
    <xf numFmtId="3" fontId="9" fillId="0" borderId="1" xfId="0" applyNumberFormat="1" applyFont="1" applyBorder="1" applyAlignment="1">
      <alignment horizontal="center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35"/>
  <sheetViews>
    <sheetView tabSelected="1" topLeftCell="A7" workbookViewId="0">
      <selection activeCell="A23" sqref="A23"/>
    </sheetView>
  </sheetViews>
  <sheetFormatPr defaultRowHeight="14.25"/>
  <cols>
    <col min="1" max="1" width="9.75" style="21" customWidth="1"/>
    <col min="2" max="2" width="8.5" style="21" customWidth="1"/>
    <col min="3" max="3" width="40.125" customWidth="1"/>
    <col min="4" max="4" width="12.875" style="23" customWidth="1"/>
    <col min="5" max="5" width="12.75" style="23" customWidth="1"/>
    <col min="6" max="15" width="0" hidden="1" customWidth="1"/>
  </cols>
  <sheetData>
    <row r="1" spans="1:15">
      <c r="A1" s="25"/>
      <c r="B1" s="25"/>
      <c r="C1" s="26"/>
      <c r="D1" s="27"/>
      <c r="E1" s="28" t="s">
        <v>30</v>
      </c>
    </row>
    <row r="2" spans="1:15" ht="15">
      <c r="A2" s="25"/>
      <c r="B2" s="25"/>
      <c r="C2" s="26"/>
      <c r="D2" s="27"/>
      <c r="E2" s="27"/>
      <c r="F2" s="1"/>
      <c r="G2" s="1"/>
      <c r="H2" s="1"/>
      <c r="I2" s="1"/>
      <c r="J2" s="1"/>
      <c r="K2" s="1"/>
      <c r="L2" s="1"/>
    </row>
    <row r="3" spans="1:15" s="3" customFormat="1" ht="82.5" customHeight="1">
      <c r="A3" s="29" t="s">
        <v>0</v>
      </c>
      <c r="B3" s="29" t="s">
        <v>12</v>
      </c>
      <c r="C3" s="29" t="s">
        <v>9</v>
      </c>
      <c r="D3" s="30" t="s">
        <v>37</v>
      </c>
      <c r="E3" s="30" t="s">
        <v>38</v>
      </c>
      <c r="F3" s="15" t="s">
        <v>26</v>
      </c>
      <c r="G3" s="15" t="s">
        <v>7</v>
      </c>
      <c r="H3" s="15" t="s">
        <v>8</v>
      </c>
      <c r="I3" s="15" t="s">
        <v>28</v>
      </c>
      <c r="J3" s="15" t="s">
        <v>27</v>
      </c>
      <c r="K3" s="15" t="s">
        <v>7</v>
      </c>
      <c r="L3" s="15" t="s">
        <v>8</v>
      </c>
      <c r="M3" s="15" t="s">
        <v>3</v>
      </c>
      <c r="N3" s="15" t="s">
        <v>7</v>
      </c>
      <c r="O3" s="16" t="s">
        <v>8</v>
      </c>
    </row>
    <row r="4" spans="1:15" ht="25.5">
      <c r="A4" s="31">
        <v>318011</v>
      </c>
      <c r="B4" s="31">
        <v>600</v>
      </c>
      <c r="C4" s="32" t="s">
        <v>2</v>
      </c>
      <c r="D4" s="33">
        <f t="shared" ref="D4:D28" si="0">B4*1.5</f>
        <v>900</v>
      </c>
      <c r="E4" s="34">
        <f t="shared" ref="E4:E25" si="1">B4*3</f>
        <v>1800</v>
      </c>
      <c r="F4" s="4">
        <v>0.05</v>
      </c>
      <c r="G4" s="5">
        <f t="shared" ref="G4:G30" si="2">E4*F4</f>
        <v>90</v>
      </c>
      <c r="H4" s="5">
        <f t="shared" ref="H4:H30" si="3">G4*2</f>
        <v>180</v>
      </c>
      <c r="I4" s="4">
        <f t="shared" ref="I4:I25" si="4">B4*2</f>
        <v>1200</v>
      </c>
      <c r="J4" s="5">
        <v>0.15</v>
      </c>
      <c r="K4" s="5">
        <f>I4*J4</f>
        <v>180</v>
      </c>
      <c r="L4" s="5">
        <f>K4*2</f>
        <v>360</v>
      </c>
      <c r="M4" s="17">
        <v>6.3E-2</v>
      </c>
      <c r="N4" s="6">
        <f t="shared" ref="N4:N30" si="5">E4*M4</f>
        <v>113.4</v>
      </c>
      <c r="O4" s="6">
        <f t="shared" ref="O4:O30" si="6">N4*2</f>
        <v>226.8</v>
      </c>
    </row>
    <row r="5" spans="1:15" ht="15">
      <c r="A5" s="31">
        <v>318014</v>
      </c>
      <c r="B5" s="31">
        <v>2392</v>
      </c>
      <c r="C5" s="32" t="s">
        <v>19</v>
      </c>
      <c r="D5" s="33">
        <f t="shared" si="0"/>
        <v>3588</v>
      </c>
      <c r="E5" s="34">
        <f t="shared" si="1"/>
        <v>7176</v>
      </c>
      <c r="F5" s="4">
        <f>F4</f>
        <v>0.05</v>
      </c>
      <c r="G5" s="5">
        <f t="shared" si="2"/>
        <v>358.8</v>
      </c>
      <c r="H5" s="5">
        <f t="shared" si="3"/>
        <v>717.6</v>
      </c>
      <c r="I5" s="4">
        <f t="shared" si="4"/>
        <v>4784</v>
      </c>
      <c r="J5" s="5">
        <f>J4</f>
        <v>0.15</v>
      </c>
      <c r="K5" s="5">
        <f t="shared" ref="K5:K30" si="7">I5*J5</f>
        <v>717.6</v>
      </c>
      <c r="L5" s="5">
        <f t="shared" ref="L5:L25" si="8">K5*2</f>
        <v>1435.2</v>
      </c>
      <c r="M5" s="17">
        <f>M4</f>
        <v>6.3E-2</v>
      </c>
      <c r="N5" s="6">
        <f t="shared" si="5"/>
        <v>452.08800000000002</v>
      </c>
      <c r="O5" s="6">
        <f t="shared" si="6"/>
        <v>904.17600000000004</v>
      </c>
    </row>
    <row r="6" spans="1:15" ht="15">
      <c r="A6" s="31">
        <v>318017</v>
      </c>
      <c r="B6" s="31">
        <v>3000</v>
      </c>
      <c r="C6" s="32" t="s">
        <v>1</v>
      </c>
      <c r="D6" s="33">
        <f t="shared" si="0"/>
        <v>4500</v>
      </c>
      <c r="E6" s="34">
        <f t="shared" si="1"/>
        <v>9000</v>
      </c>
      <c r="F6" s="4">
        <f>F4</f>
        <v>0.05</v>
      </c>
      <c r="G6" s="5">
        <f t="shared" si="2"/>
        <v>450</v>
      </c>
      <c r="H6" s="5">
        <f t="shared" si="3"/>
        <v>900</v>
      </c>
      <c r="I6" s="4">
        <f t="shared" si="4"/>
        <v>6000</v>
      </c>
      <c r="J6" s="5">
        <f>J4</f>
        <v>0.15</v>
      </c>
      <c r="K6" s="5">
        <f t="shared" si="7"/>
        <v>900</v>
      </c>
      <c r="L6" s="5">
        <f t="shared" si="8"/>
        <v>1800</v>
      </c>
      <c r="M6" s="17">
        <f>M4</f>
        <v>6.3E-2</v>
      </c>
      <c r="N6" s="6">
        <f t="shared" si="5"/>
        <v>567</v>
      </c>
      <c r="O6" s="6">
        <f t="shared" si="6"/>
        <v>1134</v>
      </c>
    </row>
    <row r="7" spans="1:15" ht="15">
      <c r="A7" s="31">
        <v>318018</v>
      </c>
      <c r="B7" s="31">
        <v>400</v>
      </c>
      <c r="C7" s="32" t="s">
        <v>29</v>
      </c>
      <c r="D7" s="33">
        <f t="shared" si="0"/>
        <v>600</v>
      </c>
      <c r="E7" s="34">
        <f t="shared" si="1"/>
        <v>1200</v>
      </c>
      <c r="F7" s="4">
        <f>F4</f>
        <v>0.05</v>
      </c>
      <c r="G7" s="5">
        <f t="shared" si="2"/>
        <v>60</v>
      </c>
      <c r="H7" s="5">
        <f t="shared" si="3"/>
        <v>120</v>
      </c>
      <c r="I7" s="4">
        <f t="shared" si="4"/>
        <v>800</v>
      </c>
      <c r="J7" s="5">
        <f>J4</f>
        <v>0.15</v>
      </c>
      <c r="K7" s="5">
        <f t="shared" si="7"/>
        <v>120</v>
      </c>
      <c r="L7" s="5">
        <f t="shared" si="8"/>
        <v>240</v>
      </c>
      <c r="M7" s="17">
        <f>M4</f>
        <v>6.3E-2</v>
      </c>
      <c r="N7" s="6">
        <f t="shared" si="5"/>
        <v>75.599999999999994</v>
      </c>
      <c r="O7" s="6">
        <f t="shared" si="6"/>
        <v>151.19999999999999</v>
      </c>
    </row>
    <row r="8" spans="1:15" ht="15">
      <c r="A8" s="31">
        <v>318021</v>
      </c>
      <c r="B8" s="31">
        <v>150</v>
      </c>
      <c r="C8" s="32" t="s">
        <v>6</v>
      </c>
      <c r="D8" s="33">
        <f t="shared" si="0"/>
        <v>225</v>
      </c>
      <c r="E8" s="34">
        <f t="shared" si="1"/>
        <v>450</v>
      </c>
      <c r="F8" s="4">
        <f>F4</f>
        <v>0.05</v>
      </c>
      <c r="G8" s="5">
        <f t="shared" si="2"/>
        <v>22.5</v>
      </c>
      <c r="H8" s="5">
        <f t="shared" si="3"/>
        <v>45</v>
      </c>
      <c r="I8" s="4">
        <f t="shared" si="4"/>
        <v>300</v>
      </c>
      <c r="J8" s="5">
        <f>J4</f>
        <v>0.15</v>
      </c>
      <c r="K8" s="5">
        <f t="shared" si="7"/>
        <v>45</v>
      </c>
      <c r="L8" s="5">
        <f t="shared" si="8"/>
        <v>90</v>
      </c>
      <c r="M8" s="17">
        <f>M4</f>
        <v>6.3E-2</v>
      </c>
      <c r="N8" s="6">
        <f t="shared" si="5"/>
        <v>28.35</v>
      </c>
      <c r="O8" s="6">
        <f t="shared" si="6"/>
        <v>56.7</v>
      </c>
    </row>
    <row r="9" spans="1:15" ht="15">
      <c r="A9" s="31">
        <v>318027</v>
      </c>
      <c r="B9" s="31">
        <v>6000</v>
      </c>
      <c r="C9" s="32" t="s">
        <v>20</v>
      </c>
      <c r="D9" s="33">
        <f t="shared" si="0"/>
        <v>9000</v>
      </c>
      <c r="E9" s="34">
        <f t="shared" si="1"/>
        <v>18000</v>
      </c>
      <c r="F9" s="4">
        <f>F4</f>
        <v>0.05</v>
      </c>
      <c r="G9" s="5">
        <f t="shared" si="2"/>
        <v>900</v>
      </c>
      <c r="H9" s="5">
        <f t="shared" si="3"/>
        <v>1800</v>
      </c>
      <c r="I9" s="4">
        <f t="shared" si="4"/>
        <v>12000</v>
      </c>
      <c r="J9" s="5">
        <f>J4</f>
        <v>0.15</v>
      </c>
      <c r="K9" s="5">
        <f t="shared" si="7"/>
        <v>1800</v>
      </c>
      <c r="L9" s="5">
        <f t="shared" si="8"/>
        <v>3600</v>
      </c>
      <c r="M9" s="17">
        <f>M4</f>
        <v>6.3E-2</v>
      </c>
      <c r="N9" s="6">
        <f t="shared" si="5"/>
        <v>1134</v>
      </c>
      <c r="O9" s="6">
        <f t="shared" si="6"/>
        <v>2268</v>
      </c>
    </row>
    <row r="10" spans="1:15" ht="25.5">
      <c r="A10" s="31">
        <v>318029</v>
      </c>
      <c r="B10" s="31">
        <v>800</v>
      </c>
      <c r="C10" s="32" t="s">
        <v>10</v>
      </c>
      <c r="D10" s="33">
        <f t="shared" si="0"/>
        <v>1200</v>
      </c>
      <c r="E10" s="34">
        <f t="shared" si="1"/>
        <v>2400</v>
      </c>
      <c r="F10" s="4">
        <f>F4</f>
        <v>0.05</v>
      </c>
      <c r="G10" s="5">
        <f t="shared" si="2"/>
        <v>120</v>
      </c>
      <c r="H10" s="5">
        <f t="shared" si="3"/>
        <v>240</v>
      </c>
      <c r="I10" s="4">
        <f t="shared" si="4"/>
        <v>1600</v>
      </c>
      <c r="J10" s="5">
        <f>J4</f>
        <v>0.15</v>
      </c>
      <c r="K10" s="5">
        <f t="shared" si="7"/>
        <v>240</v>
      </c>
      <c r="L10" s="5">
        <f t="shared" si="8"/>
        <v>480</v>
      </c>
      <c r="M10" s="17">
        <f>M4</f>
        <v>6.3E-2</v>
      </c>
      <c r="N10" s="6">
        <f t="shared" si="5"/>
        <v>151.19999999999999</v>
      </c>
      <c r="O10" s="6">
        <f t="shared" si="6"/>
        <v>302.39999999999998</v>
      </c>
    </row>
    <row r="11" spans="1:15" ht="25.5">
      <c r="A11" s="31">
        <v>318031</v>
      </c>
      <c r="B11" s="31">
        <v>1500</v>
      </c>
      <c r="C11" s="32" t="s">
        <v>32</v>
      </c>
      <c r="D11" s="33">
        <f t="shared" si="0"/>
        <v>2250</v>
      </c>
      <c r="E11" s="34">
        <f t="shared" si="1"/>
        <v>4500</v>
      </c>
      <c r="F11" s="4">
        <f>F4</f>
        <v>0.05</v>
      </c>
      <c r="G11" s="5">
        <f t="shared" si="2"/>
        <v>225</v>
      </c>
      <c r="H11" s="5">
        <f t="shared" si="3"/>
        <v>450</v>
      </c>
      <c r="I11" s="4">
        <f t="shared" si="4"/>
        <v>3000</v>
      </c>
      <c r="J11" s="5">
        <f>J4</f>
        <v>0.15</v>
      </c>
      <c r="K11" s="5">
        <f t="shared" si="7"/>
        <v>450</v>
      </c>
      <c r="L11" s="5">
        <f t="shared" si="8"/>
        <v>900</v>
      </c>
      <c r="M11" s="17">
        <f>M4</f>
        <v>6.3E-2</v>
      </c>
      <c r="N11" s="6">
        <f t="shared" si="5"/>
        <v>283.5</v>
      </c>
      <c r="O11" s="6">
        <f t="shared" si="6"/>
        <v>567</v>
      </c>
    </row>
    <row r="12" spans="1:15" ht="15">
      <c r="A12" s="31">
        <v>318033</v>
      </c>
      <c r="B12" s="31">
        <v>1000</v>
      </c>
      <c r="C12" s="32" t="s">
        <v>5</v>
      </c>
      <c r="D12" s="33">
        <f t="shared" si="0"/>
        <v>1500</v>
      </c>
      <c r="E12" s="34">
        <f t="shared" si="1"/>
        <v>3000</v>
      </c>
      <c r="F12" s="4">
        <f>F4</f>
        <v>0.05</v>
      </c>
      <c r="G12" s="5">
        <f t="shared" si="2"/>
        <v>150</v>
      </c>
      <c r="H12" s="5">
        <f t="shared" si="3"/>
        <v>300</v>
      </c>
      <c r="I12" s="4">
        <f t="shared" si="4"/>
        <v>2000</v>
      </c>
      <c r="J12" s="5">
        <f>J4</f>
        <v>0.15</v>
      </c>
      <c r="K12" s="5">
        <f t="shared" si="7"/>
        <v>300</v>
      </c>
      <c r="L12" s="5">
        <f t="shared" si="8"/>
        <v>600</v>
      </c>
      <c r="M12" s="17">
        <f>M4</f>
        <v>6.3E-2</v>
      </c>
      <c r="N12" s="6">
        <f t="shared" si="5"/>
        <v>189</v>
      </c>
      <c r="O12" s="6">
        <f t="shared" si="6"/>
        <v>378</v>
      </c>
    </row>
    <row r="13" spans="1:15" ht="15">
      <c r="A13" s="31">
        <v>318037</v>
      </c>
      <c r="B13" s="31">
        <v>200</v>
      </c>
      <c r="C13" s="32" t="s">
        <v>11</v>
      </c>
      <c r="D13" s="33">
        <f t="shared" si="0"/>
        <v>300</v>
      </c>
      <c r="E13" s="34">
        <f t="shared" si="1"/>
        <v>600</v>
      </c>
      <c r="F13" s="4">
        <f>F4</f>
        <v>0.05</v>
      </c>
      <c r="G13" s="5">
        <f t="shared" si="2"/>
        <v>30</v>
      </c>
      <c r="H13" s="5">
        <f t="shared" si="3"/>
        <v>60</v>
      </c>
      <c r="I13" s="4">
        <f t="shared" si="4"/>
        <v>400</v>
      </c>
      <c r="J13" s="5">
        <f>J4</f>
        <v>0.15</v>
      </c>
      <c r="K13" s="5">
        <f t="shared" si="7"/>
        <v>60</v>
      </c>
      <c r="L13" s="5">
        <f t="shared" si="8"/>
        <v>120</v>
      </c>
      <c r="M13" s="17">
        <f>M4</f>
        <v>6.3E-2</v>
      </c>
      <c r="N13" s="6">
        <f t="shared" si="5"/>
        <v>37.799999999999997</v>
      </c>
      <c r="O13" s="6">
        <f t="shared" si="6"/>
        <v>75.599999999999994</v>
      </c>
    </row>
    <row r="14" spans="1:15" ht="15">
      <c r="A14" s="31">
        <v>318042</v>
      </c>
      <c r="B14" s="31">
        <v>500</v>
      </c>
      <c r="C14" s="32" t="s">
        <v>4</v>
      </c>
      <c r="D14" s="33">
        <f t="shared" si="0"/>
        <v>750</v>
      </c>
      <c r="E14" s="34">
        <f t="shared" si="1"/>
        <v>1500</v>
      </c>
      <c r="F14" s="4">
        <f>F4</f>
        <v>0.05</v>
      </c>
      <c r="G14" s="5">
        <f t="shared" si="2"/>
        <v>75</v>
      </c>
      <c r="H14" s="5">
        <f t="shared" si="3"/>
        <v>150</v>
      </c>
      <c r="I14" s="4">
        <f t="shared" si="4"/>
        <v>1000</v>
      </c>
      <c r="J14" s="5">
        <f>J4</f>
        <v>0.15</v>
      </c>
      <c r="K14" s="5">
        <f t="shared" si="7"/>
        <v>150</v>
      </c>
      <c r="L14" s="5">
        <f t="shared" si="8"/>
        <v>300</v>
      </c>
      <c r="M14" s="17">
        <f>M4</f>
        <v>6.3E-2</v>
      </c>
      <c r="N14" s="6">
        <f t="shared" si="5"/>
        <v>94.5</v>
      </c>
      <c r="O14" s="6">
        <f t="shared" si="6"/>
        <v>189</v>
      </c>
    </row>
    <row r="15" spans="1:15" ht="15">
      <c r="A15" s="31" t="s">
        <v>40</v>
      </c>
      <c r="B15" s="47">
        <v>1440</v>
      </c>
      <c r="C15" s="32" t="s">
        <v>39</v>
      </c>
      <c r="D15" s="33">
        <v>2160</v>
      </c>
      <c r="E15" s="34">
        <v>4320</v>
      </c>
      <c r="F15" s="4">
        <f>F4</f>
        <v>0.05</v>
      </c>
      <c r="G15" s="5">
        <f t="shared" si="2"/>
        <v>216</v>
      </c>
      <c r="H15" s="5">
        <f t="shared" si="3"/>
        <v>432</v>
      </c>
      <c r="I15" s="4">
        <f t="shared" si="4"/>
        <v>2880</v>
      </c>
      <c r="J15" s="5">
        <f>J4</f>
        <v>0.15</v>
      </c>
      <c r="K15" s="5">
        <f t="shared" si="7"/>
        <v>432</v>
      </c>
      <c r="L15" s="5">
        <f t="shared" si="8"/>
        <v>864</v>
      </c>
      <c r="M15" s="17">
        <f>M4</f>
        <v>6.3E-2</v>
      </c>
      <c r="N15" s="6">
        <f t="shared" si="5"/>
        <v>272.16000000000003</v>
      </c>
      <c r="O15" s="6">
        <f t="shared" si="6"/>
        <v>544.32000000000005</v>
      </c>
    </row>
    <row r="16" spans="1:15" ht="15">
      <c r="A16" s="31">
        <v>318046</v>
      </c>
      <c r="B16" s="31">
        <v>300</v>
      </c>
      <c r="C16" s="32" t="s">
        <v>15</v>
      </c>
      <c r="D16" s="33">
        <f t="shared" si="0"/>
        <v>450</v>
      </c>
      <c r="E16" s="34">
        <f t="shared" si="1"/>
        <v>900</v>
      </c>
      <c r="F16" s="4">
        <f>F4</f>
        <v>0.05</v>
      </c>
      <c r="G16" s="5">
        <f t="shared" si="2"/>
        <v>45</v>
      </c>
      <c r="H16" s="5">
        <f t="shared" si="3"/>
        <v>90</v>
      </c>
      <c r="I16" s="4">
        <f t="shared" si="4"/>
        <v>600</v>
      </c>
      <c r="J16" s="5">
        <f>J4</f>
        <v>0.15</v>
      </c>
      <c r="K16" s="5">
        <f t="shared" si="7"/>
        <v>90</v>
      </c>
      <c r="L16" s="5">
        <f t="shared" si="8"/>
        <v>180</v>
      </c>
      <c r="M16" s="17">
        <f>M4</f>
        <v>6.3E-2</v>
      </c>
      <c r="N16" s="6">
        <f t="shared" si="5"/>
        <v>56.7</v>
      </c>
      <c r="O16" s="6">
        <f t="shared" si="6"/>
        <v>113.4</v>
      </c>
    </row>
    <row r="17" spans="1:18" ht="33" customHeight="1">
      <c r="A17" s="31">
        <v>318051</v>
      </c>
      <c r="B17" s="31">
        <v>1000</v>
      </c>
      <c r="C17" s="32" t="s">
        <v>16</v>
      </c>
      <c r="D17" s="33">
        <f t="shared" si="0"/>
        <v>1500</v>
      </c>
      <c r="E17" s="34">
        <f t="shared" si="1"/>
        <v>3000</v>
      </c>
      <c r="F17" s="4">
        <f>F4</f>
        <v>0.05</v>
      </c>
      <c r="G17" s="5">
        <f t="shared" si="2"/>
        <v>150</v>
      </c>
      <c r="H17" s="5">
        <f t="shared" si="3"/>
        <v>300</v>
      </c>
      <c r="I17" s="4">
        <f t="shared" si="4"/>
        <v>2000</v>
      </c>
      <c r="J17" s="5">
        <f>J4</f>
        <v>0.15</v>
      </c>
      <c r="K17" s="5">
        <f t="shared" si="7"/>
        <v>300</v>
      </c>
      <c r="L17" s="5">
        <f t="shared" si="8"/>
        <v>600</v>
      </c>
      <c r="M17" s="17">
        <f>M4</f>
        <v>6.3E-2</v>
      </c>
      <c r="N17" s="6">
        <f t="shared" si="5"/>
        <v>189</v>
      </c>
      <c r="O17" s="6">
        <f t="shared" si="6"/>
        <v>378</v>
      </c>
    </row>
    <row r="18" spans="1:18" ht="33" customHeight="1">
      <c r="A18" s="31" t="s">
        <v>44</v>
      </c>
      <c r="B18" s="47">
        <v>4456</v>
      </c>
      <c r="C18" s="32" t="s">
        <v>31</v>
      </c>
      <c r="D18" s="33">
        <f t="shared" si="0"/>
        <v>6684</v>
      </c>
      <c r="E18" s="34">
        <f t="shared" si="1"/>
        <v>13368</v>
      </c>
      <c r="F18" s="4"/>
      <c r="G18" s="5"/>
      <c r="H18" s="5"/>
      <c r="I18" s="4">
        <f t="shared" si="4"/>
        <v>8912</v>
      </c>
      <c r="J18" s="5"/>
      <c r="K18" s="5"/>
      <c r="L18" s="5"/>
      <c r="M18" s="17"/>
      <c r="N18" s="6"/>
      <c r="O18" s="6"/>
    </row>
    <row r="19" spans="1:18" ht="15">
      <c r="A19" s="31" t="s">
        <v>43</v>
      </c>
      <c r="B19" s="31">
        <v>2300</v>
      </c>
      <c r="C19" s="32" t="s">
        <v>13</v>
      </c>
      <c r="D19" s="33">
        <f t="shared" si="0"/>
        <v>3450</v>
      </c>
      <c r="E19" s="34">
        <f t="shared" si="1"/>
        <v>6900</v>
      </c>
      <c r="F19" s="4">
        <f>F4</f>
        <v>0.05</v>
      </c>
      <c r="G19" s="5">
        <f t="shared" si="2"/>
        <v>345</v>
      </c>
      <c r="H19" s="5">
        <f t="shared" si="3"/>
        <v>690</v>
      </c>
      <c r="I19" s="4">
        <f t="shared" si="4"/>
        <v>4600</v>
      </c>
      <c r="J19" s="5">
        <f>J4</f>
        <v>0.15</v>
      </c>
      <c r="K19" s="5">
        <f t="shared" si="7"/>
        <v>690</v>
      </c>
      <c r="L19" s="5">
        <f t="shared" si="8"/>
        <v>1380</v>
      </c>
      <c r="M19" s="17">
        <f>M4</f>
        <v>6.3E-2</v>
      </c>
      <c r="N19" s="6">
        <f t="shared" si="5"/>
        <v>434.7</v>
      </c>
      <c r="O19" s="6">
        <f t="shared" si="6"/>
        <v>869.4</v>
      </c>
    </row>
    <row r="20" spans="1:18" ht="15">
      <c r="A20" s="31" t="s">
        <v>42</v>
      </c>
      <c r="B20" s="31">
        <v>2000</v>
      </c>
      <c r="C20" s="32" t="s">
        <v>18</v>
      </c>
      <c r="D20" s="33">
        <f t="shared" si="0"/>
        <v>3000</v>
      </c>
      <c r="E20" s="34">
        <f t="shared" si="1"/>
        <v>6000</v>
      </c>
      <c r="F20" s="4">
        <f>F4</f>
        <v>0.05</v>
      </c>
      <c r="G20" s="5">
        <f t="shared" si="2"/>
        <v>300</v>
      </c>
      <c r="H20" s="5">
        <f t="shared" si="3"/>
        <v>600</v>
      </c>
      <c r="I20" s="4">
        <f t="shared" si="4"/>
        <v>4000</v>
      </c>
      <c r="J20" s="5">
        <f>J4</f>
        <v>0.15</v>
      </c>
      <c r="K20" s="5">
        <f t="shared" si="7"/>
        <v>600</v>
      </c>
      <c r="L20" s="5">
        <f t="shared" si="8"/>
        <v>1200</v>
      </c>
      <c r="M20" s="17">
        <f>M5</f>
        <v>6.3E-2</v>
      </c>
      <c r="N20" s="6">
        <f t="shared" si="5"/>
        <v>378</v>
      </c>
      <c r="O20" s="6">
        <f t="shared" si="6"/>
        <v>756</v>
      </c>
    </row>
    <row r="21" spans="1:18" ht="25.5">
      <c r="A21" s="31" t="s">
        <v>45</v>
      </c>
      <c r="B21" s="31">
        <v>1000</v>
      </c>
      <c r="C21" s="32" t="s">
        <v>21</v>
      </c>
      <c r="D21" s="33">
        <f t="shared" si="0"/>
        <v>1500</v>
      </c>
      <c r="E21" s="34">
        <f t="shared" si="1"/>
        <v>3000</v>
      </c>
      <c r="F21" s="4">
        <f>F4</f>
        <v>0.05</v>
      </c>
      <c r="G21" s="5">
        <f t="shared" si="2"/>
        <v>150</v>
      </c>
      <c r="H21" s="5">
        <f t="shared" si="3"/>
        <v>300</v>
      </c>
      <c r="I21" s="4">
        <f t="shared" si="4"/>
        <v>2000</v>
      </c>
      <c r="J21" s="5">
        <f>J4</f>
        <v>0.15</v>
      </c>
      <c r="K21" s="5">
        <f t="shared" si="7"/>
        <v>300</v>
      </c>
      <c r="L21" s="5">
        <f t="shared" si="8"/>
        <v>600</v>
      </c>
      <c r="M21" s="17">
        <f>M4</f>
        <v>6.3E-2</v>
      </c>
      <c r="N21" s="6">
        <f t="shared" si="5"/>
        <v>189</v>
      </c>
      <c r="O21" s="6">
        <f t="shared" si="6"/>
        <v>378</v>
      </c>
    </row>
    <row r="22" spans="1:18" ht="15">
      <c r="A22" s="31" t="s">
        <v>41</v>
      </c>
      <c r="B22" s="31">
        <v>800</v>
      </c>
      <c r="C22" s="32" t="s">
        <v>22</v>
      </c>
      <c r="D22" s="33">
        <f t="shared" si="0"/>
        <v>1200</v>
      </c>
      <c r="E22" s="34">
        <f t="shared" si="1"/>
        <v>2400</v>
      </c>
      <c r="F22" s="4">
        <f>F4</f>
        <v>0.05</v>
      </c>
      <c r="G22" s="5">
        <f t="shared" si="2"/>
        <v>120</v>
      </c>
      <c r="H22" s="5">
        <f t="shared" si="3"/>
        <v>240</v>
      </c>
      <c r="I22" s="4">
        <f t="shared" si="4"/>
        <v>1600</v>
      </c>
      <c r="J22" s="5">
        <f>J4</f>
        <v>0.15</v>
      </c>
      <c r="K22" s="5">
        <f t="shared" si="7"/>
        <v>240</v>
      </c>
      <c r="L22" s="5">
        <f t="shared" si="8"/>
        <v>480</v>
      </c>
      <c r="M22" s="17">
        <f>M4</f>
        <v>6.3E-2</v>
      </c>
      <c r="N22" s="6">
        <f t="shared" si="5"/>
        <v>151.19999999999999</v>
      </c>
      <c r="O22" s="6">
        <f t="shared" si="6"/>
        <v>302.39999999999998</v>
      </c>
    </row>
    <row r="23" spans="1:18" ht="15">
      <c r="A23" s="31"/>
      <c r="B23" s="31">
        <v>300</v>
      </c>
      <c r="C23" s="32" t="s">
        <v>23</v>
      </c>
      <c r="D23" s="33">
        <f t="shared" si="0"/>
        <v>450</v>
      </c>
      <c r="E23" s="34">
        <f t="shared" si="1"/>
        <v>900</v>
      </c>
      <c r="F23" s="4">
        <f>F4</f>
        <v>0.05</v>
      </c>
      <c r="G23" s="5">
        <f t="shared" si="2"/>
        <v>45</v>
      </c>
      <c r="H23" s="5">
        <f t="shared" si="3"/>
        <v>90</v>
      </c>
      <c r="I23" s="4">
        <f t="shared" si="4"/>
        <v>600</v>
      </c>
      <c r="J23" s="5">
        <f>J4</f>
        <v>0.15</v>
      </c>
      <c r="K23" s="5">
        <f t="shared" si="7"/>
        <v>90</v>
      </c>
      <c r="L23" s="5">
        <f t="shared" si="8"/>
        <v>180</v>
      </c>
      <c r="M23" s="17">
        <f>M4</f>
        <v>6.3E-2</v>
      </c>
      <c r="N23" s="6">
        <f t="shared" si="5"/>
        <v>56.7</v>
      </c>
      <c r="O23" s="6">
        <f t="shared" si="6"/>
        <v>113.4</v>
      </c>
    </row>
    <row r="24" spans="1:18" ht="15">
      <c r="A24" s="31"/>
      <c r="B24" s="31">
        <v>500</v>
      </c>
      <c r="C24" s="32" t="s">
        <v>25</v>
      </c>
      <c r="D24" s="33">
        <f t="shared" si="0"/>
        <v>750</v>
      </c>
      <c r="E24" s="34">
        <f t="shared" si="1"/>
        <v>1500</v>
      </c>
      <c r="F24" s="4">
        <f>F4</f>
        <v>0.05</v>
      </c>
      <c r="G24" s="5">
        <f t="shared" si="2"/>
        <v>75</v>
      </c>
      <c r="H24" s="5">
        <f t="shared" si="3"/>
        <v>150</v>
      </c>
      <c r="I24" s="4">
        <f t="shared" si="4"/>
        <v>1000</v>
      </c>
      <c r="J24" s="5">
        <f>J4</f>
        <v>0.15</v>
      </c>
      <c r="K24" s="5">
        <f t="shared" si="7"/>
        <v>150</v>
      </c>
      <c r="L24" s="5">
        <f t="shared" si="8"/>
        <v>300</v>
      </c>
      <c r="M24" s="17">
        <f>M4</f>
        <v>6.3E-2</v>
      </c>
      <c r="N24" s="6">
        <f t="shared" si="5"/>
        <v>94.5</v>
      </c>
      <c r="O24" s="6">
        <f t="shared" si="6"/>
        <v>189</v>
      </c>
    </row>
    <row r="25" spans="1:18" ht="15">
      <c r="A25" s="31" t="s">
        <v>46</v>
      </c>
      <c r="B25" s="31">
        <v>3000</v>
      </c>
      <c r="C25" s="32" t="s">
        <v>24</v>
      </c>
      <c r="D25" s="33">
        <f t="shared" si="0"/>
        <v>4500</v>
      </c>
      <c r="E25" s="34">
        <f t="shared" si="1"/>
        <v>9000</v>
      </c>
      <c r="F25" s="4">
        <f>F4</f>
        <v>0.05</v>
      </c>
      <c r="G25" s="5">
        <f t="shared" si="2"/>
        <v>450</v>
      </c>
      <c r="H25" s="5">
        <f t="shared" si="3"/>
        <v>900</v>
      </c>
      <c r="I25" s="4">
        <f t="shared" si="4"/>
        <v>6000</v>
      </c>
      <c r="J25" s="5">
        <f>J4</f>
        <v>0.15</v>
      </c>
      <c r="K25" s="5">
        <f t="shared" si="7"/>
        <v>900</v>
      </c>
      <c r="L25" s="5">
        <f t="shared" si="8"/>
        <v>1800</v>
      </c>
      <c r="M25" s="17">
        <f>M4</f>
        <v>6.3E-2</v>
      </c>
      <c r="N25" s="6">
        <f t="shared" si="5"/>
        <v>567</v>
      </c>
      <c r="O25" s="6">
        <f t="shared" si="6"/>
        <v>1134</v>
      </c>
    </row>
    <row r="26" spans="1:18" s="9" customFormat="1" ht="15">
      <c r="A26" s="35">
        <v>318011</v>
      </c>
      <c r="B26" s="36">
        <v>4000</v>
      </c>
      <c r="C26" s="37" t="s">
        <v>33</v>
      </c>
      <c r="D26" s="38">
        <f t="shared" si="0"/>
        <v>6000</v>
      </c>
      <c r="E26" s="34">
        <v>12000</v>
      </c>
      <c r="F26" s="14"/>
      <c r="G26" s="11">
        <f ca="1">SUM(G4:G30)</f>
        <v>5293.8</v>
      </c>
      <c r="H26" s="11">
        <f ca="1">SUM(H4:H30)</f>
        <v>10587.6</v>
      </c>
      <c r="I26" s="10">
        <f ca="1">SUM(I4:I30)</f>
        <v>70584</v>
      </c>
      <c r="J26" s="18"/>
      <c r="K26" s="11">
        <f ca="1">SUM(K4:K30)</f>
        <v>10587.6</v>
      </c>
      <c r="L26" s="11">
        <f ca="1">K26*2</f>
        <v>21175.200000000001</v>
      </c>
      <c r="M26" s="13"/>
      <c r="N26" s="12">
        <f ca="1">SUM(N4:N30)</f>
        <v>6670.1880000000001</v>
      </c>
      <c r="O26" s="12">
        <f ca="1">SUM(O4:O30)</f>
        <v>13340.376</v>
      </c>
    </row>
    <row r="27" spans="1:18" s="9" customFormat="1" ht="15">
      <c r="A27" s="35">
        <v>318009</v>
      </c>
      <c r="B27" s="36">
        <v>500</v>
      </c>
      <c r="C27" s="37" t="s">
        <v>34</v>
      </c>
      <c r="D27" s="38">
        <f t="shared" si="0"/>
        <v>750</v>
      </c>
      <c r="E27" s="34">
        <v>1500</v>
      </c>
      <c r="F27" s="14"/>
      <c r="G27" s="11"/>
      <c r="H27" s="11"/>
      <c r="I27" s="10"/>
      <c r="J27" s="18"/>
      <c r="K27" s="11"/>
      <c r="L27" s="11"/>
      <c r="M27" s="13"/>
      <c r="N27" s="12"/>
      <c r="O27" s="12"/>
    </row>
    <row r="28" spans="1:18" s="9" customFormat="1" ht="15">
      <c r="A28" s="35" t="s">
        <v>35</v>
      </c>
      <c r="B28" s="36">
        <v>1245</v>
      </c>
      <c r="C28" s="37" t="s">
        <v>36</v>
      </c>
      <c r="D28" s="38">
        <f t="shared" si="0"/>
        <v>1867.5</v>
      </c>
      <c r="E28" s="34">
        <v>3735</v>
      </c>
      <c r="F28" s="14"/>
      <c r="G28" s="11"/>
      <c r="H28" s="11"/>
      <c r="I28" s="10"/>
      <c r="J28" s="18"/>
      <c r="K28" s="11"/>
      <c r="L28" s="11"/>
      <c r="M28" s="13"/>
      <c r="N28" s="12"/>
      <c r="O28" s="12"/>
    </row>
    <row r="29" spans="1:18" s="9" customFormat="1" ht="15" hidden="1">
      <c r="A29" s="35"/>
      <c r="B29" s="36"/>
      <c r="C29" s="37"/>
      <c r="D29" s="38"/>
      <c r="E29" s="34"/>
      <c r="F29" s="14"/>
      <c r="G29" s="11"/>
      <c r="H29" s="11"/>
      <c r="I29" s="10"/>
      <c r="J29" s="18"/>
      <c r="K29" s="11"/>
      <c r="L29" s="11"/>
      <c r="M29" s="13"/>
      <c r="N29" s="12"/>
      <c r="O29" s="12"/>
    </row>
    <row r="30" spans="1:18" ht="15">
      <c r="A30" s="31"/>
      <c r="B30" s="31">
        <v>6650</v>
      </c>
      <c r="C30" s="32" t="s">
        <v>17</v>
      </c>
      <c r="D30" s="33">
        <f>B30*1.5</f>
        <v>9975</v>
      </c>
      <c r="E30" s="34">
        <f>B30*3</f>
        <v>19950</v>
      </c>
      <c r="F30" s="4">
        <f>F4</f>
        <v>0.05</v>
      </c>
      <c r="G30" s="5">
        <f t="shared" si="2"/>
        <v>997.5</v>
      </c>
      <c r="H30" s="5">
        <f t="shared" si="3"/>
        <v>1995</v>
      </c>
      <c r="I30" s="4">
        <f>B30*2</f>
        <v>13300</v>
      </c>
      <c r="J30" s="5">
        <f>J4</f>
        <v>0.15</v>
      </c>
      <c r="K30" s="5">
        <f t="shared" si="7"/>
        <v>1995</v>
      </c>
      <c r="L30" s="5">
        <f>K30*2</f>
        <v>3990</v>
      </c>
      <c r="M30" s="17">
        <f>M4</f>
        <v>6.3E-2</v>
      </c>
      <c r="N30" s="6">
        <f t="shared" si="5"/>
        <v>1256.8499999999999</v>
      </c>
      <c r="O30" s="6">
        <f t="shared" si="6"/>
        <v>2513.6999999999998</v>
      </c>
    </row>
    <row r="31" spans="1:18">
      <c r="A31" s="39"/>
      <c r="B31" s="48">
        <v>47577</v>
      </c>
      <c r="C31" s="40"/>
      <c r="D31" s="41">
        <v>71365.5</v>
      </c>
      <c r="E31" s="42">
        <v>142731</v>
      </c>
    </row>
    <row r="32" spans="1:18" ht="15">
      <c r="A32" s="43"/>
      <c r="B32" s="43"/>
      <c r="C32" s="44"/>
      <c r="D32" s="45"/>
      <c r="E32" s="46"/>
      <c r="M32" s="8" t="s">
        <v>14</v>
      </c>
      <c r="N32" s="2">
        <v>12771</v>
      </c>
      <c r="P32" s="19"/>
      <c r="Q32" s="19"/>
      <c r="R32" s="19"/>
    </row>
    <row r="33" spans="1:18" ht="15">
      <c r="A33" s="43"/>
      <c r="B33" s="43"/>
      <c r="C33" s="44"/>
      <c r="D33" s="45"/>
      <c r="E33" s="46"/>
      <c r="M33" s="7"/>
      <c r="N33" s="7"/>
      <c r="P33" s="19"/>
      <c r="Q33" s="19"/>
      <c r="R33" s="19"/>
    </row>
    <row r="34" spans="1:18">
      <c r="A34" s="22"/>
      <c r="B34" s="22"/>
      <c r="C34" s="20"/>
      <c r="D34" s="24"/>
      <c r="E34" s="24"/>
    </row>
    <row r="35" spans="1:18">
      <c r="A35" s="22"/>
      <c r="B35" s="22"/>
      <c r="C35" s="20"/>
      <c r="D35" s="24"/>
      <c r="E35" s="24"/>
    </row>
  </sheetData>
  <pageMargins left="0.7" right="0.7" top="0.75" bottom="0.75" header="0.3" footer="0.3"/>
  <pageSetup paperSize="9" scale="8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Basia</dc:creator>
  <cp:lastModifiedBy>Anna Obroszko</cp:lastModifiedBy>
  <cp:lastPrinted>2024-03-28T08:45:55Z</cp:lastPrinted>
  <dcterms:created xsi:type="dcterms:W3CDTF">2017-03-10T09:38:50Z</dcterms:created>
  <dcterms:modified xsi:type="dcterms:W3CDTF">2024-03-28T08:45:57Z</dcterms:modified>
</cp:coreProperties>
</file>