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U:\10.PRZEMEK B\Przetargi\2024\NZZ 37 D 24 Klima DO PUSZCZENIA\SWZ\"/>
    </mc:Choice>
  </mc:AlternateContent>
  <xr:revisionPtr revIDLastSave="0" documentId="13_ncr:1_{CDF58927-4B4B-4A39-8716-0166985D52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d1 Klimatyzatory" sheetId="1" r:id="rId1"/>
    <sheet name="Zad2 Centr went, agr, nawilż" sheetId="2" r:id="rId2"/>
    <sheet name="Szczegółowy formularz  cenowy" sheetId="3" r:id="rId3"/>
    <sheet name="Zestawienie do CRO" sheetId="4" r:id="rId4"/>
  </sheets>
  <definedNames>
    <definedName name="_xlnm._FilterDatabase" localSheetId="0" hidden="1">'Zad1 Klimatyzatory'!$A$2:$Y$329</definedName>
    <definedName name="_xlnm._FilterDatabase" localSheetId="1" hidden="1">'Zad2 Centr went, agr, nawilż'!$A$2:$AC$86</definedName>
    <definedName name="_xlnm.Print_Area" localSheetId="2">'Szczegółowy formularz  cenowy'!$A$1:$F$43</definedName>
    <definedName name="_xlnm.Print_Area" localSheetId="0">'Zad1 Klimatyzatory'!$A$1:$X$328</definedName>
    <definedName name="_xlnm.Print_Area" localSheetId="1">'Zad2 Centr went, agr, nawilż'!$A$1:$AC$79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86" i="2" l="1"/>
  <c r="P329" i="1"/>
  <c r="U329" i="1"/>
  <c r="T329" i="1"/>
  <c r="S329" i="1"/>
  <c r="R329" i="1"/>
  <c r="W85" i="2"/>
  <c r="V85" i="2"/>
  <c r="Y85" i="2" s="1"/>
  <c r="X85" i="2" s="1"/>
  <c r="S328" i="1" l="1"/>
  <c r="T328" i="1" s="1"/>
  <c r="R328" i="1"/>
  <c r="S327" i="1"/>
  <c r="T327" i="1" s="1"/>
  <c r="R327" i="1"/>
  <c r="S326" i="1"/>
  <c r="T326" i="1" s="1"/>
  <c r="R326" i="1"/>
  <c r="S325" i="1"/>
  <c r="T325" i="1" s="1"/>
  <c r="R325" i="1"/>
  <c r="S324" i="1"/>
  <c r="T324" i="1" s="1"/>
  <c r="R324" i="1"/>
  <c r="S323" i="1"/>
  <c r="T323" i="1" s="1"/>
  <c r="R323" i="1"/>
  <c r="S322" i="1"/>
  <c r="T322" i="1" s="1"/>
  <c r="R322" i="1"/>
  <c r="S321" i="1"/>
  <c r="T321" i="1" s="1"/>
  <c r="R321" i="1"/>
  <c r="S320" i="1"/>
  <c r="T320" i="1" s="1"/>
  <c r="R320" i="1"/>
  <c r="S319" i="1"/>
  <c r="T319" i="1" s="1"/>
  <c r="R319" i="1"/>
  <c r="S318" i="1"/>
  <c r="T318" i="1" s="1"/>
  <c r="R318" i="1"/>
  <c r="S317" i="1"/>
  <c r="T317" i="1" s="1"/>
  <c r="R317" i="1"/>
  <c r="S316" i="1"/>
  <c r="T316" i="1" s="1"/>
  <c r="R316" i="1"/>
  <c r="S315" i="1"/>
  <c r="T315" i="1" s="1"/>
  <c r="R315" i="1"/>
  <c r="S314" i="1"/>
  <c r="T314" i="1" s="1"/>
  <c r="R314" i="1"/>
  <c r="S313" i="1"/>
  <c r="T313" i="1" s="1"/>
  <c r="R313" i="1"/>
  <c r="S312" i="1"/>
  <c r="T312" i="1" s="1"/>
  <c r="R312" i="1"/>
  <c r="S311" i="1"/>
  <c r="T311" i="1" s="1"/>
  <c r="R311" i="1"/>
  <c r="S310" i="1"/>
  <c r="T310" i="1" s="1"/>
  <c r="R310" i="1"/>
  <c r="S309" i="1"/>
  <c r="T309" i="1" s="1"/>
  <c r="R309" i="1"/>
  <c r="S308" i="1"/>
  <c r="T308" i="1" s="1"/>
  <c r="R308" i="1"/>
  <c r="S307" i="1"/>
  <c r="T307" i="1" s="1"/>
  <c r="R307" i="1"/>
  <c r="S306" i="1"/>
  <c r="T306" i="1" s="1"/>
  <c r="R306" i="1"/>
  <c r="S305" i="1"/>
  <c r="T305" i="1" s="1"/>
  <c r="R305" i="1"/>
  <c r="S304" i="1"/>
  <c r="T304" i="1" s="1"/>
  <c r="R304" i="1"/>
  <c r="S303" i="1"/>
  <c r="T303" i="1" s="1"/>
  <c r="R303" i="1"/>
  <c r="S302" i="1"/>
  <c r="T302" i="1" s="1"/>
  <c r="R302" i="1"/>
  <c r="S301" i="1"/>
  <c r="T301" i="1" s="1"/>
  <c r="R301" i="1"/>
  <c r="S300" i="1"/>
  <c r="T300" i="1" s="1"/>
  <c r="R300" i="1"/>
  <c r="S299" i="1"/>
  <c r="T299" i="1" s="1"/>
  <c r="R299" i="1"/>
  <c r="S298" i="1"/>
  <c r="T298" i="1" s="1"/>
  <c r="R298" i="1"/>
  <c r="S297" i="1"/>
  <c r="T297" i="1" s="1"/>
  <c r="R297" i="1"/>
  <c r="S296" i="1"/>
  <c r="T296" i="1" s="1"/>
  <c r="R296" i="1"/>
  <c r="S295" i="1"/>
  <c r="T295" i="1" s="1"/>
  <c r="R295" i="1"/>
  <c r="S294" i="1"/>
  <c r="T294" i="1" s="1"/>
  <c r="R294" i="1"/>
  <c r="S293" i="1"/>
  <c r="T293" i="1" s="1"/>
  <c r="R293" i="1"/>
  <c r="S292" i="1"/>
  <c r="T292" i="1" s="1"/>
  <c r="R292" i="1"/>
  <c r="S291" i="1"/>
  <c r="T291" i="1" s="1"/>
  <c r="R291" i="1"/>
  <c r="S290" i="1"/>
  <c r="R290" i="1"/>
  <c r="S289" i="1"/>
  <c r="T289" i="1" s="1"/>
  <c r="R289" i="1"/>
  <c r="S288" i="1"/>
  <c r="T288" i="1" s="1"/>
  <c r="R288" i="1"/>
  <c r="S287" i="1"/>
  <c r="T287" i="1" s="1"/>
  <c r="R287" i="1"/>
  <c r="S286" i="1"/>
  <c r="T286" i="1" s="1"/>
  <c r="R286" i="1"/>
  <c r="S285" i="1"/>
  <c r="T285" i="1" s="1"/>
  <c r="R285" i="1"/>
  <c r="S284" i="1"/>
  <c r="T284" i="1" s="1"/>
  <c r="R284" i="1"/>
  <c r="S283" i="1"/>
  <c r="T283" i="1" s="1"/>
  <c r="R283" i="1"/>
  <c r="S282" i="1"/>
  <c r="T282" i="1" s="1"/>
  <c r="R282" i="1"/>
  <c r="S281" i="1"/>
  <c r="T281" i="1" s="1"/>
  <c r="R281" i="1"/>
  <c r="S280" i="1"/>
  <c r="T280" i="1" s="1"/>
  <c r="R280" i="1"/>
  <c r="S279" i="1"/>
  <c r="T279" i="1" s="1"/>
  <c r="R279" i="1"/>
  <c r="S278" i="1"/>
  <c r="T278" i="1" s="1"/>
  <c r="R278" i="1"/>
  <c r="S277" i="1"/>
  <c r="T277" i="1" s="1"/>
  <c r="R277" i="1"/>
  <c r="S276" i="1"/>
  <c r="T276" i="1" s="1"/>
  <c r="R276" i="1"/>
  <c r="S275" i="1"/>
  <c r="T275" i="1" s="1"/>
  <c r="R275" i="1"/>
  <c r="S274" i="1"/>
  <c r="T274" i="1" s="1"/>
  <c r="R274" i="1"/>
  <c r="S273" i="1"/>
  <c r="T273" i="1" s="1"/>
  <c r="R273" i="1"/>
  <c r="S272" i="1"/>
  <c r="T272" i="1" s="1"/>
  <c r="R272" i="1"/>
  <c r="S271" i="1"/>
  <c r="T271" i="1" s="1"/>
  <c r="R271" i="1"/>
  <c r="S270" i="1"/>
  <c r="T270" i="1" s="1"/>
  <c r="R270" i="1"/>
  <c r="S269" i="1"/>
  <c r="T269" i="1" s="1"/>
  <c r="R269" i="1"/>
  <c r="S268" i="1"/>
  <c r="T268" i="1" s="1"/>
  <c r="R268" i="1"/>
  <c r="S267" i="1"/>
  <c r="T267" i="1" s="1"/>
  <c r="R267" i="1"/>
  <c r="S266" i="1"/>
  <c r="T266" i="1" s="1"/>
  <c r="R266" i="1"/>
  <c r="S265" i="1"/>
  <c r="T265" i="1" s="1"/>
  <c r="R265" i="1"/>
  <c r="S264" i="1"/>
  <c r="T264" i="1" s="1"/>
  <c r="R264" i="1"/>
  <c r="S263" i="1"/>
  <c r="T263" i="1" s="1"/>
  <c r="R263" i="1"/>
  <c r="S262" i="1"/>
  <c r="T262" i="1" s="1"/>
  <c r="R262" i="1"/>
  <c r="S261" i="1"/>
  <c r="T261" i="1" s="1"/>
  <c r="R261" i="1"/>
  <c r="S260" i="1"/>
  <c r="T260" i="1" s="1"/>
  <c r="R260" i="1"/>
  <c r="S259" i="1"/>
  <c r="T259" i="1" s="1"/>
  <c r="R259" i="1"/>
  <c r="S258" i="1"/>
  <c r="T258" i="1" s="1"/>
  <c r="R258" i="1"/>
  <c r="S257" i="1"/>
  <c r="R257" i="1"/>
  <c r="S256" i="1"/>
  <c r="R256" i="1"/>
  <c r="S255" i="1"/>
  <c r="R255" i="1"/>
  <c r="S254" i="1"/>
  <c r="R254" i="1"/>
  <c r="S253" i="1"/>
  <c r="R253" i="1"/>
  <c r="S252" i="1"/>
  <c r="R252" i="1"/>
  <c r="S251" i="1"/>
  <c r="R251" i="1"/>
  <c r="S250" i="1"/>
  <c r="R250" i="1"/>
  <c r="S249" i="1"/>
  <c r="R249" i="1"/>
  <c r="S248" i="1"/>
  <c r="R248" i="1"/>
  <c r="S247" i="1"/>
  <c r="R247" i="1"/>
  <c r="S246" i="1"/>
  <c r="R246" i="1"/>
  <c r="S245" i="1"/>
  <c r="R245" i="1"/>
  <c r="S244" i="1"/>
  <c r="R244" i="1"/>
  <c r="S243" i="1"/>
  <c r="R243" i="1"/>
  <c r="S242" i="1"/>
  <c r="R242" i="1"/>
  <c r="S241" i="1"/>
  <c r="R241" i="1"/>
  <c r="S240" i="1"/>
  <c r="R240" i="1"/>
  <c r="S239" i="1"/>
  <c r="R239" i="1"/>
  <c r="S238" i="1"/>
  <c r="R238" i="1"/>
  <c r="S237" i="1"/>
  <c r="R237" i="1"/>
  <c r="S236" i="1"/>
  <c r="R236" i="1"/>
  <c r="S235" i="1"/>
  <c r="R235" i="1"/>
  <c r="S234" i="1"/>
  <c r="R234" i="1"/>
  <c r="S233" i="1"/>
  <c r="R233" i="1"/>
  <c r="S232" i="1"/>
  <c r="R232" i="1"/>
  <c r="S231" i="1"/>
  <c r="R231" i="1"/>
  <c r="S230" i="1"/>
  <c r="R230" i="1"/>
  <c r="S229" i="1"/>
  <c r="R229" i="1"/>
  <c r="S228" i="1"/>
  <c r="R228" i="1"/>
  <c r="S227" i="1"/>
  <c r="R227" i="1"/>
  <c r="S226" i="1"/>
  <c r="R226" i="1"/>
  <c r="S225" i="1"/>
  <c r="R225" i="1"/>
  <c r="S224" i="1"/>
  <c r="R224" i="1"/>
  <c r="S223" i="1"/>
  <c r="R223" i="1"/>
  <c r="S222" i="1"/>
  <c r="R222" i="1"/>
  <c r="S221" i="1"/>
  <c r="R221" i="1"/>
  <c r="S220" i="1"/>
  <c r="R220" i="1"/>
  <c r="S219" i="1"/>
  <c r="R219" i="1"/>
  <c r="S218" i="1"/>
  <c r="R218" i="1"/>
  <c r="S217" i="1"/>
  <c r="R217" i="1"/>
  <c r="S216" i="1"/>
  <c r="R216" i="1"/>
  <c r="S215" i="1"/>
  <c r="R215" i="1"/>
  <c r="S214" i="1"/>
  <c r="R214" i="1"/>
  <c r="S213" i="1"/>
  <c r="R213" i="1"/>
  <c r="S212" i="1"/>
  <c r="R212" i="1"/>
  <c r="S211" i="1"/>
  <c r="R211" i="1"/>
  <c r="S210" i="1"/>
  <c r="R210" i="1"/>
  <c r="S209" i="1"/>
  <c r="R209" i="1"/>
  <c r="S208" i="1"/>
  <c r="R208" i="1"/>
  <c r="S207" i="1"/>
  <c r="R207" i="1"/>
  <c r="S206" i="1"/>
  <c r="R206" i="1"/>
  <c r="S205" i="1"/>
  <c r="R205" i="1"/>
  <c r="S204" i="1"/>
  <c r="R204" i="1"/>
  <c r="S203" i="1"/>
  <c r="R203" i="1"/>
  <c r="S202" i="1"/>
  <c r="R202" i="1"/>
  <c r="S201" i="1"/>
  <c r="R201" i="1"/>
  <c r="S200" i="1"/>
  <c r="R200" i="1"/>
  <c r="S199" i="1"/>
  <c r="R199" i="1"/>
  <c r="S198" i="1"/>
  <c r="R198" i="1"/>
  <c r="S197" i="1"/>
  <c r="R197" i="1"/>
  <c r="S196" i="1"/>
  <c r="R196" i="1"/>
  <c r="S195" i="1"/>
  <c r="R195" i="1"/>
  <c r="S194" i="1"/>
  <c r="R194" i="1"/>
  <c r="S193" i="1"/>
  <c r="R193" i="1"/>
  <c r="S192" i="1"/>
  <c r="R192" i="1"/>
  <c r="S191" i="1"/>
  <c r="R191" i="1"/>
  <c r="S190" i="1"/>
  <c r="R190" i="1"/>
  <c r="S189" i="1"/>
  <c r="R189" i="1"/>
  <c r="S188" i="1"/>
  <c r="R188" i="1"/>
  <c r="S187" i="1"/>
  <c r="R187" i="1"/>
  <c r="S186" i="1"/>
  <c r="R186" i="1"/>
  <c r="S185" i="1"/>
  <c r="R185" i="1"/>
  <c r="S184" i="1"/>
  <c r="R184" i="1"/>
  <c r="S183" i="1"/>
  <c r="R183" i="1"/>
  <c r="S182" i="1"/>
  <c r="R182" i="1"/>
  <c r="S181" i="1"/>
  <c r="R181" i="1"/>
  <c r="S180" i="1"/>
  <c r="R180" i="1"/>
  <c r="S179" i="1"/>
  <c r="R179" i="1"/>
  <c r="S178" i="1"/>
  <c r="R178" i="1"/>
  <c r="S177" i="1"/>
  <c r="R177" i="1"/>
  <c r="S176" i="1"/>
  <c r="R176" i="1"/>
  <c r="S175" i="1"/>
  <c r="R175" i="1"/>
  <c r="S174" i="1"/>
  <c r="R174" i="1"/>
  <c r="S173" i="1"/>
  <c r="R173" i="1"/>
  <c r="S172" i="1"/>
  <c r="R172" i="1"/>
  <c r="S171" i="1"/>
  <c r="R171" i="1"/>
  <c r="S170" i="1"/>
  <c r="R170" i="1"/>
  <c r="S169" i="1"/>
  <c r="R169" i="1"/>
  <c r="S168" i="1"/>
  <c r="R168" i="1"/>
  <c r="S167" i="1"/>
  <c r="R167" i="1"/>
  <c r="S166" i="1"/>
  <c r="R166" i="1"/>
  <c r="S165" i="1"/>
  <c r="R165" i="1"/>
  <c r="S164" i="1"/>
  <c r="R164" i="1"/>
  <c r="S163" i="1"/>
  <c r="R163" i="1"/>
  <c r="S162" i="1"/>
  <c r="R162" i="1"/>
  <c r="S161" i="1"/>
  <c r="R161" i="1"/>
  <c r="S160" i="1"/>
  <c r="R160" i="1"/>
  <c r="S159" i="1"/>
  <c r="R159" i="1"/>
  <c r="S158" i="1"/>
  <c r="R158" i="1"/>
  <c r="S157" i="1"/>
  <c r="R157" i="1"/>
  <c r="S156" i="1"/>
  <c r="R156" i="1"/>
  <c r="S155" i="1"/>
  <c r="R155" i="1"/>
  <c r="S154" i="1"/>
  <c r="R154" i="1"/>
  <c r="S153" i="1"/>
  <c r="R153" i="1"/>
  <c r="S152" i="1"/>
  <c r="R152" i="1"/>
  <c r="S151" i="1"/>
  <c r="R151" i="1"/>
  <c r="S150" i="1"/>
  <c r="R150" i="1"/>
  <c r="S149" i="1"/>
  <c r="R149" i="1"/>
  <c r="S148" i="1"/>
  <c r="R148" i="1"/>
  <c r="S147" i="1"/>
  <c r="R147" i="1"/>
  <c r="S146" i="1"/>
  <c r="R146" i="1"/>
  <c r="S145" i="1"/>
  <c r="R145" i="1"/>
  <c r="S144" i="1"/>
  <c r="R144" i="1"/>
  <c r="S143" i="1"/>
  <c r="R143" i="1"/>
  <c r="S142" i="1"/>
  <c r="R142" i="1"/>
  <c r="S141" i="1"/>
  <c r="R141" i="1"/>
  <c r="S140" i="1"/>
  <c r="R140" i="1"/>
  <c r="S139" i="1"/>
  <c r="R139" i="1"/>
  <c r="S138" i="1"/>
  <c r="R138" i="1"/>
  <c r="S137" i="1"/>
  <c r="R137" i="1"/>
  <c r="S136" i="1"/>
  <c r="R136" i="1"/>
  <c r="S135" i="1"/>
  <c r="R135" i="1"/>
  <c r="S134" i="1"/>
  <c r="R134" i="1"/>
  <c r="S133" i="1"/>
  <c r="R133" i="1"/>
  <c r="S132" i="1"/>
  <c r="R132" i="1"/>
  <c r="S131" i="1"/>
  <c r="R131" i="1"/>
  <c r="S130" i="1"/>
  <c r="R130" i="1"/>
  <c r="S129" i="1"/>
  <c r="R129" i="1"/>
  <c r="S128" i="1"/>
  <c r="R128" i="1"/>
  <c r="S127" i="1"/>
  <c r="R127" i="1"/>
  <c r="S126" i="1"/>
  <c r="R126" i="1"/>
  <c r="S125" i="1"/>
  <c r="R125" i="1"/>
  <c r="S124" i="1"/>
  <c r="R124" i="1"/>
  <c r="S123" i="1"/>
  <c r="R123" i="1"/>
  <c r="S122" i="1"/>
  <c r="R122" i="1"/>
  <c r="S121" i="1"/>
  <c r="R121" i="1"/>
  <c r="S120" i="1"/>
  <c r="R120" i="1"/>
  <c r="S119" i="1"/>
  <c r="R119" i="1"/>
  <c r="S118" i="1"/>
  <c r="R118" i="1"/>
  <c r="S117" i="1"/>
  <c r="R117" i="1"/>
  <c r="S116" i="1"/>
  <c r="R116" i="1"/>
  <c r="S115" i="1"/>
  <c r="R115" i="1"/>
  <c r="S114" i="1"/>
  <c r="R114" i="1"/>
  <c r="S113" i="1"/>
  <c r="R113" i="1"/>
  <c r="S112" i="1"/>
  <c r="R112" i="1"/>
  <c r="S111" i="1"/>
  <c r="R111" i="1"/>
  <c r="S110" i="1"/>
  <c r="R110" i="1"/>
  <c r="S109" i="1"/>
  <c r="R109" i="1"/>
  <c r="S108" i="1"/>
  <c r="R108" i="1"/>
  <c r="S107" i="1"/>
  <c r="R107" i="1"/>
  <c r="S106" i="1"/>
  <c r="R106" i="1"/>
  <c r="S105" i="1"/>
  <c r="R105" i="1"/>
  <c r="S104" i="1"/>
  <c r="R104" i="1"/>
  <c r="S103" i="1"/>
  <c r="R103" i="1"/>
  <c r="S102" i="1"/>
  <c r="R102" i="1"/>
  <c r="S101" i="1"/>
  <c r="R101" i="1"/>
  <c r="S100" i="1"/>
  <c r="R100" i="1"/>
  <c r="S99" i="1"/>
  <c r="R99" i="1"/>
  <c r="S98" i="1"/>
  <c r="R98" i="1"/>
  <c r="S97" i="1"/>
  <c r="R97" i="1"/>
  <c r="S96" i="1"/>
  <c r="R96" i="1"/>
  <c r="S95" i="1"/>
  <c r="R95" i="1"/>
  <c r="S94" i="1"/>
  <c r="R94" i="1"/>
  <c r="S93" i="1"/>
  <c r="R93" i="1"/>
  <c r="S92" i="1"/>
  <c r="R92" i="1"/>
  <c r="S91" i="1"/>
  <c r="R91" i="1"/>
  <c r="S90" i="1"/>
  <c r="R90" i="1"/>
  <c r="S89" i="1"/>
  <c r="R89" i="1"/>
  <c r="S88" i="1"/>
  <c r="R88" i="1"/>
  <c r="S87" i="1"/>
  <c r="R87" i="1"/>
  <c r="S86" i="1"/>
  <c r="R86" i="1"/>
  <c r="S85" i="1"/>
  <c r="R85" i="1"/>
  <c r="S84" i="1"/>
  <c r="R84" i="1"/>
  <c r="S83" i="1"/>
  <c r="R83" i="1"/>
  <c r="S82" i="1"/>
  <c r="R82" i="1"/>
  <c r="S81" i="1"/>
  <c r="R81" i="1"/>
  <c r="S80" i="1"/>
  <c r="R80" i="1"/>
  <c r="S79" i="1"/>
  <c r="R79" i="1"/>
  <c r="S78" i="1"/>
  <c r="R78" i="1"/>
  <c r="S77" i="1"/>
  <c r="R77" i="1"/>
  <c r="S76" i="1"/>
  <c r="R76" i="1"/>
  <c r="S75" i="1"/>
  <c r="R75" i="1"/>
  <c r="S74" i="1"/>
  <c r="R74" i="1"/>
  <c r="S73" i="1"/>
  <c r="T73" i="1" s="1"/>
  <c r="R73" i="1"/>
  <c r="S72" i="1"/>
  <c r="T72" i="1" s="1"/>
  <c r="R72" i="1"/>
  <c r="S71" i="1"/>
  <c r="T71" i="1" s="1"/>
  <c r="R71" i="1"/>
  <c r="S70" i="1"/>
  <c r="T70" i="1" s="1"/>
  <c r="R70" i="1"/>
  <c r="S69" i="1"/>
  <c r="T69" i="1" s="1"/>
  <c r="R69" i="1"/>
  <c r="S68" i="1"/>
  <c r="T68" i="1" s="1"/>
  <c r="R68" i="1"/>
  <c r="S67" i="1"/>
  <c r="T67" i="1" s="1"/>
  <c r="R67" i="1"/>
  <c r="S66" i="1"/>
  <c r="T66" i="1" s="1"/>
  <c r="R66" i="1"/>
  <c r="S65" i="1"/>
  <c r="T65" i="1" s="1"/>
  <c r="R65" i="1"/>
  <c r="S64" i="1"/>
  <c r="T64" i="1" s="1"/>
  <c r="R64" i="1"/>
  <c r="S63" i="1"/>
  <c r="T63" i="1" s="1"/>
  <c r="R63" i="1"/>
  <c r="S62" i="1"/>
  <c r="T62" i="1" s="1"/>
  <c r="R62" i="1"/>
  <c r="S61" i="1"/>
  <c r="T61" i="1" s="1"/>
  <c r="R61" i="1"/>
  <c r="S60" i="1"/>
  <c r="T60" i="1" s="1"/>
  <c r="R60" i="1"/>
  <c r="S59" i="1"/>
  <c r="T59" i="1" s="1"/>
  <c r="R59" i="1"/>
  <c r="S58" i="1"/>
  <c r="T58" i="1" s="1"/>
  <c r="R58" i="1"/>
  <c r="S57" i="1"/>
  <c r="T57" i="1" s="1"/>
  <c r="R57" i="1"/>
  <c r="S56" i="1"/>
  <c r="T56" i="1" s="1"/>
  <c r="R56" i="1"/>
  <c r="S55" i="1"/>
  <c r="T55" i="1" s="1"/>
  <c r="R55" i="1"/>
  <c r="S54" i="1"/>
  <c r="T54" i="1" s="1"/>
  <c r="R54" i="1"/>
  <c r="S53" i="1"/>
  <c r="T53" i="1" s="1"/>
  <c r="R53" i="1"/>
  <c r="S52" i="1"/>
  <c r="T52" i="1" s="1"/>
  <c r="R52" i="1"/>
  <c r="S51" i="1"/>
  <c r="T51" i="1" s="1"/>
  <c r="R51" i="1"/>
  <c r="S50" i="1"/>
  <c r="T50" i="1" s="1"/>
  <c r="R50" i="1"/>
  <c r="S49" i="1"/>
  <c r="T49" i="1" s="1"/>
  <c r="R49" i="1"/>
  <c r="S48" i="1"/>
  <c r="T48" i="1" s="1"/>
  <c r="R48" i="1"/>
  <c r="S47" i="1"/>
  <c r="T47" i="1" s="1"/>
  <c r="R47" i="1"/>
  <c r="S46" i="1"/>
  <c r="T46" i="1" s="1"/>
  <c r="R46" i="1"/>
  <c r="S45" i="1"/>
  <c r="T45" i="1" s="1"/>
  <c r="R45" i="1"/>
  <c r="S44" i="1"/>
  <c r="T44" i="1" s="1"/>
  <c r="R44" i="1"/>
  <c r="S43" i="1"/>
  <c r="T43" i="1" s="1"/>
  <c r="R43" i="1"/>
  <c r="S42" i="1"/>
  <c r="T42" i="1" s="1"/>
  <c r="R42" i="1"/>
  <c r="S41" i="1"/>
  <c r="T41" i="1" s="1"/>
  <c r="R41" i="1"/>
  <c r="S40" i="1"/>
  <c r="T40" i="1" s="1"/>
  <c r="R40" i="1"/>
  <c r="S39" i="1"/>
  <c r="T39" i="1" s="1"/>
  <c r="R39" i="1"/>
  <c r="S38" i="1"/>
  <c r="T38" i="1" s="1"/>
  <c r="R38" i="1"/>
  <c r="S37" i="1"/>
  <c r="T37" i="1" s="1"/>
  <c r="R37" i="1"/>
  <c r="S36" i="1"/>
  <c r="T36" i="1" s="1"/>
  <c r="R36" i="1"/>
  <c r="S35" i="1"/>
  <c r="T35" i="1" s="1"/>
  <c r="R35" i="1"/>
  <c r="S34" i="1"/>
  <c r="T34" i="1" s="1"/>
  <c r="R34" i="1"/>
  <c r="S33" i="1"/>
  <c r="T33" i="1" s="1"/>
  <c r="R33" i="1"/>
  <c r="S32" i="1"/>
  <c r="T32" i="1" s="1"/>
  <c r="R32" i="1"/>
  <c r="S31" i="1"/>
  <c r="T31" i="1" s="1"/>
  <c r="R31" i="1"/>
  <c r="S30" i="1"/>
  <c r="T30" i="1" s="1"/>
  <c r="R30" i="1"/>
  <c r="S29" i="1"/>
  <c r="T29" i="1" s="1"/>
  <c r="R29" i="1"/>
  <c r="S28" i="1"/>
  <c r="T28" i="1" s="1"/>
  <c r="R28" i="1"/>
  <c r="S27" i="1"/>
  <c r="T27" i="1" s="1"/>
  <c r="R27" i="1"/>
  <c r="S26" i="1"/>
  <c r="T26" i="1" s="1"/>
  <c r="R26" i="1"/>
  <c r="S25" i="1"/>
  <c r="T25" i="1" s="1"/>
  <c r="R25" i="1"/>
  <c r="S24" i="1"/>
  <c r="T24" i="1" s="1"/>
  <c r="R24" i="1"/>
  <c r="S23" i="1"/>
  <c r="T23" i="1" s="1"/>
  <c r="R23" i="1"/>
  <c r="S22" i="1"/>
  <c r="T22" i="1" s="1"/>
  <c r="R22" i="1"/>
  <c r="S21" i="1"/>
  <c r="T21" i="1" s="1"/>
  <c r="R21" i="1"/>
  <c r="S20" i="1"/>
  <c r="T20" i="1" s="1"/>
  <c r="R20" i="1"/>
  <c r="S19" i="1"/>
  <c r="T19" i="1" s="1"/>
  <c r="R19" i="1"/>
  <c r="S18" i="1"/>
  <c r="T18" i="1" s="1"/>
  <c r="R18" i="1"/>
  <c r="S17" i="1"/>
  <c r="T17" i="1" s="1"/>
  <c r="R17" i="1"/>
  <c r="S16" i="1"/>
  <c r="T16" i="1" s="1"/>
  <c r="R16" i="1"/>
  <c r="S15" i="1"/>
  <c r="T15" i="1" s="1"/>
  <c r="R15" i="1"/>
  <c r="S14" i="1"/>
  <c r="T14" i="1" s="1"/>
  <c r="R14" i="1"/>
  <c r="S13" i="1"/>
  <c r="T13" i="1" s="1"/>
  <c r="R13" i="1"/>
  <c r="S12" i="1"/>
  <c r="T12" i="1" s="1"/>
  <c r="R12" i="1"/>
  <c r="S11" i="1"/>
  <c r="T11" i="1" s="1"/>
  <c r="R11" i="1"/>
  <c r="S10" i="1"/>
  <c r="T10" i="1" s="1"/>
  <c r="R10" i="1"/>
  <c r="S9" i="1"/>
  <c r="T9" i="1" s="1"/>
  <c r="R9" i="1"/>
  <c r="S8" i="1"/>
  <c r="T8" i="1" s="1"/>
  <c r="R8" i="1"/>
  <c r="S7" i="1"/>
  <c r="T7" i="1" s="1"/>
  <c r="R7" i="1"/>
  <c r="S6" i="1"/>
  <c r="T6" i="1" s="1"/>
  <c r="R6" i="1"/>
  <c r="S5" i="1"/>
  <c r="T5" i="1" s="1"/>
  <c r="R5" i="1"/>
  <c r="S4" i="1"/>
  <c r="R4" i="1"/>
  <c r="T4" i="1" l="1"/>
  <c r="U4" i="1" s="1"/>
  <c r="T290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T74" i="1"/>
  <c r="U74" i="1" s="1"/>
  <c r="T76" i="1"/>
  <c r="U76" i="1" s="1"/>
  <c r="T78" i="1"/>
  <c r="U78" i="1" s="1"/>
  <c r="T80" i="1"/>
  <c r="U80" i="1" s="1"/>
  <c r="T82" i="1"/>
  <c r="U82" i="1" s="1"/>
  <c r="T84" i="1"/>
  <c r="U84" i="1" s="1"/>
  <c r="T86" i="1"/>
  <c r="U86" i="1" s="1"/>
  <c r="T88" i="1"/>
  <c r="U88" i="1" s="1"/>
  <c r="T90" i="1"/>
  <c r="U90" i="1" s="1"/>
  <c r="T92" i="1"/>
  <c r="U92" i="1" s="1"/>
  <c r="T94" i="1"/>
  <c r="U94" i="1" s="1"/>
  <c r="T96" i="1"/>
  <c r="U96" i="1" s="1"/>
  <c r="T98" i="1"/>
  <c r="U98" i="1" s="1"/>
  <c r="T100" i="1"/>
  <c r="U100" i="1" s="1"/>
  <c r="T102" i="1"/>
  <c r="U102" i="1" s="1"/>
  <c r="T104" i="1"/>
  <c r="U104" i="1" s="1"/>
  <c r="T106" i="1"/>
  <c r="U106" i="1" s="1"/>
  <c r="T108" i="1"/>
  <c r="U108" i="1" s="1"/>
  <c r="T110" i="1"/>
  <c r="U110" i="1" s="1"/>
  <c r="T112" i="1"/>
  <c r="U112" i="1" s="1"/>
  <c r="T114" i="1"/>
  <c r="U114" i="1" s="1"/>
  <c r="T116" i="1"/>
  <c r="U116" i="1" s="1"/>
  <c r="T118" i="1"/>
  <c r="U118" i="1" s="1"/>
  <c r="T120" i="1"/>
  <c r="U120" i="1" s="1"/>
  <c r="T122" i="1"/>
  <c r="U122" i="1" s="1"/>
  <c r="T124" i="1"/>
  <c r="U124" i="1" s="1"/>
  <c r="T126" i="1"/>
  <c r="U126" i="1" s="1"/>
  <c r="T128" i="1"/>
  <c r="U128" i="1" s="1"/>
  <c r="T130" i="1"/>
  <c r="U130" i="1" s="1"/>
  <c r="T132" i="1"/>
  <c r="U132" i="1" s="1"/>
  <c r="T134" i="1"/>
  <c r="U134" i="1"/>
  <c r="T136" i="1"/>
  <c r="U136" i="1" s="1"/>
  <c r="T138" i="1"/>
  <c r="U138" i="1" s="1"/>
  <c r="T140" i="1"/>
  <c r="U140" i="1" s="1"/>
  <c r="T142" i="1"/>
  <c r="U142" i="1" s="1"/>
  <c r="T144" i="1"/>
  <c r="U144" i="1" s="1"/>
  <c r="T146" i="1"/>
  <c r="U146" i="1" s="1"/>
  <c r="T148" i="1"/>
  <c r="U148" i="1" s="1"/>
  <c r="T150" i="1"/>
  <c r="U150" i="1" s="1"/>
  <c r="T152" i="1"/>
  <c r="U152" i="1" s="1"/>
  <c r="T154" i="1"/>
  <c r="U154" i="1" s="1"/>
  <c r="T156" i="1"/>
  <c r="U156" i="1" s="1"/>
  <c r="T158" i="1"/>
  <c r="U158" i="1" s="1"/>
  <c r="T160" i="1"/>
  <c r="U160" i="1" s="1"/>
  <c r="T162" i="1"/>
  <c r="U162" i="1" s="1"/>
  <c r="T164" i="1"/>
  <c r="U164" i="1" s="1"/>
  <c r="T166" i="1"/>
  <c r="U166" i="1" s="1"/>
  <c r="T168" i="1"/>
  <c r="U168" i="1" s="1"/>
  <c r="T170" i="1"/>
  <c r="U170" i="1" s="1"/>
  <c r="T172" i="1"/>
  <c r="U172" i="1" s="1"/>
  <c r="T174" i="1"/>
  <c r="U174" i="1" s="1"/>
  <c r="T176" i="1"/>
  <c r="U176" i="1" s="1"/>
  <c r="T178" i="1"/>
  <c r="U178" i="1" s="1"/>
  <c r="T180" i="1"/>
  <c r="U180" i="1" s="1"/>
  <c r="T182" i="1"/>
  <c r="U182" i="1" s="1"/>
  <c r="T184" i="1"/>
  <c r="U184" i="1" s="1"/>
  <c r="T186" i="1"/>
  <c r="U186" i="1" s="1"/>
  <c r="T188" i="1"/>
  <c r="U188" i="1" s="1"/>
  <c r="T190" i="1"/>
  <c r="U190" i="1" s="1"/>
  <c r="T192" i="1"/>
  <c r="U192" i="1" s="1"/>
  <c r="T194" i="1"/>
  <c r="U194" i="1" s="1"/>
  <c r="T196" i="1"/>
  <c r="U196" i="1" s="1"/>
  <c r="T198" i="1"/>
  <c r="U198" i="1" s="1"/>
  <c r="T200" i="1"/>
  <c r="U200" i="1" s="1"/>
  <c r="T202" i="1"/>
  <c r="U202" i="1" s="1"/>
  <c r="T204" i="1"/>
  <c r="U204" i="1" s="1"/>
  <c r="T206" i="1"/>
  <c r="U206" i="1" s="1"/>
  <c r="T208" i="1"/>
  <c r="U208" i="1" s="1"/>
  <c r="T210" i="1"/>
  <c r="U210" i="1" s="1"/>
  <c r="T212" i="1"/>
  <c r="U212" i="1" s="1"/>
  <c r="T214" i="1"/>
  <c r="U214" i="1" s="1"/>
  <c r="T216" i="1"/>
  <c r="U216" i="1" s="1"/>
  <c r="T218" i="1"/>
  <c r="U218" i="1" s="1"/>
  <c r="T220" i="1"/>
  <c r="U220" i="1" s="1"/>
  <c r="T222" i="1"/>
  <c r="U222" i="1" s="1"/>
  <c r="T224" i="1"/>
  <c r="U224" i="1" s="1"/>
  <c r="T226" i="1"/>
  <c r="U226" i="1" s="1"/>
  <c r="T228" i="1"/>
  <c r="U228" i="1" s="1"/>
  <c r="T230" i="1"/>
  <c r="U230" i="1" s="1"/>
  <c r="T232" i="1"/>
  <c r="U232" i="1" s="1"/>
  <c r="T234" i="1"/>
  <c r="U234" i="1" s="1"/>
  <c r="T236" i="1"/>
  <c r="U236" i="1" s="1"/>
  <c r="T238" i="1"/>
  <c r="U238" i="1" s="1"/>
  <c r="T240" i="1"/>
  <c r="U240" i="1" s="1"/>
  <c r="T242" i="1"/>
  <c r="U242" i="1" s="1"/>
  <c r="T244" i="1"/>
  <c r="U244" i="1" s="1"/>
  <c r="T246" i="1"/>
  <c r="U246" i="1" s="1"/>
  <c r="T248" i="1"/>
  <c r="U248" i="1" s="1"/>
  <c r="T250" i="1"/>
  <c r="U250" i="1" s="1"/>
  <c r="T252" i="1"/>
  <c r="U252" i="1" s="1"/>
  <c r="T254" i="1"/>
  <c r="U254" i="1" s="1"/>
  <c r="T256" i="1"/>
  <c r="U256" i="1" s="1"/>
  <c r="T75" i="1"/>
  <c r="T77" i="1"/>
  <c r="U77" i="1" s="1"/>
  <c r="T79" i="1"/>
  <c r="U79" i="1" s="1"/>
  <c r="T81" i="1"/>
  <c r="U81" i="1" s="1"/>
  <c r="T83" i="1"/>
  <c r="U83" i="1" s="1"/>
  <c r="T85" i="1"/>
  <c r="U85" i="1" s="1"/>
  <c r="T87" i="1"/>
  <c r="U87" i="1" s="1"/>
  <c r="T89" i="1"/>
  <c r="U89" i="1" s="1"/>
  <c r="T91" i="1"/>
  <c r="U91" i="1" s="1"/>
  <c r="T93" i="1"/>
  <c r="U93" i="1" s="1"/>
  <c r="T95" i="1"/>
  <c r="U95" i="1" s="1"/>
  <c r="T97" i="1"/>
  <c r="U97" i="1" s="1"/>
  <c r="T99" i="1"/>
  <c r="U99" i="1" s="1"/>
  <c r="T101" i="1"/>
  <c r="U101" i="1" s="1"/>
  <c r="T103" i="1"/>
  <c r="U103" i="1" s="1"/>
  <c r="T105" i="1"/>
  <c r="U105" i="1" s="1"/>
  <c r="T107" i="1"/>
  <c r="U107" i="1" s="1"/>
  <c r="T109" i="1"/>
  <c r="U109" i="1" s="1"/>
  <c r="T111" i="1"/>
  <c r="U111" i="1" s="1"/>
  <c r="T113" i="1"/>
  <c r="U113" i="1" s="1"/>
  <c r="T115" i="1"/>
  <c r="U115" i="1" s="1"/>
  <c r="T117" i="1"/>
  <c r="U117" i="1" s="1"/>
  <c r="T119" i="1"/>
  <c r="U119" i="1" s="1"/>
  <c r="T121" i="1"/>
  <c r="U121" i="1" s="1"/>
  <c r="T123" i="1"/>
  <c r="U123" i="1" s="1"/>
  <c r="T125" i="1"/>
  <c r="U125" i="1" s="1"/>
  <c r="T127" i="1"/>
  <c r="U127" i="1" s="1"/>
  <c r="T129" i="1"/>
  <c r="U129" i="1" s="1"/>
  <c r="T131" i="1"/>
  <c r="U131" i="1" s="1"/>
  <c r="T133" i="1"/>
  <c r="U133" i="1" s="1"/>
  <c r="T135" i="1"/>
  <c r="U135" i="1" s="1"/>
  <c r="T137" i="1"/>
  <c r="U137" i="1" s="1"/>
  <c r="T139" i="1"/>
  <c r="U139" i="1" s="1"/>
  <c r="T141" i="1"/>
  <c r="U141" i="1" s="1"/>
  <c r="T143" i="1"/>
  <c r="U143" i="1" s="1"/>
  <c r="T145" i="1"/>
  <c r="U145" i="1" s="1"/>
  <c r="T147" i="1"/>
  <c r="U147" i="1" s="1"/>
  <c r="T149" i="1"/>
  <c r="U149" i="1" s="1"/>
  <c r="T151" i="1"/>
  <c r="U151" i="1" s="1"/>
  <c r="T153" i="1"/>
  <c r="U153" i="1" s="1"/>
  <c r="T155" i="1"/>
  <c r="U155" i="1" s="1"/>
  <c r="T157" i="1"/>
  <c r="U157" i="1" s="1"/>
  <c r="T159" i="1"/>
  <c r="U159" i="1" s="1"/>
  <c r="T161" i="1"/>
  <c r="U161" i="1" s="1"/>
  <c r="T163" i="1"/>
  <c r="U163" i="1" s="1"/>
  <c r="T165" i="1"/>
  <c r="U165" i="1" s="1"/>
  <c r="T167" i="1"/>
  <c r="U167" i="1" s="1"/>
  <c r="T169" i="1"/>
  <c r="U169" i="1" s="1"/>
  <c r="T171" i="1"/>
  <c r="U171" i="1" s="1"/>
  <c r="T173" i="1"/>
  <c r="U173" i="1" s="1"/>
  <c r="T175" i="1"/>
  <c r="U175" i="1" s="1"/>
  <c r="T177" i="1"/>
  <c r="U177" i="1" s="1"/>
  <c r="T179" i="1"/>
  <c r="U179" i="1" s="1"/>
  <c r="T181" i="1"/>
  <c r="U181" i="1" s="1"/>
  <c r="T183" i="1"/>
  <c r="U183" i="1" s="1"/>
  <c r="T185" i="1"/>
  <c r="U185" i="1" s="1"/>
  <c r="T187" i="1"/>
  <c r="U187" i="1" s="1"/>
  <c r="T189" i="1"/>
  <c r="U189" i="1" s="1"/>
  <c r="T191" i="1"/>
  <c r="U191" i="1" s="1"/>
  <c r="T193" i="1"/>
  <c r="U193" i="1" s="1"/>
  <c r="T195" i="1"/>
  <c r="U195" i="1" s="1"/>
  <c r="T197" i="1"/>
  <c r="U197" i="1" s="1"/>
  <c r="T199" i="1"/>
  <c r="U199" i="1" s="1"/>
  <c r="T201" i="1"/>
  <c r="U201" i="1" s="1"/>
  <c r="T203" i="1"/>
  <c r="U203" i="1" s="1"/>
  <c r="T205" i="1"/>
  <c r="U205" i="1" s="1"/>
  <c r="T207" i="1"/>
  <c r="U207" i="1" s="1"/>
  <c r="T209" i="1"/>
  <c r="U209" i="1" s="1"/>
  <c r="T211" i="1"/>
  <c r="U211" i="1" s="1"/>
  <c r="T213" i="1"/>
  <c r="U213" i="1"/>
  <c r="T215" i="1"/>
  <c r="U215" i="1" s="1"/>
  <c r="T217" i="1"/>
  <c r="U217" i="1" s="1"/>
  <c r="T219" i="1"/>
  <c r="U219" i="1" s="1"/>
  <c r="T221" i="1"/>
  <c r="U221" i="1" s="1"/>
  <c r="T223" i="1"/>
  <c r="U223" i="1" s="1"/>
  <c r="T225" i="1"/>
  <c r="U225" i="1" s="1"/>
  <c r="T227" i="1"/>
  <c r="U227" i="1" s="1"/>
  <c r="T229" i="1"/>
  <c r="U229" i="1" s="1"/>
  <c r="T231" i="1"/>
  <c r="U231" i="1" s="1"/>
  <c r="T233" i="1"/>
  <c r="U233" i="1" s="1"/>
  <c r="T235" i="1"/>
  <c r="U235" i="1" s="1"/>
  <c r="T237" i="1"/>
  <c r="U237" i="1" s="1"/>
  <c r="T239" i="1"/>
  <c r="U239" i="1" s="1"/>
  <c r="T241" i="1"/>
  <c r="U241" i="1" s="1"/>
  <c r="T243" i="1"/>
  <c r="U243" i="1" s="1"/>
  <c r="T245" i="1"/>
  <c r="U245" i="1" s="1"/>
  <c r="T247" i="1"/>
  <c r="U247" i="1" s="1"/>
  <c r="T249" i="1"/>
  <c r="U249" i="1" s="1"/>
  <c r="T251" i="1"/>
  <c r="U251" i="1" s="1"/>
  <c r="T253" i="1"/>
  <c r="U253" i="1" s="1"/>
  <c r="T255" i="1"/>
  <c r="U255" i="1" s="1"/>
  <c r="T257" i="1"/>
  <c r="U257" i="1" s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290" i="1" l="1"/>
  <c r="U75" i="1"/>
  <c r="W84" i="2"/>
  <c r="V84" i="2"/>
  <c r="Y84" i="2" s="1"/>
  <c r="W83" i="2"/>
  <c r="V83" i="2"/>
  <c r="Y83" i="2" s="1"/>
  <c r="W82" i="2"/>
  <c r="V82" i="2"/>
  <c r="Y82" i="2" s="1"/>
  <c r="W81" i="2"/>
  <c r="V81" i="2"/>
  <c r="Y81" i="2" s="1"/>
  <c r="W80" i="2"/>
  <c r="V80" i="2"/>
  <c r="Y80" i="2" s="1"/>
  <c r="W79" i="2"/>
  <c r="V79" i="2"/>
  <c r="Y79" i="2" s="1"/>
  <c r="W78" i="2"/>
  <c r="V78" i="2"/>
  <c r="Y78" i="2" s="1"/>
  <c r="W77" i="2"/>
  <c r="V77" i="2"/>
  <c r="Y77" i="2" s="1"/>
  <c r="W76" i="2"/>
  <c r="V76" i="2"/>
  <c r="Y76" i="2" s="1"/>
  <c r="W75" i="2"/>
  <c r="V75" i="2"/>
  <c r="Y75" i="2" s="1"/>
  <c r="W74" i="2"/>
  <c r="V74" i="2"/>
  <c r="Y74" i="2" s="1"/>
  <c r="W73" i="2"/>
  <c r="V73" i="2"/>
  <c r="Y73" i="2" s="1"/>
  <c r="W72" i="2"/>
  <c r="V72" i="2"/>
  <c r="Y72" i="2" s="1"/>
  <c r="W71" i="2"/>
  <c r="V71" i="2"/>
  <c r="Y71" i="2" s="1"/>
  <c r="W70" i="2"/>
  <c r="V70" i="2"/>
  <c r="Y70" i="2" s="1"/>
  <c r="W69" i="2"/>
  <c r="V69" i="2"/>
  <c r="Y69" i="2" s="1"/>
  <c r="W68" i="2"/>
  <c r="V68" i="2"/>
  <c r="Y68" i="2" s="1"/>
  <c r="W67" i="2"/>
  <c r="W66" i="2"/>
  <c r="W65" i="2"/>
  <c r="V65" i="2"/>
  <c r="Y65" i="2" s="1"/>
  <c r="W64" i="2"/>
  <c r="V64" i="2"/>
  <c r="Y64" i="2" s="1"/>
  <c r="W63" i="2"/>
  <c r="V63" i="2"/>
  <c r="Y63" i="2" s="1"/>
  <c r="W62" i="2"/>
  <c r="V62" i="2"/>
  <c r="Y62" i="2" s="1"/>
  <c r="W61" i="2"/>
  <c r="V61" i="2"/>
  <c r="Y61" i="2" s="1"/>
  <c r="W60" i="2"/>
  <c r="V60" i="2"/>
  <c r="Y60" i="2" s="1"/>
  <c r="W59" i="2"/>
  <c r="V59" i="2"/>
  <c r="Y59" i="2" s="1"/>
  <c r="W58" i="2"/>
  <c r="V58" i="2"/>
  <c r="Y58" i="2" s="1"/>
  <c r="AC57" i="2"/>
  <c r="W57" i="2"/>
  <c r="V57" i="2"/>
  <c r="Y57" i="2" s="1"/>
  <c r="AC56" i="2"/>
  <c r="W56" i="2"/>
  <c r="V56" i="2"/>
  <c r="Y56" i="2" s="1"/>
  <c r="AC55" i="2"/>
  <c r="W55" i="2"/>
  <c r="V55" i="2"/>
  <c r="Y55" i="2" s="1"/>
  <c r="W54" i="2"/>
  <c r="V54" i="2"/>
  <c r="Y54" i="2" s="1"/>
  <c r="W53" i="2"/>
  <c r="V53" i="2"/>
  <c r="Y53" i="2" s="1"/>
  <c r="AC52" i="2"/>
  <c r="W52" i="2"/>
  <c r="V52" i="2"/>
  <c r="Y52" i="2" s="1"/>
  <c r="AC51" i="2"/>
  <c r="W51" i="2"/>
  <c r="V51" i="2"/>
  <c r="Y51" i="2" s="1"/>
  <c r="W50" i="2"/>
  <c r="V50" i="2"/>
  <c r="Y50" i="2" s="1"/>
  <c r="AC49" i="2"/>
  <c r="W49" i="2"/>
  <c r="V49" i="2"/>
  <c r="Y49" i="2" s="1"/>
  <c r="W48" i="2"/>
  <c r="V48" i="2"/>
  <c r="Y48" i="2" s="1"/>
  <c r="W47" i="2"/>
  <c r="V47" i="2"/>
  <c r="Y47" i="2" s="1"/>
  <c r="W46" i="2"/>
  <c r="V46" i="2"/>
  <c r="Y46" i="2" s="1"/>
  <c r="AB45" i="2"/>
  <c r="W45" i="2"/>
  <c r="V45" i="2"/>
  <c r="Y45" i="2" s="1"/>
  <c r="AB44" i="2"/>
  <c r="W44" i="2"/>
  <c r="V44" i="2"/>
  <c r="Y44" i="2" s="1"/>
  <c r="AC43" i="2"/>
  <c r="W43" i="2"/>
  <c r="V43" i="2"/>
  <c r="Y43" i="2" s="1"/>
  <c r="W42" i="2"/>
  <c r="V42" i="2"/>
  <c r="Y42" i="2" s="1"/>
  <c r="AC41" i="2"/>
  <c r="W41" i="2"/>
  <c r="V41" i="2"/>
  <c r="Y41" i="2" s="1"/>
  <c r="W40" i="2"/>
  <c r="V40" i="2"/>
  <c r="Y40" i="2" s="1"/>
  <c r="AC39" i="2"/>
  <c r="W39" i="2"/>
  <c r="V39" i="2"/>
  <c r="Y39" i="2" s="1"/>
  <c r="W38" i="2"/>
  <c r="V38" i="2"/>
  <c r="Y38" i="2" s="1"/>
  <c r="AC37" i="2"/>
  <c r="W37" i="2"/>
  <c r="V37" i="2"/>
  <c r="Y37" i="2" s="1"/>
  <c r="W36" i="2"/>
  <c r="V36" i="2"/>
  <c r="Y36" i="2" s="1"/>
  <c r="W35" i="2"/>
  <c r="V35" i="2"/>
  <c r="Y35" i="2" s="1"/>
  <c r="W34" i="2"/>
  <c r="V34" i="2"/>
  <c r="Y34" i="2" s="1"/>
  <c r="W33" i="2"/>
  <c r="V33" i="2"/>
  <c r="Y33" i="2" s="1"/>
  <c r="W32" i="2"/>
  <c r="V32" i="2"/>
  <c r="Y32" i="2" s="1"/>
  <c r="W31" i="2"/>
  <c r="V31" i="2"/>
  <c r="Y31" i="2" s="1"/>
  <c r="W30" i="2"/>
  <c r="V30" i="2"/>
  <c r="Y30" i="2" s="1"/>
  <c r="W29" i="2"/>
  <c r="V29" i="2"/>
  <c r="Y29" i="2" s="1"/>
  <c r="W28" i="2"/>
  <c r="V28" i="2"/>
  <c r="Y28" i="2" s="1"/>
  <c r="W27" i="2"/>
  <c r="V27" i="2"/>
  <c r="Y27" i="2" s="1"/>
  <c r="W26" i="2"/>
  <c r="V26" i="2"/>
  <c r="Y26" i="2" s="1"/>
  <c r="W25" i="2"/>
  <c r="V25" i="2"/>
  <c r="Y25" i="2" s="1"/>
  <c r="W24" i="2"/>
  <c r="V24" i="2"/>
  <c r="Y24" i="2" s="1"/>
  <c r="W23" i="2"/>
  <c r="V23" i="2"/>
  <c r="Y23" i="2" s="1"/>
  <c r="W22" i="2"/>
  <c r="V22" i="2"/>
  <c r="Y22" i="2" s="1"/>
  <c r="W21" i="2"/>
  <c r="V21" i="2"/>
  <c r="Y21" i="2" s="1"/>
  <c r="X21" i="2" s="1"/>
  <c r="W20" i="2"/>
  <c r="V20" i="2"/>
  <c r="Y20" i="2" s="1"/>
  <c r="W19" i="2"/>
  <c r="V19" i="2"/>
  <c r="Y19" i="2" s="1"/>
  <c r="W18" i="2"/>
  <c r="V18" i="2"/>
  <c r="Y18" i="2" s="1"/>
  <c r="W17" i="2"/>
  <c r="V17" i="2"/>
  <c r="Y17" i="2" s="1"/>
  <c r="W16" i="2"/>
  <c r="V16" i="2"/>
  <c r="Y16" i="2" s="1"/>
  <c r="W15" i="2"/>
  <c r="V15" i="2"/>
  <c r="Y15" i="2" s="1"/>
  <c r="X15" i="2" s="1"/>
  <c r="W14" i="2"/>
  <c r="V14" i="2"/>
  <c r="Y14" i="2" s="1"/>
  <c r="W13" i="2"/>
  <c r="V13" i="2"/>
  <c r="Y13" i="2" s="1"/>
  <c r="W12" i="2"/>
  <c r="V12" i="2"/>
  <c r="Y12" i="2" s="1"/>
  <c r="W11" i="2"/>
  <c r="V11" i="2"/>
  <c r="Y11" i="2" s="1"/>
  <c r="W10" i="2"/>
  <c r="V10" i="2"/>
  <c r="Y10" i="2" s="1"/>
  <c r="W9" i="2"/>
  <c r="V9" i="2"/>
  <c r="Y9" i="2" s="1"/>
  <c r="X9" i="2" s="1"/>
  <c r="W8" i="2"/>
  <c r="V8" i="2"/>
  <c r="Y8" i="2" s="1"/>
  <c r="AB7" i="2"/>
  <c r="W7" i="2"/>
  <c r="V7" i="2"/>
  <c r="Y7" i="2" s="1"/>
  <c r="AB6" i="2"/>
  <c r="W6" i="2"/>
  <c r="V6" i="2"/>
  <c r="Y6" i="2" s="1"/>
  <c r="AB5" i="2"/>
  <c r="W5" i="2"/>
  <c r="V5" i="2"/>
  <c r="Y5" i="2" s="1"/>
  <c r="W4" i="2"/>
  <c r="V4" i="2"/>
  <c r="Y4" i="2" s="1"/>
  <c r="W3" i="2"/>
  <c r="V3" i="2"/>
  <c r="V86" i="2" l="1"/>
  <c r="W86" i="2"/>
  <c r="D25" i="3" s="1"/>
  <c r="X57" i="2"/>
  <c r="X49" i="2"/>
  <c r="X58" i="2"/>
  <c r="X51" i="2"/>
  <c r="X5" i="2"/>
  <c r="X39" i="2"/>
  <c r="Y3" i="2"/>
  <c r="Y86" i="2" s="1"/>
  <c r="X11" i="2"/>
  <c r="X17" i="2"/>
  <c r="X23" i="2"/>
  <c r="X45" i="2"/>
  <c r="X62" i="2"/>
  <c r="X69" i="2"/>
  <c r="X75" i="2"/>
  <c r="X81" i="2"/>
  <c r="X13" i="2"/>
  <c r="X19" i="2"/>
  <c r="X25" i="2"/>
  <c r="X64" i="2"/>
  <c r="X71" i="2"/>
  <c r="X77" i="2"/>
  <c r="X83" i="2"/>
  <c r="X7" i="2"/>
  <c r="X60" i="2"/>
  <c r="X73" i="2"/>
  <c r="X79" i="2"/>
  <c r="X4" i="2"/>
  <c r="X43" i="2"/>
  <c r="X47" i="2"/>
  <c r="X42" i="2"/>
  <c r="X53" i="2"/>
  <c r="X27" i="2"/>
  <c r="X29" i="2"/>
  <c r="X31" i="2"/>
  <c r="X33" i="2"/>
  <c r="X35" i="2"/>
  <c r="X37" i="2"/>
  <c r="X54" i="2"/>
  <c r="X38" i="2"/>
  <c r="X41" i="2"/>
  <c r="X46" i="2"/>
  <c r="X48" i="2"/>
  <c r="X52" i="2"/>
  <c r="X59" i="2"/>
  <c r="X61" i="2"/>
  <c r="X63" i="2"/>
  <c r="X65" i="2"/>
  <c r="X68" i="2"/>
  <c r="X70" i="2"/>
  <c r="X72" i="2"/>
  <c r="X74" i="2"/>
  <c r="X76" i="2"/>
  <c r="X78" i="2"/>
  <c r="X80" i="2"/>
  <c r="X82" i="2"/>
  <c r="X84" i="2"/>
  <c r="X6" i="2"/>
  <c r="X8" i="2"/>
  <c r="X10" i="2"/>
  <c r="X12" i="2"/>
  <c r="X14" i="2"/>
  <c r="X16" i="2"/>
  <c r="X18" i="2"/>
  <c r="X20" i="2"/>
  <c r="X22" i="2"/>
  <c r="X24" i="2"/>
  <c r="X26" i="2"/>
  <c r="X28" i="2"/>
  <c r="X30" i="2"/>
  <c r="X32" i="2"/>
  <c r="X34" i="2"/>
  <c r="X36" i="2"/>
  <c r="X40" i="2"/>
  <c r="X44" i="2"/>
  <c r="X56" i="2"/>
  <c r="X50" i="2"/>
  <c r="X55" i="2"/>
  <c r="F25" i="3"/>
  <c r="X3" i="2"/>
  <c r="X86" i="2" l="1"/>
  <c r="E25" i="3"/>
  <c r="D9" i="3" l="1"/>
  <c r="F9" i="3" l="1"/>
  <c r="E9" i="3"/>
  <c r="D26" i="3" l="1"/>
  <c r="D10" i="3"/>
  <c r="F26" i="3" l="1"/>
  <c r="E26" i="3" s="1"/>
  <c r="D28" i="3"/>
  <c r="D29" i="3" s="1"/>
  <c r="F10" i="3"/>
  <c r="E10" i="3" s="1"/>
  <c r="D12" i="3"/>
  <c r="F12" i="3" s="1"/>
  <c r="E12" i="3" s="1"/>
  <c r="F28" i="3" l="1"/>
  <c r="E28" i="3" s="1"/>
  <c r="E29" i="3" s="1"/>
  <c r="D13" i="3"/>
  <c r="F13" i="3"/>
  <c r="E13" i="3"/>
  <c r="D30" i="3"/>
  <c r="F29" i="3" l="1"/>
  <c r="F30" i="3" s="1"/>
  <c r="D14" i="3"/>
  <c r="F14" i="3"/>
  <c r="E14" i="3"/>
  <c r="E30" i="3"/>
</calcChain>
</file>

<file path=xl/sharedStrings.xml><?xml version="1.0" encoding="utf-8"?>
<sst xmlns="http://schemas.openxmlformats.org/spreadsheetml/2006/main" count="5514" uniqueCount="1581">
  <si>
    <t>Kardiologia gabinet ordynatora</t>
  </si>
  <si>
    <t>GREE GWH09AAB-K6DNA4A/I</t>
  </si>
  <si>
    <t>4L96880002323</t>
  </si>
  <si>
    <t>2019.01</t>
  </si>
  <si>
    <t>Kardiologia</t>
  </si>
  <si>
    <t>LG LSQ076ABL</t>
  </si>
  <si>
    <t>304KA00022</t>
  </si>
  <si>
    <t>2003.07</t>
  </si>
  <si>
    <t>Kardiologia dyżurka pielęgniarek</t>
  </si>
  <si>
    <t>GREE GWH12HB-K3NNB1A/I</t>
  </si>
  <si>
    <t>2013.05</t>
  </si>
  <si>
    <t>Kardiologia serwerownia (łazienka)</t>
  </si>
  <si>
    <t>3,2/3,5</t>
  </si>
  <si>
    <t>GREE GWH09RB-K3DNA3G/I</t>
  </si>
  <si>
    <t>4H78960000860</t>
  </si>
  <si>
    <t>2017.07</t>
  </si>
  <si>
    <t>Kardiologia gabinet zabiegowy</t>
  </si>
  <si>
    <t>LG AS-h096Qga2</t>
  </si>
  <si>
    <t>603KAXV02074</t>
  </si>
  <si>
    <t>2017.05</t>
  </si>
  <si>
    <t>Kardiologia prac. ergospirometryczna  nr 7</t>
  </si>
  <si>
    <t>99100100-1292</t>
  </si>
  <si>
    <t>2010.09</t>
  </si>
  <si>
    <t>Kardiologia nieinwazyjna diagnostyka gab. lekarski</t>
  </si>
  <si>
    <t>DAIKIN FD356V18</t>
  </si>
  <si>
    <t>1998.07</t>
  </si>
  <si>
    <t>Kardiologia pracownia echokardiografii nr.4</t>
  </si>
  <si>
    <t>412KAH603265</t>
  </si>
  <si>
    <t>Kardiologia pracownia echokardiografii nr.3</t>
  </si>
  <si>
    <t>4L96880002593</t>
  </si>
  <si>
    <t>Kardiologia poradnia kontroli stymulacji</t>
  </si>
  <si>
    <t>603KAVH01191</t>
  </si>
  <si>
    <t>Kardiologia pracownia echokardiografii nr.2</t>
  </si>
  <si>
    <t>dach</t>
  </si>
  <si>
    <t>9,5/10,5</t>
  </si>
  <si>
    <t>KAISAI KWX-12HRDI</t>
  </si>
  <si>
    <t>34058827003852-60840128</t>
  </si>
  <si>
    <t>2018.12</t>
  </si>
  <si>
    <t xml:space="preserve">Angografia nr.1 sterownia </t>
  </si>
  <si>
    <t>3,5/3,8</t>
  </si>
  <si>
    <t>LG P24EL NS2</t>
  </si>
  <si>
    <t>402KAWQ02505</t>
  </si>
  <si>
    <t>Angografia pomieszczenie techniczne</t>
  </si>
  <si>
    <t>LG P24RKNSD</t>
  </si>
  <si>
    <t>303KAHG00137</t>
  </si>
  <si>
    <t>LG C30ACP</t>
  </si>
  <si>
    <t>410KAVH00079</t>
  </si>
  <si>
    <t>2010.05</t>
  </si>
  <si>
    <t>Angografia serwerownia</t>
  </si>
  <si>
    <t>FUJI RSG36LMTA</t>
  </si>
  <si>
    <t>T000239</t>
  </si>
  <si>
    <t>2019.07</t>
  </si>
  <si>
    <t>2017.10</t>
  </si>
  <si>
    <t>FUJI RS-18UB</t>
  </si>
  <si>
    <t>T001204</t>
  </si>
  <si>
    <t>2012.08</t>
  </si>
  <si>
    <t>Kardiologia pracownia farmakologii</t>
  </si>
  <si>
    <t>LG S12AHP</t>
  </si>
  <si>
    <t>.005TKPD10624</t>
  </si>
  <si>
    <t>LG E09SQNBO</t>
  </si>
  <si>
    <t>106KALC00128</t>
  </si>
  <si>
    <t>2011.06</t>
  </si>
  <si>
    <t>Dział Zamówień Publicznych</t>
  </si>
  <si>
    <t>106KALC00080</t>
  </si>
  <si>
    <t>FUJI RSG07LECA</t>
  </si>
  <si>
    <t>E000917</t>
  </si>
  <si>
    <t>GREE GWH12QB-K6DNA5I/I</t>
  </si>
  <si>
    <t>4M66590003763</t>
  </si>
  <si>
    <t>2019.08</t>
  </si>
  <si>
    <t>Alergologia gab lekarski A</t>
  </si>
  <si>
    <t>4M66590003765</t>
  </si>
  <si>
    <t>Alergologia gab lekarski B</t>
  </si>
  <si>
    <t>SAMSUNG AR12FSSEDWUN</t>
  </si>
  <si>
    <t>7825AD12OD51</t>
  </si>
  <si>
    <t>2016.08</t>
  </si>
  <si>
    <t>Alergologia gabinet ordynatora</t>
  </si>
  <si>
    <t>3,5/4</t>
  </si>
  <si>
    <t>GREE GWH09QB-K3DNASD/I</t>
  </si>
  <si>
    <t>4J9256005641</t>
  </si>
  <si>
    <t>Alergologia poradnia alergologiczna p. 1050</t>
  </si>
  <si>
    <t xml:space="preserve">LG P18EL </t>
  </si>
  <si>
    <t>503KAPB80</t>
  </si>
  <si>
    <t>2015.08</t>
  </si>
  <si>
    <t>Alergologia gabinet zabiegowy</t>
  </si>
  <si>
    <t>LG  V E12SQNBO</t>
  </si>
  <si>
    <t>105KALC00072</t>
  </si>
  <si>
    <t>2011.08</t>
  </si>
  <si>
    <t>Alergologia sala intensywnego nadzoru</t>
  </si>
  <si>
    <t>SHARP AY-AP24DR</t>
  </si>
  <si>
    <t>2009.03</t>
  </si>
  <si>
    <t>Alergologia biblioteka</t>
  </si>
  <si>
    <t>2009.04</t>
  </si>
  <si>
    <t>FUJITSU AWYZ14LBC</t>
  </si>
  <si>
    <t>E034871</t>
  </si>
  <si>
    <t>Neonatologia opieka pośrednia sala nr. 6</t>
  </si>
  <si>
    <t>4,2/6</t>
  </si>
  <si>
    <t>E034924</t>
  </si>
  <si>
    <t>Neonatologia opieka pośrednia sala nr. 7</t>
  </si>
  <si>
    <t>E034879</t>
  </si>
  <si>
    <t>Neonatologia opieka pośrednia sala nr. 8</t>
  </si>
  <si>
    <t xml:space="preserve">E032872   </t>
  </si>
  <si>
    <t>Neonatologia opieka pośrednia sala nr. 2</t>
  </si>
  <si>
    <t>E034868</t>
  </si>
  <si>
    <t>Neonatologia opieka pośrednia sala nr. 3</t>
  </si>
  <si>
    <t>E034901</t>
  </si>
  <si>
    <t>Neonatologia opieka pośrednia sala nr. 4</t>
  </si>
  <si>
    <t>E034902</t>
  </si>
  <si>
    <t>Neonatologia opieka pośrednia sala nr. 5</t>
  </si>
  <si>
    <t>E032920</t>
  </si>
  <si>
    <t>Neonatologia opieka pośrednia sala nr. 1</t>
  </si>
  <si>
    <t>E034897</t>
  </si>
  <si>
    <t>Neonatologia opieka pośrednia sala nr. 9</t>
  </si>
  <si>
    <t>FUJITSU ASYG14MCA</t>
  </si>
  <si>
    <t>E001394</t>
  </si>
  <si>
    <t>Neonatologia gabinet lekarza strona lewa</t>
  </si>
  <si>
    <t>FUJITSU ASYG12MCA</t>
  </si>
  <si>
    <t>E024214</t>
  </si>
  <si>
    <t>Neonatologia gabinet lekarza strona prawa</t>
  </si>
  <si>
    <t>FUJITSU AWY214LBC</t>
  </si>
  <si>
    <t xml:space="preserve"> E035286</t>
  </si>
  <si>
    <t>Neonatologia gabinet kierownika USG</t>
  </si>
  <si>
    <t>SAMSUMG AR09FSSEDWUNEU</t>
  </si>
  <si>
    <t>Y711200262R</t>
  </si>
  <si>
    <t>Neonatologia gabinet ordynatora</t>
  </si>
  <si>
    <t>101KAJP00004</t>
  </si>
  <si>
    <t>Neonatologia poradnia noworodków poczekalnia</t>
  </si>
  <si>
    <t>4H78970004701</t>
  </si>
  <si>
    <t>2018.04</t>
  </si>
  <si>
    <t>Neonatologia poradnia rehabilitacja noworodków</t>
  </si>
  <si>
    <t>GREE GWH24QE-K6DNB2C/I</t>
  </si>
  <si>
    <t>4M41480000647</t>
  </si>
  <si>
    <t>Neonatologia pokój obserwacji</t>
  </si>
  <si>
    <t>2016.06</t>
  </si>
  <si>
    <t>R407C</t>
  </si>
  <si>
    <t>ściana 5 piętro</t>
  </si>
  <si>
    <t>GREE KFR 32G/NA12</t>
  </si>
  <si>
    <t>4K47570001049</t>
  </si>
  <si>
    <t>2018.03</t>
  </si>
  <si>
    <t>Poradnia urologiczna poczekalnia holl</t>
  </si>
  <si>
    <t>4H78970002665</t>
  </si>
  <si>
    <t>Poradnia urologiczna gabinet diagnostyczno-zabiegowy</t>
  </si>
  <si>
    <t>GREE GWH09QB-K3DNA5E/I</t>
  </si>
  <si>
    <t>4J92570005418</t>
  </si>
  <si>
    <t>Poradnia urologiczna gabinet lekarski</t>
  </si>
  <si>
    <t>2,5/2,8</t>
  </si>
  <si>
    <t>2017.03</t>
  </si>
  <si>
    <t>2014.08</t>
  </si>
  <si>
    <t>GREE GWH09QB-K6DNB2C/I</t>
  </si>
  <si>
    <t>2007.07</t>
  </si>
  <si>
    <t>LENOX LXVA-RHM09NI</t>
  </si>
  <si>
    <t>L3407932800496080120060</t>
  </si>
  <si>
    <t>2019.10</t>
  </si>
  <si>
    <t>Chirurgia sekretariat nr.243</t>
  </si>
  <si>
    <t>ściana 2 piętro</t>
  </si>
  <si>
    <t>L3407932800496080120013</t>
  </si>
  <si>
    <t>Chirurgia pokój ordynatora  nr. 242</t>
  </si>
  <si>
    <t>L3407932800496080120042</t>
  </si>
  <si>
    <t>Chirurgia USG nr.241</t>
  </si>
  <si>
    <t>L3407932800496080120024</t>
  </si>
  <si>
    <t>Chirurgia endoskopia kolanoskopia sala nr.240</t>
  </si>
  <si>
    <t>L3407932800496080120048</t>
  </si>
  <si>
    <t>Chirurgia endoskopia gastroskopia sala nr 238</t>
  </si>
  <si>
    <t>L3407932800496080120054</t>
  </si>
  <si>
    <t>Chirurgia sala pooperacyjna nr 227</t>
  </si>
  <si>
    <t>L3407932800496080120047</t>
  </si>
  <si>
    <t>Chirurgia sala pooperacyjna nr 228</t>
  </si>
  <si>
    <t>L3407932800496080120040</t>
  </si>
  <si>
    <t>Chirurgia gabinet diagnostyki zabiegowej nr 221</t>
  </si>
  <si>
    <t>L3407932800496080120065</t>
  </si>
  <si>
    <t>Chirurgia pokój przygotowania pielęgniarek nr.219</t>
  </si>
  <si>
    <t>L3407932800496080120053</t>
  </si>
  <si>
    <t>Chirurgia gyżurka pielęgniarek nr 218a</t>
  </si>
  <si>
    <t>L3407932800496080120120</t>
  </si>
  <si>
    <t>Chirurgia izolatka nr.212</t>
  </si>
  <si>
    <t>L3407932800496080120055</t>
  </si>
  <si>
    <t>Chirurgia pokój lekarzy  nr.207</t>
  </si>
  <si>
    <t>L3407932800496080120018</t>
  </si>
  <si>
    <t>Chirurgia gabinet oddziałowej nr.244</t>
  </si>
  <si>
    <t>L3407932800496</t>
  </si>
  <si>
    <t>2019.11</t>
  </si>
  <si>
    <t>R33</t>
  </si>
  <si>
    <t>Chirurgia gabinet zabiegowy nr.220</t>
  </si>
  <si>
    <t>L3407932800496080120059</t>
  </si>
  <si>
    <t xml:space="preserve">Chirurgia serwerownia       </t>
  </si>
  <si>
    <t>LENOX LXVA-RHM018NI</t>
  </si>
  <si>
    <t>L3407932800496080120003</t>
  </si>
  <si>
    <t>Chirurgia pokój lekarzy nr.208</t>
  </si>
  <si>
    <t>LENOX LXA-IHM09NI</t>
  </si>
  <si>
    <t>L2403492590176250-120023</t>
  </si>
  <si>
    <t>Gastroetrerologia dyżurka pielęgniarek</t>
  </si>
  <si>
    <t>2,8/3,2</t>
  </si>
  <si>
    <t>L2403492590576170-150016</t>
  </si>
  <si>
    <t>Gastroetrerologia sala dydaktyczna</t>
  </si>
  <si>
    <t>5,3/5,6</t>
  </si>
  <si>
    <t>L2403492590176250-0120030</t>
  </si>
  <si>
    <t>Gastroetrerologia gabinet lekarski</t>
  </si>
  <si>
    <t>L2403492590176250-0120032</t>
  </si>
  <si>
    <t>Gastroetrerologia sala obserwacyjna</t>
  </si>
  <si>
    <t>KAISAI KEM-18KTAI</t>
  </si>
  <si>
    <t>2403748220577140-150344</t>
  </si>
  <si>
    <t>Gastroetrerologia endoskopia kliniczyna</t>
  </si>
  <si>
    <t>5,3/5,7</t>
  </si>
  <si>
    <t>CHIGO CS51H3A-P84AH4</t>
  </si>
  <si>
    <t>JAAOGBA70514720000084</t>
  </si>
  <si>
    <t>2011.07</t>
  </si>
  <si>
    <t>5,1/5,5</t>
  </si>
  <si>
    <t>YSY 413-YS-12</t>
  </si>
  <si>
    <t>C101167210310129120797</t>
  </si>
  <si>
    <t>2010.08</t>
  </si>
  <si>
    <t>C101167210310129120857</t>
  </si>
  <si>
    <t>GREE GWH24QQE-K6DNB2C/I</t>
  </si>
  <si>
    <t>4M41480000743</t>
  </si>
  <si>
    <t>ściana wysoki parter</t>
  </si>
  <si>
    <t>GREE GWH18QD-K6DNB2C/I</t>
  </si>
  <si>
    <t>4M41380001042</t>
  </si>
  <si>
    <t>2019.05</t>
  </si>
  <si>
    <t>Serwerownia główna przy ginekologi aseptycznej</t>
  </si>
  <si>
    <t>ściana 1 piętro</t>
  </si>
  <si>
    <t>5,13/5,28</t>
  </si>
  <si>
    <t>LG P24EL</t>
  </si>
  <si>
    <t>506KAAE1E890</t>
  </si>
  <si>
    <t>6,8/8</t>
  </si>
  <si>
    <t>LG G12EN NSJ</t>
  </si>
  <si>
    <t>607TKMH01067</t>
  </si>
  <si>
    <t>2016.09</t>
  </si>
  <si>
    <t>Serwerownia główna przy dyrekcji</t>
  </si>
  <si>
    <t>LG P18EL NS2   I</t>
  </si>
  <si>
    <t>402KAEGS04391</t>
  </si>
  <si>
    <t>2014.03</t>
  </si>
  <si>
    <t>Serwerownia Angiografia + UPS</t>
  </si>
  <si>
    <t>5/5,8</t>
  </si>
  <si>
    <t>LG P18EL NS2  II</t>
  </si>
  <si>
    <t>404KAED00020</t>
  </si>
  <si>
    <t>2014.04</t>
  </si>
  <si>
    <t>GREE GWH18YD-K6DNA1A/I</t>
  </si>
  <si>
    <t>4K24490000786</t>
  </si>
  <si>
    <t>2019.03</t>
  </si>
  <si>
    <t>Serwerownia Zakład Radiologi RTG</t>
  </si>
  <si>
    <t>5,3/5,57</t>
  </si>
  <si>
    <t>LENNOX LXA-IHM12N</t>
  </si>
  <si>
    <t>240349259037625.0120005</t>
  </si>
  <si>
    <t>2018.06</t>
  </si>
  <si>
    <t>Serwerownia SOR</t>
  </si>
  <si>
    <t>3,6/3,8</t>
  </si>
  <si>
    <t xml:space="preserve">LG   P24ELNS2 </t>
  </si>
  <si>
    <t>410KAHG05T69</t>
  </si>
  <si>
    <t>2015.03</t>
  </si>
  <si>
    <t>Blok operacyjny sala nr. 1</t>
  </si>
  <si>
    <t>410KALC00920</t>
  </si>
  <si>
    <t>Blok operacyjny sala nr. 2</t>
  </si>
  <si>
    <t>410KAJP05U04</t>
  </si>
  <si>
    <t>Blok operacyjny sala nr. 4</t>
  </si>
  <si>
    <t>410KAGS05T750</t>
  </si>
  <si>
    <t>Blok operacyjny sala nr. 8</t>
  </si>
  <si>
    <t>GRRE GWH24RD-k3DNA3G/I</t>
  </si>
  <si>
    <t>4H78160000450</t>
  </si>
  <si>
    <t>2014.10</t>
  </si>
  <si>
    <t>Blok operacyjny sala nr. 6</t>
  </si>
  <si>
    <t>GRRE GWH24RB--k3DNA3G/I</t>
  </si>
  <si>
    <t>4H790600004195</t>
  </si>
  <si>
    <t>Blok operacyjny sala nr.7</t>
  </si>
  <si>
    <t>SANYO SAP-KR74EHA</t>
  </si>
  <si>
    <t>OO498266</t>
  </si>
  <si>
    <t>Blok operacyjny pokój socjalny</t>
  </si>
  <si>
    <t>SANYO SAPK97GHS5A</t>
  </si>
  <si>
    <t>Blok operacyjny sala nr. 5</t>
  </si>
  <si>
    <t>SINCLAIR ASH-18AIE</t>
  </si>
  <si>
    <t>4E47840000163</t>
  </si>
  <si>
    <t>Blok operacyjny sala nr. 3</t>
  </si>
  <si>
    <t>FUJI RS-9FA</t>
  </si>
  <si>
    <t>E004395</t>
  </si>
  <si>
    <t>2010.06</t>
  </si>
  <si>
    <t>Blok operacyjny magazynek leków</t>
  </si>
  <si>
    <t>LG  E12SQNBO</t>
  </si>
  <si>
    <t>012KAHG00641</t>
  </si>
  <si>
    <t>103KAAE00904</t>
  </si>
  <si>
    <t>2,5/3,7</t>
  </si>
  <si>
    <t>106KAQJ00124</t>
  </si>
  <si>
    <t>101KAPB00200</t>
  </si>
  <si>
    <t>GREE GWH18QD-K3DNA5/I</t>
  </si>
  <si>
    <t>4K47560000610</t>
  </si>
  <si>
    <t>4K47560000620</t>
  </si>
  <si>
    <t xml:space="preserve">LG E09SQNBO </t>
  </si>
  <si>
    <t>103KAWQ00905</t>
  </si>
  <si>
    <t>Reumatologia gabinet ordynatora</t>
  </si>
  <si>
    <t>106KAZK00125</t>
  </si>
  <si>
    <t>Reumatologia pokój badań nr. 2</t>
  </si>
  <si>
    <t>106KAMZ00083</t>
  </si>
  <si>
    <t>Reumatologia gabinet USG nr.2</t>
  </si>
  <si>
    <t>106KALC00152</t>
  </si>
  <si>
    <t>Reumatologia sekretariat</t>
  </si>
  <si>
    <t>GREE GWHN12DBNK3A1A/I</t>
  </si>
  <si>
    <t>4137680000-692</t>
  </si>
  <si>
    <t>2009.01</t>
  </si>
  <si>
    <t>Reumatologia gabinet lekarski nr. 3</t>
  </si>
  <si>
    <t>4137680000-695</t>
  </si>
  <si>
    <t>Reumatologia gabinet lekarski nr. 2</t>
  </si>
  <si>
    <t>4137680000-685</t>
  </si>
  <si>
    <t>Reumatologia dyżurka pielęgniarek</t>
  </si>
  <si>
    <t>GREE GWHN12AAB-K6DNA4A</t>
  </si>
  <si>
    <t>4L97280029742</t>
  </si>
  <si>
    <t>Reumatologia pomieszczenie badań klinicznych</t>
  </si>
  <si>
    <t>4137680000-678</t>
  </si>
  <si>
    <t>Reumatologia sala gimnastyczna</t>
  </si>
  <si>
    <t>GREE GWHN18YD-K6DNA1A/I</t>
  </si>
  <si>
    <t>4K24490000792</t>
  </si>
  <si>
    <t>2019.02</t>
  </si>
  <si>
    <t>Reumatologia poczekalnia</t>
  </si>
  <si>
    <t>GREE GWHN12QB-K6DNASI/I</t>
  </si>
  <si>
    <t>4M66590003758</t>
  </si>
  <si>
    <t>Reumatologia gabinet zabiegowy</t>
  </si>
  <si>
    <t>ściana  parter</t>
  </si>
  <si>
    <t>SAMSUNG AR24HSFSAWKNCU</t>
  </si>
  <si>
    <t>OB6ZPAJF400159H</t>
  </si>
  <si>
    <t xml:space="preserve">Reumatologia rezonans magnetyczny </t>
  </si>
  <si>
    <t>LG P24RK NSD</t>
  </si>
  <si>
    <t>304KATM00513</t>
  </si>
  <si>
    <t>Reumatologia gabinet lekarski</t>
  </si>
  <si>
    <t>7,3/8,4</t>
  </si>
  <si>
    <t>SAMSUNG AR12HSSDBWKNEU</t>
  </si>
  <si>
    <t>OB6UPAGF500027Y</t>
  </si>
  <si>
    <t>2014.09</t>
  </si>
  <si>
    <t>Reumatologia pokój badań nr. 1</t>
  </si>
  <si>
    <t>Reumatologia gabinet USG nr.1</t>
  </si>
  <si>
    <t>AUX AWS-H1284/EFR1</t>
  </si>
  <si>
    <t>L14840620700588</t>
  </si>
  <si>
    <t>2010.02</t>
  </si>
  <si>
    <t>Reumatologia pokój wlweów nr.1</t>
  </si>
  <si>
    <t>LG LVG0960PFG</t>
  </si>
  <si>
    <t>401KALC00328</t>
  </si>
  <si>
    <t>2004.07</t>
  </si>
  <si>
    <t>Krwiolecznictwo bank krwi</t>
  </si>
  <si>
    <t>VIVAX ACP-18CH50CECI/I</t>
  </si>
  <si>
    <t>GE3712477393</t>
  </si>
  <si>
    <t>2013.06</t>
  </si>
  <si>
    <t>Krwiolecznictwo pracownia serelogiczna</t>
  </si>
  <si>
    <t>6,5/7</t>
  </si>
  <si>
    <t>LG P24ELNS2</t>
  </si>
  <si>
    <t>501KABF02653</t>
  </si>
  <si>
    <t>2015.07</t>
  </si>
  <si>
    <t>GREE GWH09QB-K3DNA5D/I</t>
  </si>
  <si>
    <t>4J92560005577</t>
  </si>
  <si>
    <t>Anestezjologia IT magazyn leków</t>
  </si>
  <si>
    <t>GREE GWH24RD-K3DNA3G/I</t>
  </si>
  <si>
    <t>4H78170000441</t>
  </si>
  <si>
    <t>Anestezjologia IT magazyn korytarz boks nr.4</t>
  </si>
  <si>
    <t>LG P12EN.NSJ</t>
  </si>
  <si>
    <t>703TKMH33659</t>
  </si>
  <si>
    <t>Anestezjologia IT korytarz przy boksach (biurkach)</t>
  </si>
  <si>
    <t>LG S18AHP</t>
  </si>
  <si>
    <t>2010.07</t>
  </si>
  <si>
    <t>Anestezjologia IT sala nr.0</t>
  </si>
  <si>
    <t>4H78970002505</t>
  </si>
  <si>
    <t>Anestezjologia IT sala nr.3</t>
  </si>
  <si>
    <t>Anestezjologia IT sala nr.5</t>
  </si>
  <si>
    <t>106KASL00126</t>
  </si>
  <si>
    <t>Otolaryngologia gabinet zabiegowy-pielęgniarski</t>
  </si>
  <si>
    <t>LG E09EM.NSW</t>
  </si>
  <si>
    <t>505TAMADW139</t>
  </si>
  <si>
    <t>2015.05</t>
  </si>
  <si>
    <t>2,5/3,2</t>
  </si>
  <si>
    <t>106KASL00123</t>
  </si>
  <si>
    <t>Otolaryngologia gabinet zabiegowo-laryngologiczny</t>
  </si>
  <si>
    <t>GREE GWHN09A2NK-3BA/I</t>
  </si>
  <si>
    <t>450547000-4530</t>
  </si>
  <si>
    <t>Otolaryngologia gabinet lekarski 1</t>
  </si>
  <si>
    <t>4H78970003028</t>
  </si>
  <si>
    <t>Otolaryngologia gabinet lekarski 2</t>
  </si>
  <si>
    <t>450547000-4609</t>
  </si>
  <si>
    <t>Otolaryngologia gabinet ordynatora</t>
  </si>
  <si>
    <t>505TACXCC699</t>
  </si>
  <si>
    <t>Otolaryngologia poradnia p 1040</t>
  </si>
  <si>
    <t>SAMSUNG AR12FSFTKWQN/X</t>
  </si>
  <si>
    <t>7825AD11809D</t>
  </si>
  <si>
    <t>FUJITSU AWYZ14RBC</t>
  </si>
  <si>
    <t>E032873</t>
  </si>
  <si>
    <t>Otolaryngologia gabinet zabiegowy</t>
  </si>
  <si>
    <t xml:space="preserve">SAMSUNG AR18HSFNCWKNEU </t>
  </si>
  <si>
    <t>OBLYPAJF400266F</t>
  </si>
  <si>
    <t>2014.06</t>
  </si>
  <si>
    <t>Apteka szpitalna magazyn płynów nr.3</t>
  </si>
  <si>
    <t xml:space="preserve">SAMSUNG AR09HSFNCWKNEU </t>
  </si>
  <si>
    <t>OBLYPAJF400312T</t>
  </si>
  <si>
    <t>Apteka szpitalna magazyn leków nr. 4</t>
  </si>
  <si>
    <t>2,5/3,5</t>
  </si>
  <si>
    <t xml:space="preserve">SAMSUNG AR12HSFNCWKNE </t>
  </si>
  <si>
    <t>OBM6PAKF600267W</t>
  </si>
  <si>
    <t>Apteka szpitalna magazyn leków nr. 2</t>
  </si>
  <si>
    <t>GREE GWHN12A3NK3BA/I</t>
  </si>
  <si>
    <t>450557000-9889</t>
  </si>
  <si>
    <t>2007.02</t>
  </si>
  <si>
    <t>Apteka szpitalna magazyn leków nr.1</t>
  </si>
  <si>
    <t>106KAYR00146</t>
  </si>
  <si>
    <t>Mikrobiologia pracownia</t>
  </si>
  <si>
    <t>LG E12SQNBO</t>
  </si>
  <si>
    <t>106KAUU00158</t>
  </si>
  <si>
    <t>Mikrobiologia pracownia posiewów</t>
  </si>
  <si>
    <t>2,5/4</t>
  </si>
  <si>
    <t>LG 09SQNBO</t>
  </si>
  <si>
    <t>106KWTM00153</t>
  </si>
  <si>
    <t>Hematologia gabinet zabiegowy</t>
  </si>
  <si>
    <t>MDV MSR1-12 HRN1-QC2</t>
  </si>
  <si>
    <t>C101336130111509120053</t>
  </si>
  <si>
    <t>Hematologia gabinet lekarski</t>
  </si>
  <si>
    <t>SAMSUNG AR18FSFTJWQN</t>
  </si>
  <si>
    <t>Y71LPAJD400836F</t>
  </si>
  <si>
    <t>Hematologia poradnia gab. zabiegowy 1046</t>
  </si>
  <si>
    <t>4L96880010218</t>
  </si>
  <si>
    <t>Neurologia gabinet USG</t>
  </si>
  <si>
    <t>4H78970004695</t>
  </si>
  <si>
    <t xml:space="preserve">Neurologia gabinet zabiegowy            </t>
  </si>
  <si>
    <t>LG  LS-L1260HL</t>
  </si>
  <si>
    <t>OO6KA00197</t>
  </si>
  <si>
    <t>2001.06</t>
  </si>
  <si>
    <t>R22</t>
  </si>
  <si>
    <t>Neurologia sala intensywnej terapii</t>
  </si>
  <si>
    <t>LG ESNH0964DAO</t>
  </si>
  <si>
    <t>O705TK00528</t>
  </si>
  <si>
    <t>Neurologia gabinet  ordynatora</t>
  </si>
  <si>
    <t>2,6/2,7</t>
  </si>
  <si>
    <t>4137680000-675</t>
  </si>
  <si>
    <t>GREE GWH12RB-K3DNA3G/I</t>
  </si>
  <si>
    <t>4H79060004192</t>
  </si>
  <si>
    <t>2016.03</t>
  </si>
  <si>
    <t>4H79060004179</t>
  </si>
  <si>
    <t>4H78960002100</t>
  </si>
  <si>
    <t>LG S09AHP</t>
  </si>
  <si>
    <t>107TKKG02757</t>
  </si>
  <si>
    <t>ściana 3 piętro</t>
  </si>
  <si>
    <t>2,7/2,8</t>
  </si>
  <si>
    <t>4H79060004070</t>
  </si>
  <si>
    <t xml:space="preserve"> E034892</t>
  </si>
  <si>
    <t>107TKKG02759</t>
  </si>
  <si>
    <t>2,8/2,9</t>
  </si>
  <si>
    <t>YORK YJHJXH012BARR-FX</t>
  </si>
  <si>
    <t>2005.06</t>
  </si>
  <si>
    <t>E016587</t>
  </si>
  <si>
    <t>2010.10</t>
  </si>
  <si>
    <t xml:space="preserve">Zakład Radiologii i Diagnostyki Obrazowej  sterownia </t>
  </si>
  <si>
    <t>ściana niski parter</t>
  </si>
  <si>
    <t>E000209</t>
  </si>
  <si>
    <t>Zakład Radiologii i Diagnostyki Obrazowej RTG</t>
  </si>
  <si>
    <t>E016555</t>
  </si>
  <si>
    <t>Zakład Radiologii i Diagnostyki Obrazowej</t>
  </si>
  <si>
    <t>E000230</t>
  </si>
  <si>
    <t>2012.04</t>
  </si>
  <si>
    <t>Zakład Radiologii i Diagnostyki Obrazowej tomograf komputerowy</t>
  </si>
  <si>
    <t>E003854</t>
  </si>
  <si>
    <t>Zakład Radiologii i Diagnostyki Obrazowej pokój przygotowań</t>
  </si>
  <si>
    <t>106KAGS00127</t>
  </si>
  <si>
    <t xml:space="preserve">Zakład Radiologii i Diagnostyki Obrazowej </t>
  </si>
  <si>
    <t>101KAYR00202</t>
  </si>
  <si>
    <t>4M41300002753</t>
  </si>
  <si>
    <t>2020.10</t>
  </si>
  <si>
    <t>Zakład Radiologii i Diagnostyki Obrazowej 1,5T pom. tech.</t>
  </si>
  <si>
    <t>5,1/5,3</t>
  </si>
  <si>
    <t>MDV MSR23U-12HRDN1-QRC8W</t>
  </si>
  <si>
    <t>2015.06</t>
  </si>
  <si>
    <t>Zakład Radiologii i Diagnostyki Obrazowej opisownia 3T</t>
  </si>
  <si>
    <t>MDV MSR23U-09HRDN1-QRC4W</t>
  </si>
  <si>
    <t>Zakład Radiologii i Diagnostyki Obrazowej sterownia 3T</t>
  </si>
  <si>
    <t>LG UVNH42GLLA2</t>
  </si>
  <si>
    <t>Zakład Radiologii i Diagnostyki Obrazowej pom. techniczne 3T</t>
  </si>
  <si>
    <t>HAIER AS68TEBHRA</t>
  </si>
  <si>
    <t>AAA6V2E90DNJBC0078</t>
  </si>
  <si>
    <t>LG E12EM.NSH</t>
  </si>
  <si>
    <t>505TALBBJ864</t>
  </si>
  <si>
    <t>LG E18EM.NSM</t>
  </si>
  <si>
    <t>606TAVYBK439</t>
  </si>
  <si>
    <t>Zakład Radiologii i Diagnostyki Obrazowej aparat nr.1</t>
  </si>
  <si>
    <t>CALDO CTH-12</t>
  </si>
  <si>
    <t>2008.06</t>
  </si>
  <si>
    <t>Zakład Radiologii i Diagnostyki Obrazowej gabinet USG nr.1</t>
  </si>
  <si>
    <t>Zakład Radiologii i Diagnostyki Obrazowej gabinet USG nr.2</t>
  </si>
  <si>
    <t>LG 18AKNSC</t>
  </si>
  <si>
    <t>303KAAE00032</t>
  </si>
  <si>
    <t>Zakład Radiologii i Diagnostyki Obrazowej opisownia RTG</t>
  </si>
  <si>
    <t>4M41480000749</t>
  </si>
  <si>
    <t xml:space="preserve">Miejsce zainstalowania jednostki </t>
  </si>
  <si>
    <t>korytarz</t>
  </si>
  <si>
    <t>pomieszczenie przygotowania</t>
  </si>
  <si>
    <t>2 AB</t>
  </si>
  <si>
    <t xml:space="preserve"> C3022/05 </t>
  </si>
  <si>
    <t xml:space="preserve">CLIMA PRODUKT  </t>
  </si>
  <si>
    <t>18319/15</t>
  </si>
  <si>
    <t xml:space="preserve">VENTUS VTS 30-R-PH/F                                       </t>
  </si>
  <si>
    <t>8-110-08-2030-0018</t>
  </si>
  <si>
    <t xml:space="preserve">A017738            </t>
  </si>
  <si>
    <t>HUMISTEAM X PLUS                            nr. UE008XL0016kW 400V</t>
  </si>
  <si>
    <t xml:space="preserve"> A017738                </t>
  </si>
  <si>
    <t>HUMISTEAM X PLUS                              nr. UE008XL002   6kW 400V</t>
  </si>
  <si>
    <t xml:space="preserve">A017738     </t>
  </si>
  <si>
    <t xml:space="preserve">Centrala HERMES                APN-2-P-1200/250   </t>
  </si>
  <si>
    <t>DAIKIN EUROPE            ERQ125A7W1B</t>
  </si>
  <si>
    <t>Zakład Radiologii i Diagnostyki Obrazowej gabinet RTG nr.3</t>
  </si>
  <si>
    <t>505TATGBQ593</t>
  </si>
  <si>
    <t>GREE GWH18RC-K3DNA36/I</t>
  </si>
  <si>
    <t>4H75050001022</t>
  </si>
  <si>
    <t>2016.04</t>
  </si>
  <si>
    <t>5,3/5,8</t>
  </si>
  <si>
    <t>4H75050001034</t>
  </si>
  <si>
    <t>GREE GWH12QC-K6DNB2C/I</t>
  </si>
  <si>
    <t>4M41280000531</t>
  </si>
  <si>
    <t>Położnicza Izba Przyjęć</t>
  </si>
  <si>
    <t>505TEAJBJ792</t>
  </si>
  <si>
    <t>Angiologia pokój prób wysiłkowych</t>
  </si>
  <si>
    <t>ściana 4 piętro</t>
  </si>
  <si>
    <t>E034892</t>
  </si>
  <si>
    <t>Kl.CH. Naczyń i CH. Wew. sala nr 8</t>
  </si>
  <si>
    <t>YORK YJHJXHO12BARR-FX</t>
  </si>
  <si>
    <t>2016.07</t>
  </si>
  <si>
    <t>Kl.CH. Naczyń i CH. Wew. sala nr 9</t>
  </si>
  <si>
    <t>LENNOX LXA-IHM09NI</t>
  </si>
  <si>
    <t>240366335017712012-0094</t>
  </si>
  <si>
    <t>2018.10</t>
  </si>
  <si>
    <t>Angiologia gab. zabiegowy p. 420</t>
  </si>
  <si>
    <t>2,7/3,2</t>
  </si>
  <si>
    <t>LENNOX1 LXA-IHM09NI</t>
  </si>
  <si>
    <t>240366335017712012-0088</t>
  </si>
  <si>
    <t>Angiologia sla pooperacyjna nr.9</t>
  </si>
  <si>
    <t>LENNOX 2 LXA-IHM09NI</t>
  </si>
  <si>
    <t>2403663351277012012-0108</t>
  </si>
  <si>
    <t>LENNOX  LXA-IHM09NI</t>
  </si>
  <si>
    <t>2403663351277012012-0089</t>
  </si>
  <si>
    <t>Angiologia gabinet przygotowania leków p. 419</t>
  </si>
  <si>
    <t>2403663351277012012-0111</t>
  </si>
  <si>
    <t>Angiologia   pracownia echokardiografii p. 406</t>
  </si>
  <si>
    <t>LENNOX  LXA-IHM12NI</t>
  </si>
  <si>
    <t>2403663351277012012-0010</t>
  </si>
  <si>
    <t>Angiologia gab. lekarski p. 431</t>
  </si>
  <si>
    <t>3,6/4</t>
  </si>
  <si>
    <t>2403663351277012012-0009</t>
  </si>
  <si>
    <t>Angiologia gab. Lekarski p. 430</t>
  </si>
  <si>
    <t>2403663351277012012-0055</t>
  </si>
  <si>
    <t>Kl.CH. Naczyń i CH. Wew. gabinet lekarski 1</t>
  </si>
  <si>
    <t>2403663351277012012-0030</t>
  </si>
  <si>
    <t>Kl.CH. Naczyń i CH. Wew. gabinet lekarski 2</t>
  </si>
  <si>
    <t>2403663351277012012-0095</t>
  </si>
  <si>
    <t>Kl.CH. Naczyń i CH. Wew. Gabinet przygotowania leków p.453</t>
  </si>
  <si>
    <t>2403663351277012012-0120</t>
  </si>
  <si>
    <t>Kl.CH. Naczyń i CH. Wew. Intensywny nadzór kardiologiczny</t>
  </si>
  <si>
    <t>2403663351277012012-0092</t>
  </si>
  <si>
    <t>2403663351277012012-0061</t>
  </si>
  <si>
    <t>2403663351277012012-0051</t>
  </si>
  <si>
    <t>LENNOX  LXA-IHM24NI</t>
  </si>
  <si>
    <t>2403663351277712015-0003</t>
  </si>
  <si>
    <t>Kl.CH. Naczyń i CH. Wew. sala dydaktyczna</t>
  </si>
  <si>
    <t>7/7,6</t>
  </si>
  <si>
    <t>4L96880010219</t>
  </si>
  <si>
    <t>2018.11</t>
  </si>
  <si>
    <t>Angiologia kierownik katedry i kliniki</t>
  </si>
  <si>
    <t>Angiologia lekarz kierujący oddziałem</t>
  </si>
  <si>
    <t>2019.06</t>
  </si>
  <si>
    <t xml:space="preserve">Kl.CH. Naczyń i CH. Wew. gabinet lekarski </t>
  </si>
  <si>
    <t>3,5/3,7</t>
  </si>
  <si>
    <t>C10116701…0533</t>
  </si>
  <si>
    <t>Kl.CH. Naczyń i CH. Wew.poradnia 1037</t>
  </si>
  <si>
    <t>2011.04</t>
  </si>
  <si>
    <t>Kl.CH. Naczyń i CH. Wew.poradnia 1039</t>
  </si>
  <si>
    <t>SAMSUNG RA12FSSEDWUN</t>
  </si>
  <si>
    <t>Y712PAJD200345B</t>
  </si>
  <si>
    <t>2013.03</t>
  </si>
  <si>
    <t>Pomieszczenie koordynatora</t>
  </si>
  <si>
    <t>SAMSUNG AR09HSFNCWKNZE</t>
  </si>
  <si>
    <t>BM1PAKF600097F</t>
  </si>
  <si>
    <t>2,5/3,3</t>
  </si>
  <si>
    <t>BM1PAJF400382P</t>
  </si>
  <si>
    <t>SAMSUNG AR09HFSNCWKNZE</t>
  </si>
  <si>
    <t>BM1PAJF400331K</t>
  </si>
  <si>
    <t>BM1PAJF300378T</t>
  </si>
  <si>
    <t>Y711PAJD200242Z</t>
  </si>
  <si>
    <t>Poradnia prenatalna genetyczna gab. USG p. 1030A</t>
  </si>
  <si>
    <t>4M41490000736</t>
  </si>
  <si>
    <t>Hol poczekalnia do poradni</t>
  </si>
  <si>
    <t>4M414900007</t>
  </si>
  <si>
    <t>4L96880010281</t>
  </si>
  <si>
    <t>2018.012</t>
  </si>
  <si>
    <t>Poradnia Endokrynologiczna gabinet zabiegowy p. 1023</t>
  </si>
  <si>
    <t>MIDEA MSR-12HRN1</t>
  </si>
  <si>
    <t>D1212095780413625130330</t>
  </si>
  <si>
    <t>Poradnia lekarza rodzinnego</t>
  </si>
  <si>
    <t>RAWADSON MSW12-9AREN</t>
  </si>
  <si>
    <t>2006.08</t>
  </si>
  <si>
    <t>Poradnia lekarza rodzinnego gab. zabiegowy</t>
  </si>
  <si>
    <t>4H79060006415</t>
  </si>
  <si>
    <t>Ortopedia pokój socjalny pielęgniarek</t>
  </si>
  <si>
    <t>SAMSUNG AR24NSFHBWKN</t>
  </si>
  <si>
    <t>OSXKPAJK300030A</t>
  </si>
  <si>
    <t>Ortopedia sala  pooperacyjna</t>
  </si>
  <si>
    <t>SAMSUNG AR09NXFHBWKNEU</t>
  </si>
  <si>
    <t>OSX5PAJK700441Z</t>
  </si>
  <si>
    <t>Ortopedia gabinet  zabiegowy</t>
  </si>
  <si>
    <t>SAMSUNG AR09NXFHBWKN</t>
  </si>
  <si>
    <t>OSX5PAJK700435N</t>
  </si>
  <si>
    <t>Ortopedia pomieszczenie medyczne</t>
  </si>
  <si>
    <t>OSX5PAJK700450A</t>
  </si>
  <si>
    <t>Ortopedia gabinet opatrunkowy</t>
  </si>
  <si>
    <t>OSX5PAJK700437X</t>
  </si>
  <si>
    <t>Ortopedia gabinet lekarski nr.3</t>
  </si>
  <si>
    <t>SAMSUNG AR12NXFHBWKN</t>
  </si>
  <si>
    <t>OSXBPAKK300257V</t>
  </si>
  <si>
    <t>Ortopedia gabinet lekarski nr.2</t>
  </si>
  <si>
    <t>OSXBPAKK300258E</t>
  </si>
  <si>
    <t>Ortopedia gabinet  lekarski nr.1</t>
  </si>
  <si>
    <t>OSX5PAJK700447T</t>
  </si>
  <si>
    <t>Ortopedia sekretariat</t>
  </si>
  <si>
    <t>OSX5PAJK700443K</t>
  </si>
  <si>
    <t>Ortopedia gabinet ordynatora</t>
  </si>
  <si>
    <t>OSXKAPAJK50001M</t>
  </si>
  <si>
    <t>Ortopedia sala rehabilitacyjna</t>
  </si>
  <si>
    <t>OSX5PAJK700449L</t>
  </si>
  <si>
    <t>Ortopedia oddziałowa</t>
  </si>
  <si>
    <t>OSX5PAJK700451J</t>
  </si>
  <si>
    <t>Ortopedia serwerownia</t>
  </si>
  <si>
    <t>GREE GWH12KF-K3DNA5G/I</t>
  </si>
  <si>
    <t>4H32270003353</t>
  </si>
  <si>
    <t>Ortopedia poradnia gab. lekarski 1018</t>
  </si>
  <si>
    <t>4H32270003365</t>
  </si>
  <si>
    <t>Ortopedia gab. zabiegowy 1019</t>
  </si>
  <si>
    <t>4H32270003343</t>
  </si>
  <si>
    <t>Ortopedia gab.lekarski 1020</t>
  </si>
  <si>
    <t>LG ESNW126E0G2</t>
  </si>
  <si>
    <t>903TKJC002220</t>
  </si>
  <si>
    <t>2009.06</t>
  </si>
  <si>
    <t>Elektrycy</t>
  </si>
  <si>
    <t>CALDO CTH-09</t>
  </si>
  <si>
    <t>Biuro warsztat</t>
  </si>
  <si>
    <t>GREE GWHN24DCNK3A1A/I</t>
  </si>
  <si>
    <t>2009.02</t>
  </si>
  <si>
    <t>ELECATRA IU PXD 30</t>
  </si>
  <si>
    <t>Rozdzielnia RNN nr.12</t>
  </si>
  <si>
    <t>ESNH126E0M2</t>
  </si>
  <si>
    <t>Rozdzielnia RNN nr.3</t>
  </si>
  <si>
    <t>503KACL1HP28</t>
  </si>
  <si>
    <t>Dział Utrzymania Czystości Postmortem</t>
  </si>
  <si>
    <t>4L96580003288</t>
  </si>
  <si>
    <t>Szpitalny Zakład Rehabilitacji gabinet masażu</t>
  </si>
  <si>
    <t>GREE GWH24QE-K3DNB2G/I</t>
  </si>
  <si>
    <t>4H46970001678</t>
  </si>
  <si>
    <t>Szpitalny Zakład Rehabilitacji sala ćwiczeń</t>
  </si>
  <si>
    <t>4J92570005438</t>
  </si>
  <si>
    <t>2018.05</t>
  </si>
  <si>
    <t>LG G12AH NEOG</t>
  </si>
  <si>
    <t>706KADT00706</t>
  </si>
  <si>
    <t>Ksero</t>
  </si>
  <si>
    <t>4M66590003759</t>
  </si>
  <si>
    <t>Pion Ginekologii dyżurak położnych</t>
  </si>
  <si>
    <t>LG  E09SQNBO</t>
  </si>
  <si>
    <t>106KAWQ00113</t>
  </si>
  <si>
    <t>Radca prawny</t>
  </si>
  <si>
    <t>LG ES-H126LLAO</t>
  </si>
  <si>
    <t>.0707</t>
  </si>
  <si>
    <t>Portiernia</t>
  </si>
  <si>
    <t>SAMSUNG AR09FSSEDWUN</t>
  </si>
  <si>
    <t>Y711PAJD200273M</t>
  </si>
  <si>
    <t>Dyrektor ds.. Lecznictwa</t>
  </si>
  <si>
    <t>Dyrektor Naczelna</t>
  </si>
  <si>
    <t>FUJI RC-25UA</t>
  </si>
  <si>
    <t>T002153</t>
  </si>
  <si>
    <t>Mała sala narad</t>
  </si>
  <si>
    <t>4H46970001994</t>
  </si>
  <si>
    <t>Rejestracja centralna</t>
  </si>
  <si>
    <t>4H78960000889</t>
  </si>
  <si>
    <t>2017.06</t>
  </si>
  <si>
    <t>Szpitalny Zakład Endokrynologii Diabetologii p.1014</t>
  </si>
  <si>
    <t>SAMSUNG AR18FSFTKWQNIX</t>
  </si>
  <si>
    <t>YZ1PAJD4008226K</t>
  </si>
  <si>
    <t>Centrala telefoniczna</t>
  </si>
  <si>
    <t>LG E12EM</t>
  </si>
  <si>
    <t>505TAEZFBR005</t>
  </si>
  <si>
    <t>Poradnia chirurgi szczękowej</t>
  </si>
  <si>
    <t>LG LS-T186ABL</t>
  </si>
  <si>
    <t>001KA00008</t>
  </si>
  <si>
    <t>2001.05</t>
  </si>
  <si>
    <t>Poradnia Chorób Serca gab. Zab. 1046A</t>
  </si>
  <si>
    <t>001KA00016</t>
  </si>
  <si>
    <t>Poradnia Chorób Serca gab. Zab. 1047A</t>
  </si>
  <si>
    <t>3,5-3,8</t>
  </si>
  <si>
    <t>HAIER AS35TADHRA-CL</t>
  </si>
  <si>
    <t>AAANW1E120ON4L2Q1238</t>
  </si>
  <si>
    <t>2020.07</t>
  </si>
  <si>
    <t>Neurochirurgia gab. Zab. 2003</t>
  </si>
  <si>
    <t>HAIER AS25TADHRA-CL</t>
  </si>
  <si>
    <t>AAANN1E120OM4L350490</t>
  </si>
  <si>
    <t>Neurochirurgia pokój lekarski 1</t>
  </si>
  <si>
    <t>AAANW1E12000N4L200633</t>
  </si>
  <si>
    <t>Neurochirurgia pokój lekarski 2</t>
  </si>
  <si>
    <t>AAANM1E120ON5L2N0088</t>
  </si>
  <si>
    <t>Neurochirurgia punkt pielegniarski 2011</t>
  </si>
  <si>
    <t>AAANM1E120ON5L2N0085</t>
  </si>
  <si>
    <t>Neurochirurgia oddziałowa 2021</t>
  </si>
  <si>
    <t>AAANN1E120ON5L2N0120</t>
  </si>
  <si>
    <t>Neurochirurgia pokój przygotowania pielęgniarek  2021a</t>
  </si>
  <si>
    <t>AAANM1E1200N5L2N0109</t>
  </si>
  <si>
    <t>Neurochirurgia sekretariat 2022</t>
  </si>
  <si>
    <t>AAANM1E120ON5L2N0094</t>
  </si>
  <si>
    <t>Neurochirurgia ordynator 2026</t>
  </si>
  <si>
    <t>AAANW1E120ON4L2Q1147</t>
  </si>
  <si>
    <t>Neurochirurgia magazyn czystej bielizny 2029b</t>
  </si>
  <si>
    <t>AAANM1E120ON5L2N0107</t>
  </si>
  <si>
    <t>Neurochirurgia opisownia 2039a</t>
  </si>
  <si>
    <t>AAANM1E120ON5L2N0093</t>
  </si>
  <si>
    <t>Neurochirurgia pokój prersonelu 2040</t>
  </si>
  <si>
    <t>AAANM1E120ON5L2N0072</t>
  </si>
  <si>
    <t>Neurochirurgia sala wybudzeń 2043</t>
  </si>
  <si>
    <t>AAANM1E120ON5L2N0076</t>
  </si>
  <si>
    <t>AAANM1E120ON5L2N0103</t>
  </si>
  <si>
    <t>Neurochirurgia izolatka 2070</t>
  </si>
  <si>
    <t>AAANW1E120ON4L2Q1239</t>
  </si>
  <si>
    <t>Neurochirurgia pomieszczenie serwerownia</t>
  </si>
  <si>
    <t>AAANM1E120ON5L2N0066</t>
  </si>
  <si>
    <t>Neurochirurgia pomieszczenie UPS 11a</t>
  </si>
  <si>
    <t>TOSHIBA RAV-RM301KRTP-E</t>
  </si>
  <si>
    <t>Z 97200104 K2.0</t>
  </si>
  <si>
    <t>2020.05</t>
  </si>
  <si>
    <t>Kuchnia catering</t>
  </si>
  <si>
    <t>2,5/3,4</t>
  </si>
  <si>
    <t>Z 92700109 K3.0</t>
  </si>
  <si>
    <t>Serwerownia kuchnia</t>
  </si>
  <si>
    <t xml:space="preserve">K1.0    Z 92400030                           </t>
  </si>
  <si>
    <t>AGREGAT</t>
  </si>
  <si>
    <t>1 TOSHIBA MMK-AP0093H1</t>
  </si>
  <si>
    <t>K1.1   62800082</t>
  </si>
  <si>
    <t>"</t>
  </si>
  <si>
    <t>Magazyn 30</t>
  </si>
  <si>
    <t>X</t>
  </si>
  <si>
    <t>2 TOSHIBA MMK-AP0093H1</t>
  </si>
  <si>
    <t>K1.2   62800101</t>
  </si>
  <si>
    <t>Kierownik 31</t>
  </si>
  <si>
    <t>3 TOSHIBA MMK-AP0093H1</t>
  </si>
  <si>
    <t>K1.3   62800091</t>
  </si>
  <si>
    <t>Zaopatrzenie 32</t>
  </si>
  <si>
    <t>4 TOSHIBA MMK-AP0093H1</t>
  </si>
  <si>
    <t xml:space="preserve">K1.4  82200249 </t>
  </si>
  <si>
    <t>Dietetyczki 33</t>
  </si>
  <si>
    <t>5 TOSHIBA MMK-AP0093H1</t>
  </si>
  <si>
    <t>K1.5  82600196</t>
  </si>
  <si>
    <t>Pom. Socjalne 39</t>
  </si>
  <si>
    <t>MITSUBISHI MS-GA50VB</t>
  </si>
  <si>
    <t>8001485T</t>
  </si>
  <si>
    <t>2008.04</t>
  </si>
  <si>
    <t>Kierowcy przy weźle ciepłowniczym</t>
  </si>
  <si>
    <t>niski parter</t>
  </si>
  <si>
    <t>HAIER 1U25BEEFRA</t>
  </si>
  <si>
    <t>AAANM 1E1200N4L4F0287</t>
  </si>
  <si>
    <t>parter</t>
  </si>
  <si>
    <t>2,9/2,4</t>
  </si>
  <si>
    <t>RAZEM</t>
  </si>
  <si>
    <t>GREE GWH18QD-K6DNA5B/I</t>
  </si>
  <si>
    <t>4M83900005482</t>
  </si>
  <si>
    <t>2021.01</t>
  </si>
  <si>
    <t>Kaplica szpitalna</t>
  </si>
  <si>
    <t>4.6/5.2</t>
  </si>
  <si>
    <t>4M83900005251</t>
  </si>
  <si>
    <t>4M83900004787</t>
  </si>
  <si>
    <t>4M66500015862</t>
  </si>
  <si>
    <t>Pion Ginekologii sekretariat</t>
  </si>
  <si>
    <t>3.2/3.5</t>
  </si>
  <si>
    <t>4M66500017208</t>
  </si>
  <si>
    <t>Pion Ginekologii gabinet zabiegowy</t>
  </si>
  <si>
    <t>4M66500015517</t>
  </si>
  <si>
    <t>Położnictwo gabinet zabiegowy</t>
  </si>
  <si>
    <t>4M66500014518</t>
  </si>
  <si>
    <t>GREE GWH12QB-KGDNA5I/I</t>
  </si>
  <si>
    <t>4M66500015863</t>
  </si>
  <si>
    <t>Kardiologia pracownia HOLTER</t>
  </si>
  <si>
    <t>Użytkownik</t>
  </si>
  <si>
    <t>T</t>
  </si>
  <si>
    <t>1E</t>
  </si>
  <si>
    <t>Budynek</t>
  </si>
  <si>
    <t>1B</t>
  </si>
  <si>
    <t>7B</t>
  </si>
  <si>
    <t>7A</t>
  </si>
  <si>
    <t>1D</t>
  </si>
  <si>
    <t>1H</t>
  </si>
  <si>
    <t>1A</t>
  </si>
  <si>
    <t>7C</t>
  </si>
  <si>
    <t>1G</t>
  </si>
  <si>
    <t>1C</t>
  </si>
  <si>
    <t>2B</t>
  </si>
  <si>
    <t>N.P.</t>
  </si>
  <si>
    <t>P</t>
  </si>
  <si>
    <t>Lp</t>
  </si>
  <si>
    <t>Nr układu / zestawu urządzeń</t>
  </si>
  <si>
    <t>Rodzaj urządzenia:
centrala, agragat, nawilżacz</t>
  </si>
  <si>
    <t>Model, typ</t>
  </si>
  <si>
    <t>Nr seryjny</t>
  </si>
  <si>
    <t>Urządzenie na gwarancji
T / N</t>
  </si>
  <si>
    <t>Producent</t>
  </si>
  <si>
    <t>Wydajność 
naw/wyw
m3/h</t>
  </si>
  <si>
    <t>Filtry</t>
  </si>
  <si>
    <t>Moc chłodu
/grzania</t>
  </si>
  <si>
    <t>Częstotliwość konserwacji przeglądów w roku</t>
  </si>
  <si>
    <t>Data montażu</t>
  </si>
  <si>
    <t>Stawka VAT</t>
  </si>
  <si>
    <t>centrala</t>
  </si>
  <si>
    <t>CMSK- DCGP-198-02-2011 Climamedic</t>
  </si>
  <si>
    <t>N</t>
  </si>
  <si>
    <t>VTS</t>
  </si>
  <si>
    <t>x</t>
  </si>
  <si>
    <t>2011.01</t>
  </si>
  <si>
    <t>agregat</t>
  </si>
  <si>
    <t>LG ARUN80LT3</t>
  </si>
  <si>
    <t>101KAQJ00036</t>
  </si>
  <si>
    <t>LG</t>
  </si>
  <si>
    <t>22,4/25,2</t>
  </si>
  <si>
    <t>CLIMA-PRODUKT</t>
  </si>
  <si>
    <t>FK G4 592x335x150/6 1 szt.</t>
  </si>
  <si>
    <t>2005.12</t>
  </si>
  <si>
    <t>1750/1440</t>
  </si>
  <si>
    <t>DAIKIN</t>
  </si>
  <si>
    <t>brak</t>
  </si>
  <si>
    <t>agregat wody lodowej</t>
  </si>
  <si>
    <t>COOL SWN 40 SZ2P</t>
  </si>
  <si>
    <t>CK150000226</t>
  </si>
  <si>
    <t xml:space="preserve">VENTUS </t>
  </si>
  <si>
    <t>1250/1167</t>
  </si>
  <si>
    <t>Dach</t>
  </si>
  <si>
    <t>MIDEA MOYU-30HFN1-QRD0</t>
  </si>
  <si>
    <t>nieczytelny</t>
  </si>
  <si>
    <t>MIDEA</t>
  </si>
  <si>
    <t>2008.01</t>
  </si>
  <si>
    <t>Centrala dachowa C33301/W/14</t>
  </si>
  <si>
    <t>VBW</t>
  </si>
  <si>
    <t>1000/800</t>
  </si>
  <si>
    <t xml:space="preserve">Ginekologia onkologiczna  </t>
  </si>
  <si>
    <t>AERMECANL</t>
  </si>
  <si>
    <t xml:space="preserve">Centrala dachowa w wykonaniu higienicznym                     </t>
  </si>
  <si>
    <t>3600/3100</t>
  </si>
  <si>
    <t>2013.01</t>
  </si>
  <si>
    <t>AERMECANL125 A VERISON</t>
  </si>
  <si>
    <t>1309005180630 02</t>
  </si>
  <si>
    <t>agregat chłodniczy</t>
  </si>
  <si>
    <t>Centrala wentylacyjna C32234W/13</t>
  </si>
  <si>
    <t>1870/1570</t>
  </si>
  <si>
    <t>2C</t>
  </si>
  <si>
    <t>CLINT MHA/K 61</t>
  </si>
  <si>
    <t>12/231241</t>
  </si>
  <si>
    <t>Centrala  BO-VESTA-3 C37938</t>
  </si>
  <si>
    <t>AREA COOLING SAPTXSs-6</t>
  </si>
  <si>
    <t>CYGNUS TECH CY211</t>
  </si>
  <si>
    <t xml:space="preserve">CLIMA PRODUKT 3346/06 </t>
  </si>
  <si>
    <t>3100/3100</t>
  </si>
  <si>
    <t>2006.07</t>
  </si>
  <si>
    <t>HERMES  -APW-2-L-1710/300</t>
  </si>
  <si>
    <t>2006.11</t>
  </si>
  <si>
    <t>Kl. Schod.</t>
  </si>
  <si>
    <t>HERMES  -APW-2-L-1500/200</t>
  </si>
  <si>
    <t>HERMES</t>
  </si>
  <si>
    <t>FK G4 332x332x350/3         1 szt.</t>
  </si>
  <si>
    <t>2006.06</t>
  </si>
  <si>
    <t>OPTIMA KRYSZTAŁ C4225/18</t>
  </si>
  <si>
    <t>CLIMA GOLD</t>
  </si>
  <si>
    <t>2880/2550</t>
  </si>
  <si>
    <t xml:space="preserve">Klinika Chorób Naczyń i Chorób Wewnętrznych   </t>
  </si>
  <si>
    <t>LENNOX LV-HPO335-I4M</t>
  </si>
  <si>
    <t>C706197181287074000004</t>
  </si>
  <si>
    <t>LENNOX</t>
  </si>
  <si>
    <t>33,5/37,5</t>
  </si>
  <si>
    <t xml:space="preserve">Klinika Chorób Naczyń i Chorób Wewnętrznych                 </t>
  </si>
  <si>
    <t>OPTIMA KRYSZTAŁ C3939/18</t>
  </si>
  <si>
    <t>3580/3220</t>
  </si>
  <si>
    <t xml:space="preserve">OKMR                                           </t>
  </si>
  <si>
    <t>LENNOX LV-MO260-I4M</t>
  </si>
  <si>
    <t>C703250481415B04400010</t>
  </si>
  <si>
    <t>26/28,5</t>
  </si>
  <si>
    <t>OPTIMA KRYSZTAŁ C3941/18</t>
  </si>
  <si>
    <t>3190/2230</t>
  </si>
  <si>
    <t>LENNOX LV-MO200-I4M</t>
  </si>
  <si>
    <t>C704122610517720400003</t>
  </si>
  <si>
    <t>20/22</t>
  </si>
  <si>
    <t>OPTIMA KRYSZTAŁ C3940/17</t>
  </si>
  <si>
    <t>3040/2700</t>
  </si>
  <si>
    <t>LENNOX LV-MO180-I4M</t>
  </si>
  <si>
    <t>Nazwa składnika cenowego</t>
  </si>
  <si>
    <t>Ceny jednostkowe netto</t>
  </si>
  <si>
    <t>Wartość VAT</t>
  </si>
  <si>
    <t>Wartość netto</t>
  </si>
  <si>
    <t>Wartość Brutto</t>
  </si>
  <si>
    <t>Cena napraw</t>
  </si>
  <si>
    <t>Wartość oferty na zadanie nr 1</t>
  </si>
  <si>
    <t>Składniki pozacenowe</t>
  </si>
  <si>
    <t>Wartość</t>
  </si>
  <si>
    <t>Jednostka miary</t>
  </si>
  <si>
    <t>m-cy</t>
  </si>
  <si>
    <t>godzin</t>
  </si>
  <si>
    <t>Pouczenie:</t>
  </si>
  <si>
    <t>Formularz oferty musi być wypełniony czytelnie w języku polskim i podpisany przez osobę uprawnioną.</t>
  </si>
  <si>
    <t>Zadanie nr 1 (Klimatyzatory)</t>
  </si>
  <si>
    <t xml:space="preserve">Wartość netto  </t>
  </si>
  <si>
    <t xml:space="preserve">Wartość brutto  </t>
  </si>
  <si>
    <r>
      <t>Przeglądy i konserwacja (</t>
    </r>
    <r>
      <rPr>
        <i/>
        <sz val="10"/>
        <color indexed="10"/>
        <rFont val="Arial"/>
        <family val="2"/>
        <charset val="238"/>
      </rPr>
      <t xml:space="preserve">wartości wyliczone z arkusza </t>
    </r>
    <r>
      <rPr>
        <b/>
        <i/>
        <sz val="10"/>
        <color indexed="10"/>
        <rFont val="Arial"/>
        <family val="2"/>
        <charset val="238"/>
      </rPr>
      <t>Zad1 Klimatyzatory</t>
    </r>
    <r>
      <rPr>
        <i/>
        <sz val="10"/>
        <rFont val="Arial"/>
        <family val="2"/>
      </rPr>
      <t>)</t>
    </r>
  </si>
  <si>
    <t>Wartość oferty na zadanie nr 2</t>
  </si>
  <si>
    <t>Podpis i  pieczęć osoby uprawnionej</t>
  </si>
  <si>
    <t>Wartość zamówienia w okresie 
12 m-cy</t>
  </si>
  <si>
    <r>
      <t>Przeglądy i konserwacja (</t>
    </r>
    <r>
      <rPr>
        <i/>
        <sz val="10"/>
        <color indexed="10"/>
        <rFont val="Arial"/>
        <family val="2"/>
        <charset val="238"/>
      </rPr>
      <t xml:space="preserve">wartości wyliczone z arkusza: </t>
    </r>
    <r>
      <rPr>
        <b/>
        <i/>
        <sz val="10"/>
        <color indexed="10"/>
        <rFont val="Arial"/>
        <family val="2"/>
        <charset val="238"/>
      </rPr>
      <t>Zad2  Centr went, agr, nawilż</t>
    </r>
    <r>
      <rPr>
        <i/>
        <sz val="10"/>
        <rFont val="Arial"/>
        <family val="2"/>
      </rPr>
      <t>)</t>
    </r>
  </si>
  <si>
    <r>
      <t xml:space="preserve">Uwaga: </t>
    </r>
    <r>
      <rPr>
        <b/>
        <i/>
        <sz val="12"/>
        <color indexed="10"/>
        <rFont val="Arial"/>
        <family val="2"/>
        <charset val="238"/>
      </rPr>
      <t>Oferent wypełnia wyłącznie żółte pola</t>
    </r>
  </si>
  <si>
    <t>Cena netto za 1 przegląd i konserwację (zł)</t>
  </si>
  <si>
    <t xml:space="preserve">Cena brutto </t>
  </si>
  <si>
    <t>C704443870517915400002</t>
  </si>
  <si>
    <t>17,5/19</t>
  </si>
  <si>
    <t>OPTIMA KRYSZTAŁ C3942/18</t>
  </si>
  <si>
    <t>690/700</t>
  </si>
  <si>
    <t>OPTIMA KRYSZTAŁ C4155/18</t>
  </si>
  <si>
    <t xml:space="preserve">Klinika Kardiologii               </t>
  </si>
  <si>
    <t>LENNOX LV-HO335-I4M</t>
  </si>
  <si>
    <t>C70441227216178116400001</t>
  </si>
  <si>
    <t>VTS CPV2FD EU4 8105-202-0856</t>
  </si>
  <si>
    <t>serwerownia</t>
  </si>
  <si>
    <t>C4700/18 OPTIMA KRYSZTAŁ</t>
  </si>
  <si>
    <t>C705984931518605400011</t>
  </si>
  <si>
    <t>agragat chłodniczy</t>
  </si>
  <si>
    <t>VENTUS 8-110-14-2040-00151</t>
  </si>
  <si>
    <t>320 /2685</t>
  </si>
  <si>
    <t>2015.01</t>
  </si>
  <si>
    <t>LENNOX TSA072S4SN1M</t>
  </si>
  <si>
    <t>5613M05587</t>
  </si>
  <si>
    <t>9,4/10,10</t>
  </si>
  <si>
    <t>EKOZEFIR 1000</t>
  </si>
  <si>
    <t xml:space="preserve"> EKOZEFIR</t>
  </si>
  <si>
    <t>EKOZEFIR 2000</t>
  </si>
  <si>
    <t xml:space="preserve">CULOBEL </t>
  </si>
  <si>
    <t>118U6010</t>
  </si>
  <si>
    <t>R404A</t>
  </si>
  <si>
    <t>2010.01</t>
  </si>
  <si>
    <t xml:space="preserve">Magazyn odpadów medycznych </t>
  </si>
  <si>
    <t>2A</t>
  </si>
  <si>
    <t>118U6009</t>
  </si>
  <si>
    <t>Magazyn odpadów pokonsupcyjnych               budyneknr 2A niski parter</t>
  </si>
  <si>
    <t xml:space="preserve">OPAL COMPAKT PP1-K-He  CT-18-166 </t>
  </si>
  <si>
    <t>300/270</t>
  </si>
  <si>
    <t>OPAL-COMPACT 1-P/K-He</t>
  </si>
  <si>
    <t>250/280</t>
  </si>
  <si>
    <t xml:space="preserve">OPAL-COMPACT 2-L/k-He </t>
  </si>
  <si>
    <t>350/350</t>
  </si>
  <si>
    <t>OPTIMA KRYSZTAŁ C6095/20</t>
  </si>
  <si>
    <t>3370/2820</t>
  </si>
  <si>
    <t>HAIER AV14IMVEVA</t>
  </si>
  <si>
    <t>AA9AG 0E4U0 0AZL3 J0001</t>
  </si>
  <si>
    <t>HAIER</t>
  </si>
  <si>
    <t>OPTIMA KRYSZTAŁ C6096/20</t>
  </si>
  <si>
    <t>910/810</t>
  </si>
  <si>
    <t>HAIER 1U18FSERA(S)</t>
  </si>
  <si>
    <t>AA96J 0E090 0N1K6 M0026</t>
  </si>
  <si>
    <t>nawilżacz</t>
  </si>
  <si>
    <t xml:space="preserve">DEVATEC   </t>
  </si>
  <si>
    <t>CAREL</t>
  </si>
  <si>
    <t xml:space="preserve"> OPTIMA                                                     C5563/19  N1W1 </t>
  </si>
  <si>
    <t>3010/2300</t>
  </si>
  <si>
    <t>Dział Żywienia kuchnia</t>
  </si>
  <si>
    <t>OPTIMA                                             C5564/19  N2W2</t>
  </si>
  <si>
    <t>2100/2100</t>
  </si>
  <si>
    <t>9,3/11,2</t>
  </si>
  <si>
    <t xml:space="preserve"> OPTIMA                                                   C5565/19  N3W3</t>
  </si>
  <si>
    <t>5960/5090</t>
  </si>
  <si>
    <t xml:space="preserve">R410A  R410A      </t>
  </si>
  <si>
    <t>11,5       11,5</t>
  </si>
  <si>
    <t>61,5/64</t>
  </si>
  <si>
    <t>OPTIMA                                            C5567/19  N5W5</t>
  </si>
  <si>
    <t>3240/3820</t>
  </si>
  <si>
    <t>OPAL COMPACT  PP                                  K1418/19 SN1/SW1</t>
  </si>
  <si>
    <t>1080/1050</t>
  </si>
  <si>
    <t xml:space="preserve">Dział Żywienia kuchnia </t>
  </si>
  <si>
    <t>OPAL COMPACT  PP                                   K1419/19 SN1/SW2</t>
  </si>
  <si>
    <t>400/400</t>
  </si>
  <si>
    <t>EMERSON ZXLE-050E-TFD-454</t>
  </si>
  <si>
    <t>19HZ31349 M</t>
  </si>
  <si>
    <t>EMERSON</t>
  </si>
  <si>
    <t>R448</t>
  </si>
  <si>
    <t>Dział Żywienia kuchnia mroźnia</t>
  </si>
  <si>
    <t>EMERSON ZXME-018E-PFJ-302</t>
  </si>
  <si>
    <t>20D390391 M</t>
  </si>
  <si>
    <t>Dział Żywienia kuchnia catering</t>
  </si>
  <si>
    <t>RIVACOLD HCM245ZD312</t>
  </si>
  <si>
    <t>102009002538.</t>
  </si>
  <si>
    <t>RIVACOLD</t>
  </si>
  <si>
    <t>Dział Żywienia kuchnia chłodnia</t>
  </si>
  <si>
    <t>102009002537.</t>
  </si>
  <si>
    <t>Lp.</t>
  </si>
  <si>
    <t>model/typ - jednostek wew.</t>
  </si>
  <si>
    <t>nr seryjny - jednostek wew.</t>
  </si>
  <si>
    <t xml:space="preserve">data montażu </t>
  </si>
  <si>
    <t>ilość czynnika kg</t>
  </si>
  <si>
    <t>Ilość jednostek wewnętrznych (szt.)</t>
  </si>
  <si>
    <t>Moc chłodzenia/  grzania kW</t>
  </si>
  <si>
    <t>GREE GWH18QD-K3DNA5E/I</t>
  </si>
  <si>
    <t>4K47560000607</t>
  </si>
  <si>
    <t>2017.08</t>
  </si>
  <si>
    <t>R32</t>
  </si>
  <si>
    <t>Dział Sterylizacji i Dezynfekcji strefa sterylna</t>
  </si>
  <si>
    <t>ściana parter</t>
  </si>
  <si>
    <t>4,6/5</t>
  </si>
  <si>
    <t>4K47560000226</t>
  </si>
  <si>
    <t>SAMSUNG AR18HSFNCWKN</t>
  </si>
  <si>
    <t>OBLYPAJF400274D</t>
  </si>
  <si>
    <t>2014.01</t>
  </si>
  <si>
    <t>R410A</t>
  </si>
  <si>
    <t>Dział Sterylizacji i Dezynfekcji strona brudna</t>
  </si>
  <si>
    <t>.5/6</t>
  </si>
  <si>
    <t>FUJITSU  AWYZ24LBL</t>
  </si>
  <si>
    <t>E005638</t>
  </si>
  <si>
    <t>2013.09</t>
  </si>
  <si>
    <t>7,1/8,5</t>
  </si>
  <si>
    <t>LG D18AK NSC</t>
  </si>
  <si>
    <t>303KANY00031</t>
  </si>
  <si>
    <t>5,2/6,3</t>
  </si>
  <si>
    <t>FUJITSU AWYZ24LBC</t>
  </si>
  <si>
    <t>E005637</t>
  </si>
  <si>
    <t>GREE GWH24QC-K6DNB2C/I</t>
  </si>
  <si>
    <t>4M41280000647</t>
  </si>
  <si>
    <t>2019.04</t>
  </si>
  <si>
    <t>DAIKIN FTXV25AV1B</t>
  </si>
  <si>
    <t>C014626</t>
  </si>
  <si>
    <t>2018.09</t>
  </si>
  <si>
    <t>Kardiologia INK izolatka</t>
  </si>
  <si>
    <t>ściana I piętro</t>
  </si>
  <si>
    <t>2,6/2,8</t>
  </si>
  <si>
    <t>C011304</t>
  </si>
  <si>
    <t>Kardiologia INK gabinet zabiegowy</t>
  </si>
  <si>
    <t>C014624</t>
  </si>
  <si>
    <t>Kardiologia punkt pielegniarski</t>
  </si>
  <si>
    <t>C014629</t>
  </si>
  <si>
    <t>Kardiologia pokój przygotowań</t>
  </si>
  <si>
    <t>DAIKIN FTXV35AV1B</t>
  </si>
  <si>
    <t>C017150</t>
  </si>
  <si>
    <t>Kardiologia gabinet lekarski nr.1</t>
  </si>
  <si>
    <t>3,4/3,6</t>
  </si>
  <si>
    <t>C017157</t>
  </si>
  <si>
    <t>Kardiologia gabinet lekarski nr.2</t>
  </si>
  <si>
    <t>DAIKIN 1 FTXV35AV1B</t>
  </si>
  <si>
    <t>C017163</t>
  </si>
  <si>
    <t>Kardiologia INK NR.1</t>
  </si>
  <si>
    <t>DAIKIN 2 FTXV25AV1B</t>
  </si>
  <si>
    <t>C014623</t>
  </si>
  <si>
    <t>Kardiologia INK NR.2</t>
  </si>
  <si>
    <t>DAIKIN 3 FTXV35AV1B</t>
  </si>
  <si>
    <t>C017148</t>
  </si>
  <si>
    <t>Kardiologia INK NR.3</t>
  </si>
  <si>
    <t>DAIKIN 4 FTXV35AV1B</t>
  </si>
  <si>
    <t>C017162</t>
  </si>
  <si>
    <t>Kardiologia INK NR.4</t>
  </si>
  <si>
    <t>DAIKIN 5 FTXV25AV1B</t>
  </si>
  <si>
    <t>C011381</t>
  </si>
  <si>
    <t>Kardiologia INK NR.5</t>
  </si>
  <si>
    <t>SAMSUNG AR12FSFTKWQNZE</t>
  </si>
  <si>
    <t>Y77FPAKD300657B</t>
  </si>
  <si>
    <t>2013.08</t>
  </si>
  <si>
    <t>Kardiologia sekretariat ordynatora</t>
  </si>
  <si>
    <t>Y77FPAKD300721B</t>
  </si>
  <si>
    <t xml:space="preserve">Kardiologia sekretariat </t>
  </si>
  <si>
    <t>GREE GWH09RB-K3DNAG/I</t>
  </si>
  <si>
    <t>4H78960000543</t>
  </si>
  <si>
    <t>2017.09</t>
  </si>
  <si>
    <t>Kardiologia rejestracja</t>
  </si>
  <si>
    <t>2,6/3</t>
  </si>
  <si>
    <t>LG AS-H126RKA2</t>
  </si>
  <si>
    <t>601KAGS01303</t>
  </si>
  <si>
    <t>R 32</t>
  </si>
  <si>
    <t>Kardoilogia pracownia prac wysiłkowych nr.6</t>
  </si>
  <si>
    <t>SANYO SAPKR73EH</t>
  </si>
  <si>
    <r>
      <t>Zadanie nr 2 Centrale wentylacyjne, agregaty, nawilżacze (</t>
    </r>
    <r>
      <rPr>
        <b/>
        <i/>
        <sz val="11"/>
        <color indexed="8"/>
        <rFont val="Czcionka tekstu podstawowego"/>
        <charset val="238"/>
      </rPr>
      <t>przeglądy i konserwacja</t>
    </r>
    <r>
      <rPr>
        <b/>
        <sz val="11"/>
        <color indexed="8"/>
        <rFont val="Czcionka tekstu podstawowego"/>
        <charset val="238"/>
      </rPr>
      <t xml:space="preserve">) </t>
    </r>
  </si>
  <si>
    <t xml:space="preserve">Nawiew  FK G4 592x592x150/6       1 szt.
Wywiew FK G4 592x592x150/6       1 szt.
Wtórny    FK F7 592x592x590/6       1 szt.
</t>
  </si>
  <si>
    <t xml:space="preserve">Wstępny FK G4 428x428x300/3     4 szt.
Wtórny    FK F7 428x428x600/3     2 szt.
</t>
  </si>
  <si>
    <t>Wstępny FK F5 592x490x500      1 szt.
Wtórny    FK F9 592x490x590     1 szt.
Wywiew FK F5 592x490x500      1 szt.</t>
  </si>
  <si>
    <t>Wstępny FK F5 592x592x500      1 szt.
Wtórny    FK F9 592x592x590      1 szt.
Wywiew FK F5 592x592x500       1 szt.</t>
  </si>
  <si>
    <t xml:space="preserve">Nawiew  FK F5 592x490x500       1 szt.
Wtórny    FK F9 592x490x590       1 szt.
Wywiew FK F5 592x490x500       1 szt.
</t>
  </si>
  <si>
    <t xml:space="preserve">FK G4 592x592x360/6          2 szt.
FK F7 592x592x590/7          1 szt.
</t>
  </si>
  <si>
    <t>F9/kieszeniowy/590mm                                  
590X590    1 szt                                                         287X590    1 szt                                 F5/kieszeniowy/500mm                                        590X590     2 szt                                                        287X590     2 szt</t>
  </si>
  <si>
    <t>390/350</t>
  </si>
  <si>
    <t>OPAL COMPAKT K 1001/18 PP_1</t>
  </si>
  <si>
    <t>G4/kieszeniowy/360mm                                          490x490    4 szt                                                 F9/kieszeniowy/590mm                                           490x490    2szt</t>
  </si>
  <si>
    <t>G4/kieszeniowy/360mm                                      590x405   2 szt                                                      287x405   2szt                                F97/kieszeniowy/590mm                                     590x405    1 szt                                                          287x405    1 szt</t>
  </si>
  <si>
    <t>G4/kieszeniowy/360mm                                                                         590x405    2szt                                                                               287x405    2szt</t>
  </si>
  <si>
    <t>G4/kasetonowy/50mm                                                           540x405     2szt</t>
  </si>
  <si>
    <r>
      <t xml:space="preserve">F5/kieszeniowy/590 </t>
    </r>
    <r>
      <rPr>
        <sz val="10"/>
        <color rgb="FFFF0000"/>
        <rFont val="Calibri"/>
        <family val="2"/>
        <charset val="238"/>
        <scheme val="minor"/>
      </rPr>
      <t xml:space="preserve">  </t>
    </r>
    <r>
      <rPr>
        <sz val="10"/>
        <color indexed="8"/>
        <rFont val="Calibri"/>
        <family val="2"/>
        <charset val="238"/>
        <scheme val="minor"/>
      </rPr>
      <t xml:space="preserve">                                         590x590    2 szt                                                              287x590    2 szt                           F9/kieszeniowy/590                                   590x590    1 szt                                                              287x590    1 szt      </t>
    </r>
  </si>
  <si>
    <t xml:space="preserve">FD 930x355x50      2 szt                                                 </t>
  </si>
  <si>
    <t>G4/kasetowy    879X287x100       1szt                                               F7kieszeniowy  879x287x590      1szt    F5/kieszeniowy 879x287x590     1szt</t>
  </si>
  <si>
    <t>G4/kieszeniowy/300x490x490       2szt           F9/kieszeniowy/490x490x590        2szt                       Filtr kasetowy 490x1080x50           1szt</t>
  </si>
  <si>
    <t>M5 kasetowy 600x210x70             2szt</t>
  </si>
  <si>
    <t xml:space="preserve"> G4 kasetowy 368x235x50            2szt</t>
  </si>
  <si>
    <t>G4 kasetowy  368x235x5             2szt                        F7 kieszeniowy730x230x590        1szt</t>
  </si>
  <si>
    <t>G4 kasetowy 465x275x50              2szt              F7 kieszeniowy 460x270x590        2szt</t>
  </si>
  <si>
    <r>
      <t xml:space="preserve">F5/kieszeniowy/500 490X490       </t>
    </r>
    <r>
      <rPr>
        <sz val="10"/>
        <color rgb="FFFF0000"/>
        <rFont val="Calibri"/>
        <family val="2"/>
        <charset val="238"/>
        <scheme val="minor"/>
      </rPr>
      <t xml:space="preserve">  </t>
    </r>
    <r>
      <rPr>
        <sz val="10"/>
        <rFont val="Calibri"/>
        <family val="2"/>
        <charset val="238"/>
        <scheme val="minor"/>
      </rPr>
      <t>4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indexed="8"/>
        <rFont val="Calibri"/>
        <family val="2"/>
        <charset val="238"/>
        <scheme val="minor"/>
      </rPr>
      <t>szt F9/kieszeniowy/590 490x490         2 szt</t>
    </r>
  </si>
  <si>
    <t>F5/kieszeniowy/500 590X287         2szt F9/kieszeniowy/590 590x287         1szt</t>
  </si>
  <si>
    <t xml:space="preserve">G4 kasetowy 100 mm  490x490     2 szt                                  M5 kasetowy 100 mm  490x490     2 szt </t>
  </si>
  <si>
    <t xml:space="preserve">G4 kasetowy 100 mm  879x287     1 szt                                    F5 kieszeniowy 500 mm 879x287   1 szt           </t>
  </si>
  <si>
    <t xml:space="preserve">G4 kasetowy 100 mm  490x490       2 szt                                  M5 kasetowy 100 mm  490x490       2 szt </t>
  </si>
  <si>
    <t>M5 kasetowy 50 mm 585x315          2 szt</t>
  </si>
  <si>
    <t>G4 kasetowy 50 mm 368x235          2 szt</t>
  </si>
  <si>
    <t>Kontrola szczelności CRO
T / N</t>
  </si>
  <si>
    <t xml:space="preserve">Nawiew  G4 428x287x300            2 szt.
             G4 428x287x600                    2 szt.
Wywiew G4 428x287x300            2 szt. 
</t>
  </si>
  <si>
    <t>344/06</t>
  </si>
  <si>
    <t>F kasetowy                                                                    EU4 195x795x45                               1 szt.
FK G4 630x335x150/7                   1 szt.</t>
  </si>
  <si>
    <t>FK G4 592x335x150/6              2 szt.
FK  F7 592x335x590/6              1 szt.</t>
  </si>
  <si>
    <t xml:space="preserve">G4/kasetowy/50mm                             368x235  szt 2                                                       F7/ kieszeniowy 590                                    460x335  szt.1                                </t>
  </si>
  <si>
    <t>Elektro Vap    typ ELMC 10                           7,52 kW 400V</t>
  </si>
  <si>
    <t>HUMISTEAM BASIC                                            nr. UEO35YL0012    seria Z00002442         26 kW  400V</t>
  </si>
  <si>
    <t xml:space="preserve">G4 kasetowy 100 mm  590x590      2 szt                                  G4 kasetowy 100 mm  590x287      2 szt                                   F5 kasetowy 500 mm  590x590      2 szt                                                       F5 kasetowy 500 mm  590x287      2 szt        </t>
  </si>
  <si>
    <t xml:space="preserve">G4 kasetowy 100 mm                                                              590x590          12 szt                                                            490x590          4 szt                                                                                  </t>
  </si>
  <si>
    <t xml:space="preserve">F5 kieszeniowy 500 mm                                                                  590x590         12 szt                                                           490x590          4 szt                                                    G2 kasetowy    48 mm - tłuszczowy                                           590x590          12 szt                                                            490x590           4 szt                                                                                  </t>
  </si>
  <si>
    <t>61,5/65</t>
  </si>
  <si>
    <t xml:space="preserve">R410A </t>
  </si>
  <si>
    <t>2020.06</t>
  </si>
  <si>
    <t>3 AB</t>
  </si>
  <si>
    <r>
      <t>Piętro 
(</t>
    </r>
    <r>
      <rPr>
        <b/>
        <sz val="10"/>
        <color indexed="8"/>
        <rFont val="Calibri"/>
        <family val="2"/>
        <charset val="238"/>
        <scheme val="minor"/>
      </rPr>
      <t>N.P.</t>
    </r>
    <r>
      <rPr>
        <sz val="10"/>
        <color indexed="8"/>
        <rFont val="Calibri"/>
        <family val="2"/>
        <charset val="238"/>
        <scheme val="minor"/>
      </rPr>
      <t xml:space="preserve">-niski parater,
</t>
    </r>
    <r>
      <rPr>
        <b/>
        <sz val="10"/>
        <color indexed="8"/>
        <rFont val="Calibri"/>
        <family val="2"/>
        <charset val="238"/>
        <scheme val="minor"/>
      </rPr>
      <t>P</t>
    </r>
    <r>
      <rPr>
        <sz val="10"/>
        <color indexed="8"/>
        <rFont val="Calibri"/>
        <family val="2"/>
        <charset val="238"/>
        <scheme val="minor"/>
      </rPr>
      <t xml:space="preserve"> - parter,D-dach)</t>
    </r>
  </si>
  <si>
    <t>D</t>
  </si>
  <si>
    <t>na wysokości 2m</t>
  </si>
  <si>
    <r>
      <t>Zadanie nr 2 Klimatyzatory (</t>
    </r>
    <r>
      <rPr>
        <b/>
        <i/>
        <sz val="11"/>
        <color indexed="8"/>
        <rFont val="Czcionka tekstu podstawowego"/>
        <charset val="238"/>
      </rPr>
      <t>przeglądy i konserwacja</t>
    </r>
    <r>
      <rPr>
        <b/>
        <sz val="11"/>
        <color indexed="8"/>
        <rFont val="Czcionka tekstu podstawowego"/>
        <charset val="238"/>
      </rPr>
      <t xml:space="preserve">) </t>
    </r>
  </si>
  <si>
    <t>Urządzenia na gwarancji T/N</t>
  </si>
  <si>
    <t>czynnik</t>
  </si>
  <si>
    <t>Częstotliwość konserwacji przeglądów w 1 roku</t>
  </si>
  <si>
    <t>Wydajność urządzenia  m3/h</t>
  </si>
  <si>
    <t>Cena netto 1 przeglądu i konserwacji (zł)</t>
  </si>
  <si>
    <t>Stawka Vat (%)</t>
  </si>
  <si>
    <t>Cena brutto 1 przeglądu i konserwacji (zł)</t>
  </si>
  <si>
    <t>Wartość netto na rok</t>
  </si>
  <si>
    <t>Wartość brutto na rok</t>
  </si>
  <si>
    <t>Kondygnacje N.P.-niski parter,               P-parter,                 1 do 6-piętra</t>
  </si>
  <si>
    <t>miejsce zainstalowania jednostki zew.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</si>
  <si>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</si>
  <si>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</si>
  <si>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</si>
  <si>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</si>
  <si>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</si>
  <si>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</si>
  <si>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</si>
  <si>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</si>
  <si>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</si>
  <si>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</si>
  <si>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</si>
  <si>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</si>
  <si>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</si>
  <si>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</si>
  <si>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</si>
  <si>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</si>
  <si>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</si>
  <si>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</si>
  <si>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</si>
  <si>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</si>
  <si>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</si>
  <si>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</si>
  <si>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 xml:space="preserve">1E </t>
  </si>
  <si>
    <t>Dział Sterylizacji i Dezynfekcji strona czysta</t>
  </si>
  <si>
    <t xml:space="preserve">7B </t>
  </si>
  <si>
    <t xml:space="preserve"> 7A</t>
  </si>
  <si>
    <t>2014.05</t>
  </si>
  <si>
    <t>2,6/3,2</t>
  </si>
  <si>
    <t>4,6/5,2</t>
  </si>
  <si>
    <t>GREE GUD50T/A-T</t>
  </si>
  <si>
    <t>2021.12</t>
  </si>
  <si>
    <t>5/5,5</t>
  </si>
  <si>
    <t>Chirurgia sala dydaktyczna</t>
  </si>
  <si>
    <t>GREE GUD100G/A-T</t>
  </si>
  <si>
    <t>9Y93410000172</t>
  </si>
  <si>
    <t>2021.08</t>
  </si>
  <si>
    <t>poziom terenu</t>
  </si>
  <si>
    <t>005TKVZ00759</t>
  </si>
  <si>
    <t>005TKKG10541</t>
  </si>
  <si>
    <t>GREE GWH12AGB-K6DNA1A/I</t>
  </si>
  <si>
    <t>4R46710028066</t>
  </si>
  <si>
    <t>3,2/3,4</t>
  </si>
  <si>
    <t>Mikrobiologia Pomieszczenie laboratoryjne</t>
  </si>
  <si>
    <t>LENNOX LXVA-RHM09NI</t>
  </si>
  <si>
    <t>340C40235040C180170092</t>
  </si>
  <si>
    <t>2021.10</t>
  </si>
  <si>
    <t>2,6/2,9</t>
  </si>
  <si>
    <t>Mikrobiologia serwerownia</t>
  </si>
  <si>
    <t>7D</t>
  </si>
  <si>
    <t>FUJITSU RSA 09LGC</t>
  </si>
  <si>
    <t>FUJITSU RSA 30LFC</t>
  </si>
  <si>
    <t>FUJITSU RSA09LGC</t>
  </si>
  <si>
    <t>FUJITSU RSG30LFCA</t>
  </si>
  <si>
    <t>FUJITSU RSG09LFCA</t>
  </si>
  <si>
    <t>2020.11</t>
  </si>
  <si>
    <t>504TAKKFV445    503KCZP0NM37</t>
  </si>
  <si>
    <t>4R46710028067</t>
  </si>
  <si>
    <t>Angiologia pracownia USG</t>
  </si>
  <si>
    <t>4R46710028061</t>
  </si>
  <si>
    <t>Angiologia pracownia USG 1037</t>
  </si>
  <si>
    <t>GWH12AGB-K6DNA1A/I</t>
  </si>
  <si>
    <t>4R46710027988</t>
  </si>
  <si>
    <t>GREE GWH12AGB-K6DNA1A/O</t>
  </si>
  <si>
    <t>POZ gabinet badań</t>
  </si>
  <si>
    <t>4R46710028056</t>
  </si>
  <si>
    <t>3.2/3.4</t>
  </si>
  <si>
    <t>GREE GWH12AFB-K6DNA1A/I</t>
  </si>
  <si>
    <t>4P25600011732</t>
  </si>
  <si>
    <t>2021.06</t>
  </si>
  <si>
    <t>teren</t>
  </si>
  <si>
    <t>Patomorfologia pracownia histopatologiczna</t>
  </si>
  <si>
    <t>sciana parter</t>
  </si>
  <si>
    <t>Patomorfologia pracownia introwa</t>
  </si>
  <si>
    <t>SAMSUNG AR18HSSDBWKNEU</t>
  </si>
  <si>
    <t>0B5TPAJF600038D</t>
  </si>
  <si>
    <t>Patomorfologia pracownia cytometrii</t>
  </si>
  <si>
    <t>4M41200009953</t>
  </si>
  <si>
    <t>2021.03</t>
  </si>
  <si>
    <t>4/4,5</t>
  </si>
  <si>
    <t>Poradnia ginekologiczna pok. zabiegowy 177</t>
  </si>
  <si>
    <t>4L965000007147</t>
  </si>
  <si>
    <t>3,5/4,2</t>
  </si>
  <si>
    <t>Poradnia ginekologiczna gab. lekarski 179a</t>
  </si>
  <si>
    <t>Pomieszczenie tleniarzy</t>
  </si>
  <si>
    <t>Przegląd okresowy wraz z konserwacją obejmuje czynności wynikające z dokumentacji (DTR) i instrukcji obsługi producenta, a w szczególności</t>
  </si>
  <si>
    <t>Jednostka zewnętrzna:</t>
  </si>
  <si>
    <t>Ocena pracy sprężarki (poziom hałasu),</t>
  </si>
  <si>
    <t>Pomiar ciśnienia czynnika chłodniczego - wpięcie manometrów do klimatyzatora zewnętrznego</t>
  </si>
  <si>
    <t>Czyszczenie skraplacza oraz lameli, dezynfekcja środkiem chemicznym</t>
  </si>
  <si>
    <t>Pomiar poboru mocy  i połączeń elektrycznych</t>
  </si>
  <si>
    <t xml:space="preserve">      Sprawdzenie połączeń chłodniczych i elektrycznych</t>
  </si>
  <si>
    <t xml:space="preserve">Sprawdzenie szczelności instalacji  </t>
  </si>
  <si>
    <t>Sprawdzenie mocowania urządzenia.</t>
  </si>
  <si>
    <t>Jednostka wewnętrzna:</t>
  </si>
  <si>
    <t xml:space="preserve">Czyszczenie filtrów parownika, dezynfekcja odgrzybianie parownika turbiny wentylatora środkiem chemicznym </t>
  </si>
  <si>
    <t xml:space="preserve">Umycie i wyczyszczenie obudowy parownika odgrzybianie tacy ociekowej  </t>
  </si>
  <si>
    <t>Udrożnienie odpływu kondensatu udrożnienie rurociągu skroplin</t>
  </si>
  <si>
    <t>Sprawdzenie działania pompek do skroplin (jeżeli są)</t>
  </si>
  <si>
    <t>Dezynfekcja i odgrzybianie parownika,</t>
  </si>
  <si>
    <t>Pomiar temperatur powietrza zasysanego i wydmuchiwanego,</t>
  </si>
  <si>
    <t>Sprawdzenie parametrów pracy klimatyzacji</t>
  </si>
  <si>
    <t xml:space="preserve">Sprawdzenie pracy sterownika oraz pilota </t>
  </si>
  <si>
    <t xml:space="preserve">      Ocena stanu parownika i jego pracy</t>
  </si>
  <si>
    <t>B</t>
  </si>
  <si>
    <t>Informat</t>
  </si>
  <si>
    <t>PUBR</t>
  </si>
  <si>
    <t>Jakubczak</t>
  </si>
  <si>
    <t>Inwest</t>
  </si>
  <si>
    <t>Nazwa Gwaranta</t>
  </si>
  <si>
    <t>Rodzaj gwarnacji
P- Producenta urządzenia
B - Firmy remontowej</t>
  </si>
  <si>
    <t>Kontbud</t>
  </si>
  <si>
    <t>Gwarancja do:
RR-MM-DD</t>
  </si>
  <si>
    <t>Uwaga: Oferent wypełnia wyłącznie żółte pola</t>
  </si>
  <si>
    <r>
      <t>Czas  reakcji na awarię (wpisać ilość godzin) (</t>
    </r>
    <r>
      <rPr>
        <i/>
        <sz val="10"/>
        <rFont val="Arial"/>
        <family val="2"/>
        <charset val="238"/>
      </rPr>
      <t>wymagana reakcja poniżej 5 godzin od momentu zgłoszenia</t>
    </r>
    <r>
      <rPr>
        <b/>
        <sz val="10"/>
        <rFont val="Arial"/>
        <family val="2"/>
      </rPr>
      <t>)</t>
    </r>
  </si>
  <si>
    <r>
      <t xml:space="preserve">Oferowana długość udzielanej gwarancji na naprawy </t>
    </r>
    <r>
      <rPr>
        <sz val="10"/>
        <rFont val="Arial"/>
        <family val="2"/>
      </rPr>
      <t>( min.  3  m-ce - stanowi kryterium  oceny )</t>
    </r>
  </si>
  <si>
    <r>
      <t xml:space="preserve">Oferowana długość udzielanej gwarancji na naprawy </t>
    </r>
    <r>
      <rPr>
        <sz val="10"/>
        <rFont val="Arial"/>
        <family val="2"/>
      </rPr>
      <t>(min.  3  m-ce - stanowi kryterium  oceny )</t>
    </r>
  </si>
  <si>
    <t>Sczegółowy  formularz  cenowy - zał. 2A</t>
  </si>
  <si>
    <t>4R46710027992</t>
  </si>
  <si>
    <t xml:space="preserve">Blok operacyjny Sala wybudzeń </t>
  </si>
  <si>
    <t xml:space="preserve">Zakład Radiologii i Diagnostyki Obrazowej Rezonans magnetyczny 1,5 T  </t>
  </si>
  <si>
    <t xml:space="preserve"> Zakład Radiologii i Diagnostyki Obrazowej Rezonans magnetyczny 1,5 T  </t>
  </si>
  <si>
    <t xml:space="preserve">Blok operacyjny Sala wybudzeń                    </t>
  </si>
  <si>
    <t xml:space="preserve">Położnictwo Patologia wczesnej ciąży    </t>
  </si>
  <si>
    <t xml:space="preserve">Zakład Radiologii i Diagnostyki Obrazowej Rezonans magnetyczny 3,0 T  </t>
  </si>
  <si>
    <t xml:space="preserve">Apteka  szpitalna                                    </t>
  </si>
  <si>
    <t xml:space="preserve">Klinika Gastroenterologii                     </t>
  </si>
  <si>
    <t xml:space="preserve">Klinika Hematologii                                </t>
  </si>
  <si>
    <t xml:space="preserve">OKMR Tomograf                                </t>
  </si>
  <si>
    <t>Klinika Angiologii                                     budynek nr 1A IV piętro</t>
  </si>
  <si>
    <t xml:space="preserve">Klinika Chirurgii                                        </t>
  </si>
  <si>
    <t xml:space="preserve">Klinika Ortopedii                                        </t>
  </si>
  <si>
    <t>Klinika Neurochirurgii                                          sala operacyjna</t>
  </si>
  <si>
    <t>Klinika Neurochirurgii                                          sala pooperacyjna</t>
  </si>
  <si>
    <t xml:space="preserve">Zakład Radiologii i Diagnostyki Obrazowej Rezonans magnetyczny 3,0 T </t>
  </si>
  <si>
    <t xml:space="preserve">Zakład Radiologii i Diagnostyki Obrazowej Rezonans magnetyczny 1,5 T          </t>
  </si>
  <si>
    <t>Klinika Neurochirurgii                                                 sala operacyjna</t>
  </si>
  <si>
    <t xml:space="preserve">Klinika Neonatologii                           </t>
  </si>
  <si>
    <t>ROTOR-VEN</t>
  </si>
  <si>
    <t>ROTOR-VENT  L21-1171 LS/N/4/E</t>
  </si>
  <si>
    <t>ROTOR VENT</t>
  </si>
  <si>
    <t>wentylatornia nr. 2</t>
  </si>
  <si>
    <t>wentylatornia nr. 6</t>
  </si>
  <si>
    <t>wentylatornia nr. 1</t>
  </si>
  <si>
    <t>wentylatornia nr. 4</t>
  </si>
  <si>
    <t xml:space="preserve">pomieszczenie techniczne </t>
  </si>
  <si>
    <t>wentylatornia nr. 3</t>
  </si>
  <si>
    <t>klatka schodowa</t>
  </si>
  <si>
    <t>łazienka niepełnosprawnych</t>
  </si>
  <si>
    <t>wentylatornia nr.5</t>
  </si>
  <si>
    <t>2021.11</t>
  </si>
  <si>
    <t>G4 kieszeniowy /360 mm                                                      590x490    1 szt                                             287x490   1 szt                                              F5kieszeniowy /500                                                          590x490   1 szt                                           287x490    1 szt                                                         F9 kieszeniowy /590                                                         590x490   1 szt                                           287x490  2 szt                                                 490x490   1 szt</t>
  </si>
  <si>
    <t>2600/2500</t>
  </si>
  <si>
    <t>KONTBUD</t>
  </si>
  <si>
    <t>C7880/21</t>
  </si>
  <si>
    <t>OPTIMA KRYSZTAŁNW 2S P CZP HW/CHf FW D 2600/2500</t>
  </si>
  <si>
    <t>34VD071370613180100003</t>
  </si>
  <si>
    <t>LENNOX LV-MSO224-I4M</t>
  </si>
  <si>
    <t>Ortopedia kotytarz prawa strona</t>
  </si>
  <si>
    <t>Ortopedia sala dydaktyczna prawa strona</t>
  </si>
  <si>
    <t xml:space="preserve">OKMR sala dydaktyczna strona lewa </t>
  </si>
  <si>
    <t xml:space="preserve">OKMR korytarz strona lewa </t>
  </si>
  <si>
    <t>Zakład Mikrobiologii Klinicznej i Diagnostyki Molekularnej</t>
  </si>
  <si>
    <t xml:space="preserve">Radiologia Zabiegowa Angiografia 1                              </t>
  </si>
  <si>
    <t>Radiologia Zabiegowa Angiografia 2</t>
  </si>
  <si>
    <t>Przegląd okresowy wraz z konserwacją obejmuje czynności wynikające z dokumentacji (DTR) i instrukcji obsługi producenta</t>
  </si>
  <si>
    <t>Zakres przeglądu i konserwacji central wentylacyjnych</t>
  </si>
  <si>
    <t>oględziny ogólne i ocena stanu technicznego urządzeń</t>
  </si>
  <si>
    <t>ocena stanu zespołów wentylatorowych</t>
  </si>
  <si>
    <t>kontrola łożysk wentylatorów, osłuchanie</t>
  </si>
  <si>
    <t>kontrola łożysk silników, osłuchanie</t>
  </si>
  <si>
    <t>kontrola kierunku pracy zespołów wentylatorowych</t>
  </si>
  <si>
    <t>kontrola przekładni pasowych, regulacja naciągu pasków klinowych</t>
  </si>
  <si>
    <t>ocena stanu wymienników ciepła</t>
  </si>
  <si>
    <t>kontrola nagrzewnicy</t>
  </si>
  <si>
    <t>kontrola chłodnicy</t>
  </si>
  <si>
    <t>kontrola odzysku (rekuperacji)</t>
  </si>
  <si>
    <t>kontrola pracy przepustnic i napędów przepustnic</t>
  </si>
  <si>
    <t>kontrola stopnia zanieczyszczenia filtrów powietrza</t>
  </si>
  <si>
    <t>dostawa i wymiana oraz utylizacja filtrów powietrza</t>
  </si>
  <si>
    <t>kontrola poprawności działania automatycznego sterownia</t>
  </si>
  <si>
    <t>wymiana filtrów wstępnych i wtórnych według zestawienia</t>
  </si>
  <si>
    <t>wydanie wniosków i zaleceń użytkownikowi – w protokołach konserwacji</t>
  </si>
  <si>
    <t>oględziny ogólne i ocena stanu technicznego urządzeń uzupełnienie brakujących elementów mocowań urządzeń i obudów</t>
  </si>
  <si>
    <t>kontrola bloku skraplacza</t>
  </si>
  <si>
    <t>kontrola bloku parownika</t>
  </si>
  <si>
    <t>kontrola historii pracy agregatu, układu sterowania i ewentualna konfiguracja systemu</t>
  </si>
  <si>
    <t>kontrola ciśnień roboczych</t>
  </si>
  <si>
    <t>kontrola poboru mocy i poboru prądów wszystkich odbiorników elektrycznych</t>
  </si>
  <si>
    <t>kontrola pracy agregatu przy pełnym obciążeniu sprężarek</t>
  </si>
  <si>
    <t>kontrola zamocowań kabli zasilających i przewodów sterowania</t>
  </si>
  <si>
    <t>kontrola zabezpieczeń ciśnieniowych i zwłok czasowych</t>
  </si>
  <si>
    <t>kontrola działania układu sterowania i elementów automatyki</t>
  </si>
  <si>
    <t>Zakres przeglądu i konserwacji nawilżaczy:</t>
  </si>
  <si>
    <t>Sprawdzić stan instalacji wody i pary</t>
  </si>
  <si>
    <t>Skontrolować połączenia i stan instalacji elektrycznej</t>
  </si>
  <si>
    <t>Skontrolować stopień zanieczyszczenia cylindra. Jeżeli grubość osadu przekracza połowę  wysokości przelewu w dolnej części cylindra należy cylinder wyczyścić lub wymienić.</t>
  </si>
  <si>
    <t>Sprawdzić zawór wlotowy zawór spustowy może być zablokowany przez osad co może powodować ciągły spust wody</t>
  </si>
  <si>
    <t>Zakres przeglądu i konserwacji agregatów chłodniczych</t>
  </si>
  <si>
    <t>czynności wstępne związane z działaniem układu, oględziny zewnętrzne urządzenia (instalacji)</t>
  </si>
  <si>
    <t>przegląd aparatury zabezpieczającej</t>
  </si>
  <si>
    <t>kontrola korozji poszczególnych elementów urządzenia (instalacji)</t>
  </si>
  <si>
    <t>ocena szczelności układu chłodniczego (instalacji)</t>
  </si>
  <si>
    <t>informacja o stanie urządzenia, - inwentaryzacja ilości czynnika i rodzaju czynnika chłodniczego w instalacji oraz odnotowanie tych parametrów w karcie przeglądu</t>
  </si>
  <si>
    <t>stanu technicznego izolacji termicznej oraz ewentualne uzupełnienie braków</t>
  </si>
  <si>
    <t>zabezpieczeń części ruchomych przed uszkodzeniami mechanicznymi</t>
  </si>
  <si>
    <t>stanu zaworów, czujników, filtrów itp., - pracy sprężarek</t>
  </si>
  <si>
    <t>parametrów pracy urządzenia ( temperatury, ciśnienia ssania i tłoczenia, różnicy ciśnień na filtrach, przegrzanie czynnika, poziom oleju itp.)</t>
  </si>
  <si>
    <t>czyszczenie skraplaczy i obudów (mycie strumieniem wody pod ciśnieniem)</t>
  </si>
  <si>
    <t>czyszczenie wszelkiego rodzaju filtrów</t>
  </si>
  <si>
    <t>czyszczenie łopatek wirników wentylatorów skraplaczy</t>
  </si>
  <si>
    <t>oczyszczenie i sprawdzenie drożności układu odprowadzenia skroplin</t>
  </si>
  <si>
    <t>przegląd układów sterowania i zasilania siłowego</t>
  </si>
  <si>
    <t>sprawdzenie (dokręcenie) połączeń elektrycznych zarówno w szafie sterowniczej jak i na zaciskach urządzeń oraz AKPiA, próby funkcjonalne układów sterowania i regulacji</t>
  </si>
  <si>
    <t>szczegółowa kontrola działania automatyki i ewentualna regulacja (aplikacji regulatorów, nastaw czujników, działania przekaźników, zabezpieczeń termicznych itp.)</t>
  </si>
  <si>
    <t xml:space="preserve">Klinika Ortopedii                                       </t>
  </si>
  <si>
    <t xml:space="preserve">Urządzenia wymagające kontroli sprawdzenia szczelności do wpisu CRO według terminu wskazanego przez użytkownika pozycja  </t>
  </si>
  <si>
    <t>Urologia serwerownia</t>
  </si>
  <si>
    <t>Urologia sala poznieczuleniowa</t>
  </si>
  <si>
    <t>Urologia gabinet zabiegowy</t>
  </si>
  <si>
    <t>2022.08</t>
  </si>
  <si>
    <t>DAIKIN FTXC25CV1B</t>
  </si>
  <si>
    <t>K017869  20642213</t>
  </si>
  <si>
    <t>K017857  20642213</t>
  </si>
  <si>
    <t>DAIKIN FTXC35CV1B</t>
  </si>
  <si>
    <t>K054040  20643413</t>
  </si>
  <si>
    <t>LP</t>
  </si>
  <si>
    <t>NAZWA KOMÓRKI ORGANIZACYJNEJ</t>
  </si>
  <si>
    <t>Model   nr.</t>
  </si>
  <si>
    <r>
      <t xml:space="preserve">Klinika Kardiologii – Angiografia II - Sterownia </t>
    </r>
    <r>
      <rPr>
        <sz val="12"/>
        <color rgb="FFFF0000"/>
        <rFont val="Calibri"/>
        <family val="2"/>
        <charset val="238"/>
        <scheme val="minor"/>
      </rPr>
      <t>klimatyzator</t>
    </r>
  </si>
  <si>
    <t xml:space="preserve">R-410A - 2,8 </t>
  </si>
  <si>
    <t xml:space="preserve">15.03.2025  </t>
  </si>
  <si>
    <t>Klinika Kardiologii – Angiografia I</t>
  </si>
  <si>
    <t xml:space="preserve">LENNOX LV-MO260-I4M                         C705984931518605400011 </t>
  </si>
  <si>
    <t xml:space="preserve">R-410A - 6,2 </t>
  </si>
  <si>
    <t>29.03.2025</t>
  </si>
  <si>
    <t>Klinika Kardiologii – Angiografia I pomieszczenie tech.</t>
  </si>
  <si>
    <t>LG UU37VU02                                                              701KCFT0SB11</t>
  </si>
  <si>
    <t>Klinika Kardiologii - Oddział</t>
  </si>
  <si>
    <t xml:space="preserve">LENNOX LV-HPO335-I4M                        C704122721617816400001 </t>
  </si>
  <si>
    <t xml:space="preserve">R-410A - 12,0 </t>
  </si>
  <si>
    <t>Klinika Chorób Naczyń i Chor. Wew. – str. P</t>
  </si>
  <si>
    <t xml:space="preserve">LENNOX LV-HPO335-I4M                        C706197181287074000004  </t>
  </si>
  <si>
    <t xml:space="preserve">R-410A - 11,0 </t>
  </si>
  <si>
    <t>15.05.2025</t>
  </si>
  <si>
    <t>SOR - Agregat I</t>
  </si>
  <si>
    <t xml:space="preserve">LENNOX LV-MO260-I4M                         C703250481415B04400010  </t>
  </si>
  <si>
    <t>SOR  - Agregat II</t>
  </si>
  <si>
    <t xml:space="preserve">LENNOX LV-MO-200-I4M                        C704122610517720400003 </t>
  </si>
  <si>
    <t xml:space="preserve">R-410A - 4,8 </t>
  </si>
  <si>
    <t>SOR  - Agregat III</t>
  </si>
  <si>
    <t xml:space="preserve">LENNOX LV-MO180-I4M                         C704443870517915400002 </t>
  </si>
  <si>
    <t xml:space="preserve">R-410A - 4,5 </t>
  </si>
  <si>
    <t xml:space="preserve">TOSCHIBA  MMY-MAP1206HT8P-E A3.0                            83200010 </t>
  </si>
  <si>
    <t xml:space="preserve">R410A - 11,5 </t>
  </si>
  <si>
    <t>25.06.2025</t>
  </si>
  <si>
    <t>R410A - 5,7</t>
  </si>
  <si>
    <t xml:space="preserve">TOSCHIBA MMY-MAP2206HT8P-E  A4B.0                         92500048                                      </t>
  </si>
  <si>
    <t xml:space="preserve"> R410A - 11,5    </t>
  </si>
  <si>
    <t>TOSCHIBA MMY- MAP2206HT8-E  A4A.0                         92200050</t>
  </si>
  <si>
    <t xml:space="preserve">R410A - 11,5  </t>
  </si>
  <si>
    <t xml:space="preserve">TOSCHIBA RAV-GM1101ATP-E A2.0                                  83000110 </t>
  </si>
  <si>
    <t xml:space="preserve">R 32 - 2,1 </t>
  </si>
  <si>
    <t>RIVACOLD HCM245ZD312                                         102009002538.</t>
  </si>
  <si>
    <t>R-448 - 16,98</t>
  </si>
  <si>
    <t>16.07.2025</t>
  </si>
  <si>
    <t>RIVACOLD HCM245ZD312                                         102009002537.</t>
  </si>
  <si>
    <t>R-448 - 16,3</t>
  </si>
  <si>
    <t>Dział Żywienia kuchnia - catering</t>
  </si>
  <si>
    <t>EMERSON ZXME-018E-PFJ-302                                   20D390391 M</t>
  </si>
  <si>
    <t>R-448 - 2,9</t>
  </si>
  <si>
    <t>Klinika Okulistyki sala zabiegowa</t>
  </si>
  <si>
    <t>LENNOX LV-MS00335-14M                   340E45011011A300100008</t>
  </si>
  <si>
    <t>R-410A - 8</t>
  </si>
  <si>
    <t>23.08.2025</t>
  </si>
  <si>
    <t>DANFOSS OP-LSQM098LLW05E 114X7075              160546CG1722</t>
  </si>
  <si>
    <t>R-448 - 4,55</t>
  </si>
  <si>
    <t>29.08.2025</t>
  </si>
  <si>
    <t>ZDL</t>
  </si>
  <si>
    <t>R-410A - 15,4</t>
  </si>
  <si>
    <t>30.08.2025</t>
  </si>
  <si>
    <t>LENNOX LV-MSO260-I4M                           340E993071421100012</t>
  </si>
  <si>
    <t>R-410A - 6,5</t>
  </si>
  <si>
    <t>Neurochirurgia sala operacyjna</t>
  </si>
  <si>
    <t xml:space="preserve">R-410A - 16,5 </t>
  </si>
  <si>
    <t>09.09.2024</t>
  </si>
  <si>
    <t>Neurochirurgia sala pooperacyjna</t>
  </si>
  <si>
    <t>Klinika Urologii sala operacyjna - przy klatce</t>
  </si>
  <si>
    <t>LENNOX LV-MSO280-I4M                     340F063620522210100002</t>
  </si>
  <si>
    <t>14.09.2024</t>
  </si>
  <si>
    <t>Klinika Urologii sala operacyjna od patio</t>
  </si>
  <si>
    <t>LENNOX LV-MSO335-I4M                     340F063620622220100005</t>
  </si>
  <si>
    <t>Mikrobiologia</t>
  </si>
  <si>
    <t>LENNOX LV-MSO224-14M                 34VD071370613180100003</t>
  </si>
  <si>
    <t>R-410A-6,5</t>
  </si>
  <si>
    <t>01.12.2024</t>
  </si>
  <si>
    <t>Apteka Szpitalna</t>
  </si>
  <si>
    <t>LG ARUN80LT3                                                        101KAQJ00036</t>
  </si>
  <si>
    <t xml:space="preserve">R-410A - 6,7 </t>
  </si>
  <si>
    <t>31.12.2024</t>
  </si>
  <si>
    <t xml:space="preserve">I.T.N. - I             </t>
  </si>
  <si>
    <t xml:space="preserve">R-410A - 3,7 </t>
  </si>
  <si>
    <t>Neonatologia patologia noworodka</t>
  </si>
  <si>
    <t>AERMECANL125 A VERISON                           130900518063000 2</t>
  </si>
  <si>
    <t xml:space="preserve">R-410A - 5,9 </t>
  </si>
  <si>
    <t>Klinika Kardiologii – Angiografia II</t>
  </si>
  <si>
    <t>LENNOX TSA072S4SN1M                                            5613M05587</t>
  </si>
  <si>
    <t xml:space="preserve">R-410A - 16,0 </t>
  </si>
  <si>
    <t>Magazyn Odpadów Medycznych</t>
  </si>
  <si>
    <t>CULOBEL                                                                         118U6010</t>
  </si>
  <si>
    <t xml:space="preserve">R-404A - 4,2 </t>
  </si>
  <si>
    <t>Magazyn Odpadów Pokonsupcyjnych</t>
  </si>
  <si>
    <t>CULOBEL                                                                         118U6009</t>
  </si>
  <si>
    <t xml:space="preserve">R-404A - 4,4 </t>
  </si>
  <si>
    <t>Pion Ginekologiczny</t>
  </si>
  <si>
    <t>CLINT MHA/K 61                                                            12/231241</t>
  </si>
  <si>
    <t xml:space="preserve">R-410A - 4,0 </t>
  </si>
  <si>
    <t>Zakład Radiologii i Diagnostyki Obrazowej – RM 1,5T</t>
  </si>
  <si>
    <t>DAIKIN EUROPE ERQ125A7W1B                                       5401397</t>
  </si>
  <si>
    <t>COOL SWN 40 SZ2P                                                   CK150000226</t>
  </si>
  <si>
    <t xml:space="preserve">R-407C - 14,4 </t>
  </si>
  <si>
    <t>Zakład Radiologii i Diagnostyki Obrazowej – RM 3,0T</t>
  </si>
  <si>
    <t>CYGNUS TECH CY211                                                   2200243789</t>
  </si>
  <si>
    <t xml:space="preserve">R-410A - 11,1 </t>
  </si>
  <si>
    <t>AREA COOLING SAPTXS-6                                         107503062015</t>
  </si>
  <si>
    <t xml:space="preserve">R- 404A - 3,9 </t>
  </si>
  <si>
    <t xml:space="preserve">R-410A - 3,4 </t>
  </si>
  <si>
    <t>Terminy kontroli szczelności</t>
  </si>
  <si>
    <t>Rodzaj i ilość czynnika w kg</t>
  </si>
  <si>
    <t>AERMEC ANL080 A VERS.01                                               0 801005251300003</t>
  </si>
  <si>
    <t xml:space="preserve"> HAIER AV14IMVEVA                                               AA9AG 0E4U0 0AZL3 J0001 </t>
  </si>
  <si>
    <t xml:space="preserve"> HAIER 1U18FSERA(S)                                                  AA96J 0E090 0N1K6 M0026</t>
  </si>
  <si>
    <r>
      <t xml:space="preserve">LG UT 36NN2-ATNH36GNLE2                        </t>
    </r>
    <r>
      <rPr>
        <sz val="12"/>
        <color rgb="FFFF0000"/>
        <rFont val="Calibri"/>
        <family val="2"/>
        <charset val="238"/>
        <scheme val="minor"/>
      </rPr>
      <t xml:space="preserve">407KAVH00079 (zew) </t>
    </r>
    <r>
      <rPr>
        <sz val="12"/>
        <color theme="1"/>
        <rFont val="Calibri"/>
        <family val="2"/>
        <charset val="238"/>
        <scheme val="minor"/>
      </rPr>
      <t>408KAYR00042</t>
    </r>
  </si>
  <si>
    <r>
      <t xml:space="preserve">LG UVNH42GLLA2 </t>
    </r>
    <r>
      <rPr>
        <sz val="12"/>
        <color rgb="FFFF0000"/>
        <rFont val="Calibri"/>
        <family val="2"/>
        <charset val="238"/>
        <scheme val="minor"/>
      </rPr>
      <t xml:space="preserve"> klimatyzator</t>
    </r>
    <r>
      <rPr>
        <sz val="12"/>
        <color theme="1"/>
        <rFont val="Calibri"/>
        <family val="2"/>
        <charset val="238"/>
        <scheme val="minor"/>
      </rPr>
      <t xml:space="preserve">                    503KCZP0NM37 </t>
    </r>
  </si>
  <si>
    <r>
      <t xml:space="preserve">LENNOX LV-SO400-I4M </t>
    </r>
    <r>
      <rPr>
        <sz val="12"/>
        <color rgb="FFFF0000"/>
        <rFont val="Calibri"/>
        <family val="2"/>
        <charset val="238"/>
        <scheme val="minor"/>
      </rPr>
      <t>VRF</t>
    </r>
    <r>
      <rPr>
        <sz val="12"/>
        <color theme="1"/>
        <rFont val="Calibri"/>
        <family val="2"/>
        <charset val="238"/>
        <scheme val="minor"/>
      </rPr>
      <t xml:space="preserve">            340E354620119070100002</t>
    </r>
  </si>
  <si>
    <r>
      <t xml:space="preserve">TOSCHIBA  MMY-SAP0806HT8P-E </t>
    </r>
    <r>
      <rPr>
        <sz val="12"/>
        <color rgb="FFFF0000"/>
        <rFont val="Calibri"/>
        <family val="2"/>
        <charset val="238"/>
        <scheme val="minor"/>
      </rPr>
      <t>VRF</t>
    </r>
    <r>
      <rPr>
        <sz val="12"/>
        <color theme="1"/>
        <rFont val="Calibri"/>
        <family val="2"/>
        <charset val="238"/>
        <scheme val="minor"/>
      </rPr>
      <t xml:space="preserve">                         92400030</t>
    </r>
  </si>
  <si>
    <t>Wymiana filtrów
T / N</t>
  </si>
  <si>
    <t>Stosowany czynnik</t>
  </si>
  <si>
    <t>Ilość czynnika w kg</t>
  </si>
  <si>
    <r>
      <t xml:space="preserve"> F7 592x592x78           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 1 szt.                                        F7 592x592x100             1 szt. </t>
    </r>
    <r>
      <rPr>
        <sz val="10"/>
        <color indexed="8"/>
        <rFont val="Calibri"/>
        <family val="2"/>
        <charset val="238"/>
        <scheme val="minor"/>
      </rPr>
      <t xml:space="preserve">
 FK-G4 428x428x600       2 szt.
 FK-G4 592x592x600       1 szt. 
               </t>
    </r>
  </si>
  <si>
    <t>przed budynkiem 1D</t>
  </si>
  <si>
    <t xml:space="preserve">Zakład Patomorfologii Placentologii i Hematopatologii Klinicznej                 </t>
  </si>
  <si>
    <t xml:space="preserve">Zakład Patomorfologii Placentologii i Hematopatologii Klinicznej </t>
  </si>
  <si>
    <t>pomieszczenie chłodni</t>
  </si>
  <si>
    <t>Agregatm chłodniczy komory 3</t>
  </si>
  <si>
    <t>HYGECO    MSB125N02F</t>
  </si>
  <si>
    <t>0530209I</t>
  </si>
  <si>
    <t xml:space="preserve">Zakład Patomorfologii Placentologii i Hematopatologii Klinicznej   </t>
  </si>
  <si>
    <t>G4 605x320x48                          1 szt                              Węglowy płaski 270x390           1szt</t>
  </si>
  <si>
    <t>przed bud. 1D</t>
  </si>
  <si>
    <t xml:space="preserve">OPTIMA KRYSZTAŁ-NW-2-L-WP-CHf/     Hw-T2/FW-D-2870/2300  </t>
  </si>
  <si>
    <t>C8561/22    5NW2</t>
  </si>
  <si>
    <t>2024.08</t>
  </si>
  <si>
    <t>F</t>
  </si>
  <si>
    <t>Bydgosta do 2024.08</t>
  </si>
  <si>
    <t>2870/2300</t>
  </si>
  <si>
    <t>F5/kieszeniowe 500 mm                          590x405              2 szt.                                             287x405              2 szt.                                                           F9 kieszeniowy 590                                  590x405            1 szt.                                              287x405            1 szt.</t>
  </si>
  <si>
    <t xml:space="preserve">Klinika Urologii                               </t>
  </si>
  <si>
    <t>LENOX LV-MSO335-I4M</t>
  </si>
  <si>
    <t>340F063620522210100002</t>
  </si>
  <si>
    <t xml:space="preserve">Klinika Urologii                              </t>
  </si>
  <si>
    <t xml:space="preserve">OPTIMA KRYSZTAŁ -NW-3-P-WP-CHf/   Hw-T2/FW-D-3080/2490           </t>
  </si>
  <si>
    <t>C8560/22  5NW1x</t>
  </si>
  <si>
    <t>3080/2490</t>
  </si>
  <si>
    <t xml:space="preserve">F5/kieszeniowy 500 mm                                                                  490x490          4 szt                                                           490x590          4 szt                F9/kieszeniowy/590                                   490x490          2 szt                                                                                                          </t>
  </si>
  <si>
    <t>340F063620622220100005</t>
  </si>
  <si>
    <t xml:space="preserve">OPAL COMPACT PP1-LR-He                          </t>
  </si>
  <si>
    <t xml:space="preserve">672142305                                 K 2256/22 5NW6   </t>
  </si>
  <si>
    <t>370/524</t>
  </si>
  <si>
    <t>M5/kasetowy 50                                          368x235           2 szt.</t>
  </si>
  <si>
    <t xml:space="preserve">OPAL COMPACT PP1-P/R-He                          </t>
  </si>
  <si>
    <t xml:space="preserve">992239199                                K 2257/22 5NW7 </t>
  </si>
  <si>
    <t>240/469</t>
  </si>
  <si>
    <t>M5/kasetowy 50                                        368x235           2 szt.</t>
  </si>
  <si>
    <t>PVUN 08</t>
  </si>
  <si>
    <t>2021/8332</t>
  </si>
  <si>
    <t>VENTS</t>
  </si>
  <si>
    <t xml:space="preserve"> G4/kasetowy 700x340x20            2 szt </t>
  </si>
  <si>
    <t>2022.09</t>
  </si>
  <si>
    <t xml:space="preserve">Dział A-T                       </t>
  </si>
  <si>
    <t>korytarz pod stropem</t>
  </si>
  <si>
    <t xml:space="preserve">G4/kasetowy 700x340x20            2 szt </t>
  </si>
  <si>
    <t>przed bud. 1C</t>
  </si>
  <si>
    <t>przed bud 7A</t>
  </si>
  <si>
    <t>przed bud. 7A</t>
  </si>
  <si>
    <t>korytarz bnud 1H</t>
  </si>
  <si>
    <t xml:space="preserve">Pracownia Radiologii Zabiegowej Angiografia 1                                          </t>
  </si>
  <si>
    <t>Nawilżacz HUMISTEAM X PLUS  35 kg/h  26,25 Kw</t>
  </si>
  <si>
    <t xml:space="preserve"> UE035XL001                  Z00012875  </t>
  </si>
  <si>
    <t xml:space="preserve">Klinika Urologii                             </t>
  </si>
  <si>
    <t>5p</t>
  </si>
  <si>
    <t>Nawilżacz HUMISTEAM X PLUS  35 kg/h  26,25 kW</t>
  </si>
  <si>
    <t xml:space="preserve">  UE035XL001                 Z00014271</t>
  </si>
  <si>
    <t xml:space="preserve">Klinika Urologii  </t>
  </si>
  <si>
    <t>Bydgosta do 2025.05</t>
  </si>
  <si>
    <r>
      <t xml:space="preserve">OPTIMA                                                           C5566/19  N4W4 </t>
    </r>
    <r>
      <rPr>
        <b/>
        <sz val="10"/>
        <color rgb="FFFF0000"/>
        <rFont val="Calibri"/>
        <family val="2"/>
        <charset val="238"/>
        <scheme val="minor"/>
      </rPr>
      <t>N</t>
    </r>
  </si>
  <si>
    <r>
      <t xml:space="preserve">OPTIMA                                                     C5566/19  N4W4 </t>
    </r>
    <r>
      <rPr>
        <b/>
        <sz val="10"/>
        <color rgb="FFFF0000"/>
        <rFont val="Calibri"/>
        <family val="2"/>
        <charset val="238"/>
        <scheme val="minor"/>
      </rPr>
      <t>W</t>
    </r>
  </si>
  <si>
    <r>
      <rPr>
        <sz val="10"/>
        <color theme="1"/>
        <rFont val="Calibri"/>
        <family val="2"/>
        <charset val="238"/>
        <scheme val="minor"/>
      </rPr>
      <t xml:space="preserve">Rodzaj gwarnacji
</t>
    </r>
    <r>
      <rPr>
        <b/>
        <sz val="10"/>
        <color theme="1"/>
        <rFont val="Calibri"/>
        <family val="2"/>
        <charset val="238"/>
        <scheme val="minor"/>
      </rPr>
      <t>P</t>
    </r>
    <r>
      <rPr>
        <sz val="10"/>
        <color theme="1"/>
        <rFont val="Calibri"/>
        <family val="2"/>
        <charset val="238"/>
        <scheme val="minor"/>
      </rPr>
      <t xml:space="preserve">- </t>
    </r>
    <r>
      <rPr>
        <sz val="8"/>
        <color theme="1"/>
        <rFont val="Calibri"/>
        <family val="2"/>
        <charset val="238"/>
        <scheme val="minor"/>
      </rPr>
      <t>Producenta urządzenia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b/>
        <sz val="10"/>
        <color theme="1"/>
        <rFont val="Calibri"/>
        <family val="2"/>
        <charset val="238"/>
        <scheme val="minor"/>
      </rPr>
      <t xml:space="preserve">B </t>
    </r>
    <r>
      <rPr>
        <sz val="10"/>
        <color theme="1"/>
        <rFont val="Calibri"/>
        <family val="2"/>
        <charset val="238"/>
        <scheme val="minor"/>
      </rPr>
      <t xml:space="preserve">- </t>
    </r>
    <r>
      <rPr>
        <sz val="8"/>
        <color theme="1"/>
        <rFont val="Calibri"/>
        <family val="2"/>
        <charset val="238"/>
        <scheme val="minor"/>
      </rPr>
      <t>Firmy remontowej</t>
    </r>
  </si>
  <si>
    <r>
      <rPr>
        <sz val="8"/>
        <color indexed="8"/>
        <rFont val="Arial"/>
        <family val="2"/>
        <charset val="238"/>
      </rPr>
      <t xml:space="preserve">Sprawdzenie szczelności instalacji </t>
    </r>
    <r>
      <rPr>
        <b/>
        <sz val="8"/>
        <color indexed="8"/>
        <rFont val="Arial"/>
        <family val="2"/>
        <charset val="238"/>
      </rPr>
      <t>CRO T/N</t>
    </r>
  </si>
  <si>
    <r>
      <rPr>
        <sz val="10"/>
        <color theme="1"/>
        <rFont val="Arial"/>
        <family val="2"/>
        <charset val="238"/>
      </rPr>
      <t xml:space="preserve">LG UJ36NV3                                    </t>
    </r>
    <r>
      <rPr>
        <sz val="10"/>
        <color rgb="FFFF0000"/>
        <rFont val="Arial"/>
        <family val="2"/>
        <charset val="238"/>
      </rPr>
      <t>LG UU37WUO2</t>
    </r>
  </si>
  <si>
    <r>
      <rPr>
        <sz val="10"/>
        <color theme="1"/>
        <rFont val="Arial"/>
        <family val="2"/>
        <charset val="238"/>
      </rPr>
      <t xml:space="preserve">702KCPY1CB88    </t>
    </r>
    <r>
      <rPr>
        <sz val="10"/>
        <color rgb="FFFF0000"/>
        <rFont val="Arial"/>
        <family val="2"/>
        <charset val="238"/>
      </rPr>
      <t>701KCFTOSB11</t>
    </r>
  </si>
  <si>
    <r>
      <rPr>
        <sz val="10"/>
        <color theme="1"/>
        <rFont val="Arial"/>
        <family val="2"/>
        <charset val="238"/>
      </rPr>
      <t xml:space="preserve">Angografia 1 sala zabiegowa </t>
    </r>
    <r>
      <rPr>
        <sz val="10"/>
        <color rgb="FFFF0000"/>
        <rFont val="Arial"/>
        <family val="2"/>
        <charset val="238"/>
      </rPr>
      <t>serwerownia</t>
    </r>
  </si>
  <si>
    <r>
      <rPr>
        <sz val="10"/>
        <color theme="1"/>
        <rFont val="Arial"/>
        <family val="2"/>
        <charset val="238"/>
      </rPr>
      <t xml:space="preserve">Kardioangografia aparat angiografu 2 </t>
    </r>
    <r>
      <rPr>
        <sz val="10"/>
        <color rgb="FFFF0000"/>
        <rFont val="Arial"/>
        <family val="2"/>
        <charset val="238"/>
      </rPr>
      <t>serwerownia</t>
    </r>
  </si>
  <si>
    <r>
      <rPr>
        <sz val="10"/>
        <color theme="1"/>
        <rFont val="Arial"/>
        <family val="2"/>
        <charset val="238"/>
      </rPr>
      <t xml:space="preserve">LG UT36-ATNH36GNLE2                       </t>
    </r>
    <r>
      <rPr>
        <sz val="10"/>
        <color rgb="FFFF0000"/>
        <rFont val="Arial"/>
        <family val="2"/>
        <charset val="238"/>
      </rPr>
      <t>LG UU37W</t>
    </r>
    <r>
      <rPr>
        <sz val="8"/>
        <color rgb="FFFF0000"/>
        <rFont val="Arial"/>
        <family val="2"/>
        <charset val="238"/>
      </rPr>
      <t>UO2</t>
    </r>
    <r>
      <rPr>
        <sz val="10"/>
        <color rgb="FFFF0000"/>
        <rFont val="Arial"/>
        <family val="2"/>
        <charset val="238"/>
      </rPr>
      <t xml:space="preserve">AUUW368D2 (zew)  </t>
    </r>
    <r>
      <rPr>
        <sz val="10"/>
        <color theme="1"/>
        <rFont val="Arial"/>
        <family val="2"/>
        <charset val="238"/>
      </rPr>
      <t xml:space="preserve">                             </t>
    </r>
  </si>
  <si>
    <r>
      <rPr>
        <sz val="10"/>
        <color theme="1"/>
        <rFont val="Arial"/>
        <family val="2"/>
        <charset val="238"/>
      </rPr>
      <t xml:space="preserve">408KAYR00042            </t>
    </r>
    <r>
      <rPr>
        <sz val="10"/>
        <color rgb="FFFF0000"/>
        <rFont val="Arial"/>
        <family val="2"/>
        <charset val="238"/>
      </rPr>
      <t>407KAVH00079 (zew)</t>
    </r>
  </si>
  <si>
    <r>
      <rPr>
        <sz val="10"/>
        <color theme="1"/>
        <rFont val="Arial"/>
        <family val="2"/>
        <charset val="238"/>
      </rPr>
      <t>LG E12SQ</t>
    </r>
    <r>
      <rPr>
        <sz val="8"/>
        <color theme="1"/>
        <rFont val="Arial"/>
        <family val="2"/>
        <charset val="238"/>
      </rPr>
      <t>NBO</t>
    </r>
  </si>
  <si>
    <t>Gastroetrerologia pracownia leczenia biologicznego</t>
  </si>
  <si>
    <t>Gastroetrerologia pracownia motoryki układu pokarmowego</t>
  </si>
  <si>
    <t>Gastroetrerologia gabinet przygotowania leków</t>
  </si>
  <si>
    <t>Kardiologia pomieszczenie techniczne</t>
  </si>
  <si>
    <t>Poradnia Foniatrii - kierownik</t>
  </si>
  <si>
    <t>4L96580001998</t>
  </si>
  <si>
    <t>Blok operacyjny  dyżurka salowych</t>
  </si>
  <si>
    <t>1K</t>
  </si>
  <si>
    <t>Otolaryngologia gab. zabiegowy chirurgi szczenkowej</t>
  </si>
  <si>
    <t>Otolaryngologia gabinet konsultacyjny</t>
  </si>
  <si>
    <t>KAISAI KWX12-HRDI</t>
  </si>
  <si>
    <t>340792343029526-0830063</t>
  </si>
  <si>
    <t>3,2/3,6</t>
  </si>
  <si>
    <t>Otolaryngologia oddziałowa</t>
  </si>
  <si>
    <t>Neurologia dyżurka  pielęgniarek (zabiegowy)</t>
  </si>
  <si>
    <t>Poradnia foniatryczna</t>
  </si>
  <si>
    <t>CEZ pracow.endoskopi diagnostycznej myjnia</t>
  </si>
  <si>
    <t>CEZ gabinet zabiegowy</t>
  </si>
  <si>
    <t>CEZ sala chorych</t>
  </si>
  <si>
    <t>CEZ pracownia endoskopi diagniostycznej</t>
  </si>
  <si>
    <t>303KAVH00015</t>
  </si>
  <si>
    <t>Trakt porodowy sala cięć cesarskich (tymczasowy)</t>
  </si>
  <si>
    <t>dach bud 1K</t>
  </si>
  <si>
    <t>WHIRLPOOL AMD 031</t>
  </si>
  <si>
    <t>Pomieszczenie  sterowni kotłowni</t>
  </si>
  <si>
    <t>Pomieszczenie 1500 H Dyrekcja</t>
  </si>
  <si>
    <t>Pomieszczenie 1500 G Foniatria</t>
  </si>
  <si>
    <t>Pomieszczenie1500 I   Dyrekcja</t>
  </si>
  <si>
    <t>Pomieszczenie1500 F  Foniatria</t>
  </si>
  <si>
    <t>Anestezjologia dyż. pielęgniarek</t>
  </si>
  <si>
    <t xml:space="preserve">Rozdzielnia RNN </t>
  </si>
  <si>
    <t>Dział Utrzymania Czystości kierownik</t>
  </si>
  <si>
    <t>Pion Położnictwa gabinet zabiegowy</t>
  </si>
  <si>
    <t>2015.09</t>
  </si>
  <si>
    <t>Rejestracja centralna socjal</t>
  </si>
  <si>
    <t>SPLIT 214057</t>
  </si>
  <si>
    <t>2022.10</t>
  </si>
  <si>
    <t>Rejestracja centralna koordynator</t>
  </si>
  <si>
    <t xml:space="preserve">Kancelaria </t>
  </si>
  <si>
    <t>Neurochirurgia brudownik</t>
  </si>
  <si>
    <r>
      <rPr>
        <sz val="10"/>
        <color theme="1"/>
        <rFont val="Arial"/>
        <family val="2"/>
        <charset val="238"/>
      </rPr>
      <t>SAMSUNG MMY-SAP0806HT8P-E  agregat klimatyzacyjny freonowy systemu VRF K1.0 wraz z 5 jednostkami wewnętrznymi</t>
    </r>
    <r>
      <rPr>
        <sz val="10"/>
        <color rgb="FFFF0000"/>
        <rFont val="Arial"/>
        <family val="2"/>
        <charset val="238"/>
      </rPr>
      <t xml:space="preserve">            </t>
    </r>
  </si>
  <si>
    <t>Klinika Kardiologii</t>
  </si>
  <si>
    <t>kontener</t>
  </si>
  <si>
    <t>4H78960000887</t>
  </si>
  <si>
    <t>Korytarz  konsylium onkologicze</t>
  </si>
  <si>
    <r>
      <t>Wartość robocizny</t>
    </r>
    <r>
      <rPr>
        <sz val="10"/>
        <rFont val="Arial"/>
        <family val="2"/>
        <charset val="238"/>
      </rPr>
      <t xml:space="preserve"> w zł </t>
    </r>
    <r>
      <rPr>
        <i/>
        <sz val="10"/>
        <rFont val="Arial"/>
        <family val="2"/>
      </rPr>
      <t xml:space="preserve">przy założeniu przewidywanej przez Zamawiającego średniej miesięcznej ilości roboczogodzin przeznaczanych na naprawy </t>
    </r>
    <r>
      <rPr>
        <b/>
        <i/>
        <sz val="10"/>
        <rFont val="Arial"/>
        <family val="2"/>
        <charset val="238"/>
      </rPr>
      <t>20 roboczogodzin</t>
    </r>
  </si>
  <si>
    <r>
      <t>Wartość części  zamiennych</t>
    </r>
    <r>
      <rPr>
        <sz val="10"/>
        <rFont val="Arial"/>
        <family val="2"/>
        <charset val="238"/>
      </rPr>
      <t xml:space="preserve"> z narzutem przy założeniu przewidywanego nakładu </t>
    </r>
    <r>
      <rPr>
        <b/>
        <sz val="10"/>
        <rFont val="Arial"/>
        <family val="2"/>
        <charset val="238"/>
      </rPr>
      <t>2000,00</t>
    </r>
    <r>
      <rPr>
        <sz val="10"/>
        <rFont val="Arial"/>
        <family val="2"/>
        <charset val="238"/>
      </rPr>
      <t xml:space="preserve"> zł miesięcznie zakupu cześci u producenta </t>
    </r>
    <r>
      <rPr>
        <i/>
        <sz val="10"/>
        <rFont val="Arial"/>
        <family val="2"/>
      </rPr>
      <t>(przewidywana średnio miesięczna kwota netto  zakupywanych części zamiennych w cenach producenta)</t>
    </r>
  </si>
  <si>
    <r>
      <t>Wartość części  zamiennych</t>
    </r>
    <r>
      <rPr>
        <sz val="10"/>
        <rFont val="Arial"/>
        <family val="2"/>
        <charset val="238"/>
      </rPr>
      <t xml:space="preserve"> z narzutem przy założeniu przewidywanego nakładu</t>
    </r>
    <r>
      <rPr>
        <b/>
        <sz val="10"/>
        <rFont val="Arial"/>
        <family val="2"/>
        <charset val="238"/>
      </rPr>
      <t xml:space="preserve"> 2000,00</t>
    </r>
    <r>
      <rPr>
        <sz val="10"/>
        <rFont val="Arial"/>
        <family val="2"/>
        <charset val="238"/>
      </rPr>
      <t xml:space="preserve"> zł miesięcznie zakupu cześci u producenta </t>
    </r>
    <r>
      <rPr>
        <i/>
        <sz val="10"/>
        <rFont val="Arial"/>
        <family val="2"/>
      </rPr>
      <t>(przewidywana średnio miesięczna kwota netto  zakupywanych części zamiennych w cenach producenta)</t>
    </r>
  </si>
  <si>
    <t>sprawdzenie szczelności agregatu, instalacji, ilości czynnika w instalacji układu chłodzącego (termin kontroli wg. zestawienia arkuszu CRO)</t>
  </si>
  <si>
    <t>TOSHIBA                                                     RAV-GM1101ATP-E                                    A2.0</t>
  </si>
  <si>
    <t>TOSHIBA                                               MMY-MAP1206HT8P-E                                      A3.0</t>
  </si>
  <si>
    <t xml:space="preserve">TOSHIBA                                               MMY-MAP2206HT8P- E                            A4B.0                                           </t>
  </si>
  <si>
    <t>TOSHIBA                                               MMY-MAP2206HT8P- E                                  A4A.0</t>
  </si>
  <si>
    <t>TOSHIBA</t>
  </si>
  <si>
    <t xml:space="preserve">CLIMA GOLD </t>
  </si>
  <si>
    <r>
      <t xml:space="preserve">Współczynnik wszystkich narzutów na części zamienne 
</t>
    </r>
    <r>
      <rPr>
        <i/>
        <sz val="10"/>
        <rFont val="Arial"/>
        <family val="2"/>
      </rPr>
      <t>(np. współczynnik 1,85 – oznacza 85% kosztów i narzutów oferenta 0,85 - oznacza rabat w stosunku do cen producenta w wys 15%)</t>
    </r>
  </si>
  <si>
    <t>Zadanie nr 2 (centrale wentylacyjne, agragaty, nawilżacze)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</si>
</sst>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E+00"/>
    <numFmt numFmtId="166" formatCode="#,##0.00_ ;\-#,##0.00\ "/>
  </numFmts>
  <fonts count="87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Czcionka tekstu podstawowego"/>
      <charset val="238"/>
    </font>
    <font>
      <b/>
      <sz val="10"/>
      <color indexed="8"/>
      <name val="Arial"/>
      <family val="2"/>
      <charset val="238"/>
    </font>
    <font>
      <sz val="8"/>
      <name val="Czcionka tekstu podstawowego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1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zcionka tekstu podstawowego"/>
      <charset val="238"/>
    </font>
    <font>
      <b/>
      <sz val="12"/>
      <name val="Arial"/>
      <family val="2"/>
    </font>
    <font>
      <u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  <charset val="238"/>
    </font>
    <font>
      <b/>
      <sz val="10"/>
      <name val="Arial CE"/>
      <family val="2"/>
      <charset val="238"/>
    </font>
    <font>
      <i/>
      <sz val="10"/>
      <name val="Arial"/>
      <family val="2"/>
    </font>
    <font>
      <i/>
      <sz val="10"/>
      <color indexed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name val="Arial"/>
      <family val="2"/>
    </font>
    <font>
      <sz val="10"/>
      <name val="Arial CE"/>
      <charset val="238"/>
    </font>
    <font>
      <b/>
      <i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</font>
    <font>
      <b/>
      <sz val="10"/>
      <color indexed="10"/>
      <name val="Arial CE"/>
      <charset val="238"/>
    </font>
    <font>
      <i/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color indexed="8"/>
      <name val="Czcionka tekstu podstawowego"/>
      <charset val="238"/>
    </font>
    <font>
      <b/>
      <sz val="12"/>
      <name val="Arial CE"/>
      <family val="2"/>
      <charset val="238"/>
    </font>
    <font>
      <i/>
      <sz val="11"/>
      <color indexed="8"/>
      <name val="Czcionka tekstu podstawowego"/>
      <charset val="238"/>
    </font>
    <font>
      <b/>
      <sz val="12"/>
      <color indexed="10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sz val="9"/>
      <color indexed="8"/>
      <name val="Czcionka tekstu podstawowego"/>
      <family val="2"/>
      <charset val="238"/>
    </font>
    <font>
      <sz val="16"/>
      <name val="Times New Roman"/>
      <family val="1"/>
      <charset val="238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zcionka tekstu podstawowego"/>
      <charset val="238"/>
    </font>
    <font>
      <sz val="10"/>
      <color theme="1"/>
      <name val="Arial"/>
      <family val="2"/>
      <charset val="238"/>
    </font>
    <font>
      <sz val="1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b/>
      <i/>
      <sz val="12"/>
      <name val="Arial"/>
      <family val="2"/>
    </font>
    <font>
      <i/>
      <sz val="12"/>
      <name val="Arial"/>
      <family val="2"/>
      <charset val="238"/>
    </font>
    <font>
      <sz val="12"/>
      <color indexed="10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rgb="FFC00000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zcionka tekstu podstawowego"/>
      <charset val="238"/>
    </font>
    <font>
      <sz val="12"/>
      <name val="Calibri"/>
      <family val="2"/>
      <charset val="238"/>
    </font>
    <font>
      <sz val="12"/>
      <name val="Czcionka tekstu podstawowego"/>
      <family val="2"/>
      <charset val="238"/>
    </font>
    <font>
      <sz val="9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399945066682943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0" fontId="12" fillId="0" borderId="0"/>
  </cellStyleXfs>
  <cellXfs count="339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1" xfId="0" applyNumberFormat="1" applyFont="1" applyBorder="1" applyAlignment="1">
      <alignment wrapText="1"/>
    </xf>
    <xf numFmtId="0" fontId="20" fillId="0" borderId="1" xfId="0" applyNumberFormat="1" applyFont="1" applyBorder="1" applyAlignment="1">
      <alignment wrapText="1"/>
    </xf>
    <xf numFmtId="4" fontId="24" fillId="0" borderId="1" xfId="0" applyNumberFormat="1" applyFont="1" applyBorder="1"/>
    <xf numFmtId="0" fontId="25" fillId="7" borderId="1" xfId="0" applyNumberFormat="1" applyFont="1" applyFill="1" applyBorder="1" applyAlignment="1">
      <alignment wrapText="1"/>
    </xf>
    <xf numFmtId="0" fontId="9" fillId="0" borderId="1" xfId="0" applyNumberFormat="1" applyFont="1" applyBorder="1" applyAlignment="1">
      <alignment wrapText="1"/>
    </xf>
    <xf numFmtId="0" fontId="27" fillId="0" borderId="1" xfId="0" applyNumberFormat="1" applyFont="1" applyBorder="1" applyAlignment="1">
      <alignment wrapText="1"/>
    </xf>
    <xf numFmtId="4" fontId="26" fillId="7" borderId="1" xfId="0" applyNumberFormat="1" applyFont="1" applyFill="1" applyBorder="1"/>
    <xf numFmtId="4" fontId="25" fillId="0" borderId="1" xfId="0" applyNumberFormat="1" applyFont="1" applyBorder="1" applyAlignment="1">
      <alignment wrapText="1"/>
    </xf>
    <xf numFmtId="0" fontId="29" fillId="8" borderId="1" xfId="0" applyNumberFormat="1" applyFont="1" applyFill="1" applyBorder="1" applyAlignment="1">
      <alignment wrapText="1"/>
    </xf>
    <xf numFmtId="4" fontId="26" fillId="0" borderId="1" xfId="0" applyNumberFormat="1" applyFont="1" applyBorder="1"/>
    <xf numFmtId="0" fontId="30" fillId="0" borderId="1" xfId="0" applyNumberFormat="1" applyFont="1" applyBorder="1" applyAlignment="1">
      <alignment wrapText="1"/>
    </xf>
    <xf numFmtId="4" fontId="19" fillId="0" borderId="1" xfId="0" applyNumberFormat="1" applyFont="1" applyBorder="1"/>
    <xf numFmtId="0" fontId="30" fillId="0" borderId="0" xfId="0" applyNumberFormat="1" applyFont="1" applyBorder="1" applyAlignment="1">
      <alignment wrapText="1"/>
    </xf>
    <xf numFmtId="4" fontId="19" fillId="0" borderId="0" xfId="0" applyNumberFormat="1" applyFont="1" applyBorder="1"/>
    <xf numFmtId="4" fontId="19" fillId="0" borderId="1" xfId="0" applyNumberFormat="1" applyFont="1" applyBorder="1" applyAlignment="1">
      <alignment wrapText="1"/>
    </xf>
    <xf numFmtId="4" fontId="19" fillId="7" borderId="1" xfId="0" applyNumberFormat="1" applyFont="1" applyFill="1" applyBorder="1"/>
    <xf numFmtId="4" fontId="19" fillId="0" borderId="1" xfId="0" applyNumberFormat="1" applyFont="1" applyFill="1" applyBorder="1"/>
    <xf numFmtId="4" fontId="19" fillId="8" borderId="0" xfId="0" applyNumberFormat="1" applyFont="1" applyFill="1" applyBorder="1"/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32" fillId="0" borderId="0" xfId="0" applyFont="1"/>
    <xf numFmtId="0" fontId="33" fillId="0" borderId="0" xfId="0" applyFont="1"/>
    <xf numFmtId="0" fontId="33" fillId="0" borderId="0" xfId="0" applyFont="1" applyAlignment="1">
      <alignment horizontal="left" indent="7"/>
    </xf>
    <xf numFmtId="0" fontId="15" fillId="0" borderId="0" xfId="0" applyFont="1" applyAlignment="1">
      <alignment horizontal="right"/>
    </xf>
    <xf numFmtId="0" fontId="13" fillId="0" borderId="0" xfId="0" applyFont="1"/>
    <xf numFmtId="4" fontId="23" fillId="8" borderId="7" xfId="0" applyNumberFormat="1" applyFont="1" applyFill="1" applyBorder="1"/>
    <xf numFmtId="0" fontId="36" fillId="0" borderId="0" xfId="0" applyFont="1"/>
    <xf numFmtId="0" fontId="37" fillId="0" borderId="0" xfId="0" applyFont="1" applyAlignment="1">
      <alignment horizontal="left"/>
    </xf>
    <xf numFmtId="0" fontId="39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40" fillId="0" borderId="0" xfId="0" applyFont="1" applyAlignment="1">
      <alignment horizontal="right"/>
    </xf>
    <xf numFmtId="0" fontId="30" fillId="9" borderId="1" xfId="0" applyNumberFormat="1" applyFont="1" applyFill="1" applyBorder="1" applyAlignment="1">
      <alignment wrapText="1"/>
    </xf>
    <xf numFmtId="0" fontId="42" fillId="10" borderId="1" xfId="3" applyFont="1" applyFill="1" applyBorder="1" applyAlignment="1">
      <alignment horizontal="center" vertical="center" wrapText="1"/>
    </xf>
    <xf numFmtId="0" fontId="43" fillId="10" borderId="1" xfId="3" applyFont="1" applyFill="1" applyBorder="1" applyAlignment="1">
      <alignment horizontal="center" vertical="center" wrapText="1"/>
    </xf>
    <xf numFmtId="0" fontId="41" fillId="11" borderId="1" xfId="0" applyFont="1" applyFill="1" applyBorder="1" applyAlignment="1">
      <alignment horizontal="center" vertical="center" wrapText="1"/>
    </xf>
    <xf numFmtId="0" fontId="45" fillId="11" borderId="1" xfId="0" applyFont="1" applyFill="1" applyBorder="1" applyAlignment="1">
      <alignment horizontal="center" vertical="center" wrapText="1"/>
    </xf>
    <xf numFmtId="0" fontId="42" fillId="0" borderId="6" xfId="3" applyFont="1" applyFill="1" applyBorder="1" applyAlignment="1">
      <alignment horizontal="center" vertical="center" wrapText="1"/>
    </xf>
    <xf numFmtId="0" fontId="42" fillId="0" borderId="1" xfId="3" applyFont="1" applyFill="1" applyBorder="1" applyAlignment="1">
      <alignment horizontal="center" vertical="center" wrapText="1"/>
    </xf>
    <xf numFmtId="0" fontId="41" fillId="0" borderId="1" xfId="3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center" vertical="center" wrapText="1"/>
    </xf>
    <xf numFmtId="0" fontId="46" fillId="0" borderId="4" xfId="3" applyFont="1" applyFill="1" applyBorder="1" applyAlignment="1">
      <alignment horizontal="center" vertical="center" wrapText="1"/>
    </xf>
    <xf numFmtId="0" fontId="46" fillId="3" borderId="4" xfId="3" applyFont="1" applyFill="1" applyBorder="1" applyAlignment="1">
      <alignment horizontal="center" vertical="center" wrapText="1"/>
    </xf>
    <xf numFmtId="0" fontId="46" fillId="4" borderId="4" xfId="3" applyFont="1" applyFill="1" applyBorder="1" applyAlignment="1">
      <alignment horizontal="center" vertical="center" wrapText="1"/>
    </xf>
    <xf numFmtId="0" fontId="46" fillId="5" borderId="4" xfId="3" applyFont="1" applyFill="1" applyBorder="1" applyAlignment="1">
      <alignment horizontal="center" vertical="center" wrapText="1"/>
    </xf>
    <xf numFmtId="0" fontId="46" fillId="0" borderId="11" xfId="3" applyFont="1" applyFill="1" applyBorder="1" applyAlignment="1">
      <alignment horizontal="center" vertical="center" wrapText="1"/>
    </xf>
    <xf numFmtId="0" fontId="46" fillId="7" borderId="15" xfId="3" applyFont="1" applyFill="1" applyBorder="1" applyAlignment="1">
      <alignment horizontal="center" vertical="center" wrapText="1"/>
    </xf>
    <xf numFmtId="0" fontId="46" fillId="0" borderId="13" xfId="3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3" fontId="42" fillId="0" borderId="1" xfId="3" applyNumberFormat="1" applyFont="1" applyFill="1" applyBorder="1" applyAlignment="1">
      <alignment horizontal="center" vertical="center" wrapText="1"/>
    </xf>
    <xf numFmtId="0" fontId="42" fillId="11" borderId="1" xfId="3" applyFont="1" applyFill="1" applyBorder="1" applyAlignment="1">
      <alignment horizontal="center" vertical="center" wrapText="1"/>
    </xf>
    <xf numFmtId="44" fontId="42" fillId="0" borderId="1" xfId="3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1" fillId="2" borderId="1" xfId="3" applyFont="1" applyFill="1" applyBorder="1" applyAlignment="1">
      <alignment horizontal="center" vertical="center" wrapText="1"/>
    </xf>
    <xf numFmtId="1" fontId="41" fillId="2" borderId="1" xfId="3" applyNumberFormat="1" applyFont="1" applyFill="1" applyBorder="1" applyAlignment="1">
      <alignment horizontal="center" vertical="center" wrapText="1"/>
    </xf>
    <xf numFmtId="2" fontId="41" fillId="2" borderId="1" xfId="3" applyNumberFormat="1" applyFont="1" applyFill="1" applyBorder="1" applyAlignment="1">
      <alignment horizontal="center" vertical="center" wrapText="1"/>
    </xf>
    <xf numFmtId="44" fontId="41" fillId="0" borderId="1" xfId="3" applyNumberFormat="1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1" fillId="0" borderId="0" xfId="0" applyFont="1" applyAlignment="1">
      <alignment wrapText="1"/>
    </xf>
    <xf numFmtId="0" fontId="46" fillId="13" borderId="6" xfId="0" applyFont="1" applyFill="1" applyBorder="1" applyAlignment="1">
      <alignment horizontal="center" vertical="center" wrapText="1"/>
    </xf>
    <xf numFmtId="166" fontId="46" fillId="13" borderId="6" xfId="0" applyNumberFormat="1" applyFont="1" applyFill="1" applyBorder="1" applyAlignment="1">
      <alignment horizontal="center" vertical="center" wrapText="1"/>
    </xf>
    <xf numFmtId="0" fontId="0" fillId="10" borderId="0" xfId="0" applyFill="1"/>
    <xf numFmtId="2" fontId="0" fillId="10" borderId="0" xfId="0" applyNumberFormat="1" applyFill="1"/>
    <xf numFmtId="0" fontId="0" fillId="10" borderId="0" xfId="0" applyFill="1" applyAlignment="1">
      <alignment horizontal="center" vertical="center"/>
    </xf>
    <xf numFmtId="0" fontId="0" fillId="10" borderId="0" xfId="0" applyFill="1" applyAlignment="1">
      <alignment horizontal="center"/>
    </xf>
    <xf numFmtId="0" fontId="45" fillId="10" borderId="2" xfId="0" applyFont="1" applyFill="1" applyBorder="1" applyAlignment="1">
      <alignment horizontal="center" vertical="center" wrapText="1"/>
    </xf>
    <xf numFmtId="0" fontId="45" fillId="10" borderId="1" xfId="0" applyFont="1" applyFill="1" applyBorder="1" applyAlignment="1">
      <alignment horizontal="center" vertical="center" wrapText="1"/>
    </xf>
    <xf numFmtId="0" fontId="42" fillId="10" borderId="1" xfId="0" applyFont="1" applyFill="1" applyBorder="1" applyAlignment="1">
      <alignment horizontal="center" vertical="center" wrapText="1"/>
    </xf>
    <xf numFmtId="2" fontId="45" fillId="14" borderId="1" xfId="0" applyNumberFormat="1" applyFont="1" applyFill="1" applyBorder="1" applyAlignment="1">
      <alignment horizontal="center" vertical="center" wrapText="1"/>
    </xf>
    <xf numFmtId="2" fontId="2" fillId="15" borderId="1" xfId="0" applyNumberFormat="1" applyFont="1" applyFill="1" applyBorder="1" applyAlignment="1">
      <alignment horizontal="center" vertical="center" wrapText="1"/>
    </xf>
    <xf numFmtId="0" fontId="45" fillId="13" borderId="1" xfId="0" applyFont="1" applyFill="1" applyBorder="1" applyAlignment="1">
      <alignment horizontal="center" vertical="center" wrapText="1"/>
    </xf>
    <xf numFmtId="44" fontId="45" fillId="16" borderId="1" xfId="0" applyNumberFormat="1" applyFont="1" applyFill="1" applyBorder="1" applyAlignment="1">
      <alignment horizontal="center" vertical="center" wrapText="1"/>
    </xf>
    <xf numFmtId="2" fontId="45" fillId="10" borderId="1" xfId="0" applyNumberFormat="1" applyFont="1" applyFill="1" applyBorder="1" applyAlignment="1">
      <alignment horizontal="center" vertical="center" wrapText="1"/>
    </xf>
    <xf numFmtId="44" fontId="45" fillId="10" borderId="1" xfId="0" applyNumberFormat="1" applyFont="1" applyFill="1" applyBorder="1" applyAlignment="1">
      <alignment horizontal="center" vertical="center" wrapText="1"/>
    </xf>
    <xf numFmtId="0" fontId="45" fillId="10" borderId="1" xfId="0" applyFont="1" applyFill="1" applyBorder="1" applyAlignment="1">
      <alignment horizontal="center" vertical="center"/>
    </xf>
    <xf numFmtId="0" fontId="45" fillId="10" borderId="0" xfId="0" applyFont="1" applyFill="1"/>
    <xf numFmtId="49" fontId="47" fillId="10" borderId="20" xfId="0" applyNumberFormat="1" applyFont="1" applyFill="1" applyBorder="1" applyAlignment="1">
      <alignment horizontal="center" vertical="center"/>
    </xf>
    <xf numFmtId="49" fontId="47" fillId="10" borderId="1" xfId="0" applyNumberFormat="1" applyFont="1" applyFill="1" applyBorder="1" applyAlignment="1">
      <alignment horizontal="center" vertical="center"/>
    </xf>
    <xf numFmtId="49" fontId="47" fillId="16" borderId="1" xfId="0" applyNumberFormat="1" applyFont="1" applyFill="1" applyBorder="1" applyAlignment="1">
      <alignment horizontal="center" vertical="center"/>
    </xf>
    <xf numFmtId="49" fontId="0" fillId="10" borderId="0" xfId="0" applyNumberFormat="1" applyFill="1"/>
    <xf numFmtId="0" fontId="49" fillId="10" borderId="0" xfId="0" applyFont="1" applyFill="1"/>
    <xf numFmtId="0" fontId="45" fillId="10" borderId="0" xfId="0" applyFont="1" applyFill="1" applyAlignment="1">
      <alignment horizontal="center" vertical="center"/>
    </xf>
    <xf numFmtId="2" fontId="45" fillId="10" borderId="0" xfId="0" applyNumberFormat="1" applyFont="1" applyFill="1" applyAlignment="1">
      <alignment horizontal="center" vertical="center"/>
    </xf>
    <xf numFmtId="44" fontId="0" fillId="10" borderId="0" xfId="0" applyNumberFormat="1" applyFill="1"/>
    <xf numFmtId="0" fontId="3" fillId="0" borderId="1" xfId="0" applyFont="1" applyFill="1" applyBorder="1" applyAlignment="1">
      <alignment horizontal="left" vertical="center"/>
    </xf>
    <xf numFmtId="0" fontId="45" fillId="13" borderId="21" xfId="0" applyFont="1" applyFill="1" applyBorder="1" applyAlignment="1">
      <alignment horizontal="center" vertical="center"/>
    </xf>
    <xf numFmtId="44" fontId="45" fillId="13" borderId="19" xfId="0" applyNumberFormat="1" applyFont="1" applyFill="1" applyBorder="1" applyAlignment="1">
      <alignment horizontal="center" vertical="center"/>
    </xf>
    <xf numFmtId="2" fontId="45" fillId="13" borderId="17" xfId="0" applyNumberFormat="1" applyFont="1" applyFill="1" applyBorder="1" applyAlignment="1">
      <alignment horizontal="center" vertical="center"/>
    </xf>
    <xf numFmtId="44" fontId="45" fillId="13" borderId="17" xfId="0" applyNumberFormat="1" applyFont="1" applyFill="1" applyBorder="1" applyAlignment="1">
      <alignment horizontal="center" vertical="center"/>
    </xf>
    <xf numFmtId="44" fontId="45" fillId="13" borderId="18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2" fontId="48" fillId="0" borderId="1" xfId="0" applyNumberFormat="1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44" fontId="48" fillId="0" borderId="1" xfId="0" applyNumberFormat="1" applyFont="1" applyFill="1" applyBorder="1" applyAlignment="1">
      <alignment horizontal="center" vertical="center"/>
    </xf>
    <xf numFmtId="0" fontId="48" fillId="0" borderId="6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17" fontId="3" fillId="0" borderId="1" xfId="0" applyNumberFormat="1" applyFont="1" applyFill="1" applyBorder="1" applyAlignment="1">
      <alignment horizontal="center" vertical="center"/>
    </xf>
    <xf numFmtId="1" fontId="48" fillId="0" borderId="1" xfId="0" applyNumberFormat="1" applyFont="1" applyFill="1" applyBorder="1" applyAlignment="1">
      <alignment horizontal="left" vertical="center"/>
    </xf>
    <xf numFmtId="17" fontId="48" fillId="0" borderId="1" xfId="0" applyNumberFormat="1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left" vertical="center"/>
    </xf>
    <xf numFmtId="1" fontId="48" fillId="0" borderId="1" xfId="1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48" fillId="0" borderId="1" xfId="0" applyFont="1" applyFill="1" applyBorder="1" applyAlignment="1">
      <alignment horizontal="left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42" fillId="10" borderId="8" xfId="3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2" fontId="45" fillId="10" borderId="0" xfId="0" applyNumberFormat="1" applyFont="1" applyFill="1" applyBorder="1" applyAlignment="1">
      <alignment horizontal="center" vertical="center"/>
    </xf>
    <xf numFmtId="0" fontId="45" fillId="10" borderId="0" xfId="0" applyFont="1" applyFill="1" applyBorder="1" applyAlignment="1">
      <alignment horizontal="center" vertical="center"/>
    </xf>
    <xf numFmtId="0" fontId="50" fillId="10" borderId="1" xfId="0" applyFont="1" applyFill="1" applyBorder="1" applyAlignment="1">
      <alignment horizontal="left" vertical="center"/>
    </xf>
    <xf numFmtId="0" fontId="63" fillId="10" borderId="0" xfId="0" applyFont="1" applyFill="1"/>
    <xf numFmtId="2" fontId="48" fillId="1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65" fillId="10" borderId="1" xfId="0" applyNumberFormat="1" applyFont="1" applyFill="1" applyBorder="1" applyAlignment="1">
      <alignment horizontal="center"/>
    </xf>
    <xf numFmtId="0" fontId="65" fillId="0" borderId="1" xfId="0" applyFont="1" applyFill="1" applyBorder="1" applyAlignment="1">
      <alignment horizontal="center"/>
    </xf>
    <xf numFmtId="14" fontId="65" fillId="0" borderId="1" xfId="0" applyNumberFormat="1" applyFont="1" applyFill="1" applyBorder="1" applyAlignment="1">
      <alignment horizontal="center"/>
    </xf>
    <xf numFmtId="14" fontId="64" fillId="0" borderId="1" xfId="0" applyNumberFormat="1" applyFont="1" applyFill="1" applyBorder="1" applyAlignment="1">
      <alignment horizontal="center"/>
    </xf>
    <xf numFmtId="0" fontId="64" fillId="0" borderId="1" xfId="0" applyFont="1" applyFill="1" applyBorder="1" applyAlignment="1">
      <alignment horizontal="center"/>
    </xf>
    <xf numFmtId="0" fontId="64" fillId="10" borderId="0" xfId="0" applyFont="1" applyFill="1" applyBorder="1" applyAlignment="1">
      <alignment horizontal="center"/>
    </xf>
    <xf numFmtId="2" fontId="65" fillId="10" borderId="0" xfId="0" applyNumberFormat="1" applyFont="1" applyFill="1" applyAlignment="1">
      <alignment horizontal="center"/>
    </xf>
    <xf numFmtId="0" fontId="41" fillId="0" borderId="19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44" fontId="3" fillId="0" borderId="1" xfId="0" applyNumberFormat="1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left" vertical="center"/>
    </xf>
    <xf numFmtId="0" fontId="48" fillId="10" borderId="0" xfId="0" applyFont="1" applyFill="1" applyBorder="1" applyAlignment="1">
      <alignment horizontal="left" vertical="center"/>
    </xf>
    <xf numFmtId="0" fontId="66" fillId="0" borderId="0" xfId="0" applyFont="1"/>
    <xf numFmtId="0" fontId="56" fillId="0" borderId="0" xfId="0" applyFont="1"/>
    <xf numFmtId="0" fontId="67" fillId="0" borderId="0" xfId="0" applyFont="1"/>
    <xf numFmtId="0" fontId="68" fillId="0" borderId="0" xfId="0" applyFont="1"/>
    <xf numFmtId="0" fontId="54" fillId="0" borderId="0" xfId="0" applyFont="1"/>
    <xf numFmtId="0" fontId="58" fillId="0" borderId="0" xfId="0" applyFont="1"/>
    <xf numFmtId="0" fontId="69" fillId="0" borderId="0" xfId="0" applyFont="1" applyAlignment="1">
      <alignment horizontal="left" indent="3"/>
    </xf>
    <xf numFmtId="0" fontId="70" fillId="0" borderId="0" xfId="0" applyFont="1" applyAlignment="1">
      <alignment horizontal="left" indent="3"/>
    </xf>
    <xf numFmtId="0" fontId="71" fillId="0" borderId="0" xfId="0" applyFont="1" applyAlignment="1">
      <alignment horizontal="left" indent="3"/>
    </xf>
    <xf numFmtId="0" fontId="8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72" fillId="10" borderId="0" xfId="0" applyFont="1" applyFill="1"/>
    <xf numFmtId="0" fontId="73" fillId="17" borderId="1" xfId="0" applyFont="1" applyFill="1" applyBorder="1" applyAlignment="1">
      <alignment horizontal="center" vertical="center" wrapText="1"/>
    </xf>
    <xf numFmtId="0" fontId="74" fillId="18" borderId="1" xfId="0" applyFont="1" applyFill="1" applyBorder="1" applyAlignment="1">
      <alignment horizontal="center" vertical="center" wrapText="1"/>
    </xf>
    <xf numFmtId="1" fontId="74" fillId="18" borderId="1" xfId="0" applyNumberFormat="1" applyFont="1" applyFill="1" applyBorder="1" applyAlignment="1">
      <alignment horizontal="left" vertical="center" wrapText="1"/>
    </xf>
    <xf numFmtId="0" fontId="74" fillId="18" borderId="1" xfId="0" applyFont="1" applyFill="1" applyBorder="1" applyAlignment="1">
      <alignment horizontal="left" vertical="center"/>
    </xf>
    <xf numFmtId="0" fontId="74" fillId="19" borderId="1" xfId="0" applyFont="1" applyFill="1" applyBorder="1" applyAlignment="1">
      <alignment horizontal="center" vertical="center" wrapText="1"/>
    </xf>
    <xf numFmtId="1" fontId="74" fillId="19" borderId="1" xfId="0" applyNumberFormat="1" applyFont="1" applyFill="1" applyBorder="1" applyAlignment="1">
      <alignment horizontal="left" vertical="center" wrapText="1"/>
    </xf>
    <xf numFmtId="0" fontId="74" fillId="19" borderId="1" xfId="0" applyFont="1" applyFill="1" applyBorder="1" applyAlignment="1">
      <alignment horizontal="left" vertical="center"/>
    </xf>
    <xf numFmtId="0" fontId="74" fillId="19" borderId="1" xfId="0" applyFont="1" applyFill="1" applyBorder="1" applyAlignment="1">
      <alignment horizontal="center" vertical="center"/>
    </xf>
    <xf numFmtId="0" fontId="74" fillId="18" borderId="1" xfId="0" applyFont="1" applyFill="1" applyBorder="1" applyAlignment="1">
      <alignment horizontal="center" vertical="center"/>
    </xf>
    <xf numFmtId="0" fontId="74" fillId="19" borderId="1" xfId="0" applyFont="1" applyFill="1" applyBorder="1" applyAlignment="1">
      <alignment horizontal="left" vertical="center" wrapText="1"/>
    </xf>
    <xf numFmtId="0" fontId="76" fillId="19" borderId="1" xfId="0" applyFont="1" applyFill="1" applyBorder="1" applyAlignment="1">
      <alignment horizontal="center" vertical="center"/>
    </xf>
    <xf numFmtId="0" fontId="77" fillId="18" borderId="1" xfId="0" applyFont="1" applyFill="1" applyBorder="1" applyAlignment="1">
      <alignment horizontal="left" vertical="center" wrapText="1"/>
    </xf>
    <xf numFmtId="0" fontId="76" fillId="18" borderId="1" xfId="0" applyFont="1" applyFill="1" applyBorder="1" applyAlignment="1">
      <alignment horizontal="left" vertical="center" wrapText="1"/>
    </xf>
    <xf numFmtId="0" fontId="76" fillId="18" borderId="1" xfId="0" applyFont="1" applyFill="1" applyBorder="1" applyAlignment="1">
      <alignment horizontal="center" vertical="center"/>
    </xf>
    <xf numFmtId="0" fontId="76" fillId="19" borderId="1" xfId="0" applyFont="1" applyFill="1" applyBorder="1" applyAlignment="1">
      <alignment horizontal="left" vertical="center" wrapText="1"/>
    </xf>
    <xf numFmtId="0" fontId="74" fillId="18" borderId="1" xfId="0" applyFont="1" applyFill="1" applyBorder="1" applyAlignment="1">
      <alignment horizontal="left" vertical="center" wrapText="1"/>
    </xf>
    <xf numFmtId="0" fontId="74" fillId="18" borderId="1" xfId="0" applyNumberFormat="1" applyFont="1" applyFill="1" applyBorder="1" applyAlignment="1">
      <alignment horizontal="left" vertical="center" wrapText="1"/>
    </xf>
    <xf numFmtId="0" fontId="74" fillId="19" borderId="1" xfId="0" applyNumberFormat="1" applyFont="1" applyFill="1" applyBorder="1" applyAlignment="1">
      <alignment horizontal="left" vertical="center" wrapText="1"/>
    </xf>
    <xf numFmtId="0" fontId="77" fillId="18" borderId="1" xfId="0" applyFont="1" applyFill="1" applyBorder="1" applyAlignment="1">
      <alignment horizontal="center" vertical="center" wrapText="1"/>
    </xf>
    <xf numFmtId="0" fontId="76" fillId="18" borderId="1" xfId="0" applyFont="1" applyFill="1" applyBorder="1" applyAlignment="1">
      <alignment horizontal="center" vertical="center" wrapText="1"/>
    </xf>
    <xf numFmtId="0" fontId="76" fillId="19" borderId="1" xfId="0" applyFont="1" applyFill="1" applyBorder="1" applyAlignment="1">
      <alignment horizontal="center" vertical="center" wrapText="1"/>
    </xf>
    <xf numFmtId="0" fontId="77" fillId="19" borderId="1" xfId="0" applyFont="1" applyFill="1" applyBorder="1" applyAlignment="1">
      <alignment horizontal="center" vertical="center" wrapText="1"/>
    </xf>
    <xf numFmtId="0" fontId="74" fillId="19" borderId="0" xfId="0" applyFont="1" applyFill="1" applyAlignment="1">
      <alignment horizontal="center" vertical="center"/>
    </xf>
    <xf numFmtId="0" fontId="46" fillId="10" borderId="4" xfId="3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43" fillId="0" borderId="6" xfId="3" applyFont="1" applyFill="1" applyBorder="1" applyAlignment="1">
      <alignment horizontal="center" vertical="center" wrapText="1"/>
    </xf>
    <xf numFmtId="0" fontId="43" fillId="11" borderId="1" xfId="3" applyFont="1" applyFill="1" applyBorder="1" applyAlignment="1">
      <alignment horizontal="center" vertical="center" wrapText="1"/>
    </xf>
    <xf numFmtId="0" fontId="42" fillId="10" borderId="6" xfId="3" applyFont="1" applyFill="1" applyBorder="1" applyAlignment="1">
      <alignment horizontal="center" vertical="center" wrapText="1"/>
    </xf>
    <xf numFmtId="0" fontId="41" fillId="12" borderId="1" xfId="3" applyFont="1" applyFill="1" applyBorder="1" applyAlignment="1">
      <alignment horizontal="center" vertical="center" wrapText="1"/>
    </xf>
    <xf numFmtId="0" fontId="46" fillId="4" borderId="6" xfId="3" applyFont="1" applyFill="1" applyBorder="1" applyAlignment="1">
      <alignment horizontal="center" vertical="center" wrapText="1"/>
    </xf>
    <xf numFmtId="44" fontId="41" fillId="6" borderId="6" xfId="3" applyNumberFormat="1" applyFont="1" applyFill="1" applyBorder="1" applyAlignment="1">
      <alignment horizontal="center" vertical="center" wrapText="1"/>
    </xf>
    <xf numFmtId="0" fontId="41" fillId="0" borderId="6" xfId="3" applyFont="1" applyFill="1" applyBorder="1" applyAlignment="1">
      <alignment horizontal="center" vertical="center" wrapText="1"/>
    </xf>
    <xf numFmtId="0" fontId="41" fillId="0" borderId="12" xfId="3" applyFont="1" applyFill="1" applyBorder="1" applyAlignment="1">
      <alignment horizontal="center" vertical="center" wrapText="1"/>
    </xf>
    <xf numFmtId="166" fontId="41" fillId="7" borderId="10" xfId="3" applyNumberFormat="1" applyFont="1" applyFill="1" applyBorder="1" applyAlignment="1">
      <alignment horizontal="center" vertical="center" wrapText="1"/>
    </xf>
    <xf numFmtId="9" fontId="41" fillId="0" borderId="14" xfId="3" applyNumberFormat="1" applyFont="1" applyFill="1" applyBorder="1" applyAlignment="1">
      <alignment horizontal="center" vertical="center" wrapText="1"/>
    </xf>
    <xf numFmtId="166" fontId="41" fillId="0" borderId="6" xfId="3" applyNumberFormat="1" applyFont="1" applyFill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43" fillId="0" borderId="1" xfId="3" applyFont="1" applyFill="1" applyBorder="1" applyAlignment="1">
      <alignment horizontal="center" vertical="center" wrapText="1"/>
    </xf>
    <xf numFmtId="44" fontId="41" fillId="10" borderId="1" xfId="3" applyNumberFormat="1" applyFont="1" applyFill="1" applyBorder="1" applyAlignment="1">
      <alignment horizontal="center" vertical="center" wrapText="1"/>
    </xf>
    <xf numFmtId="44" fontId="41" fillId="6" borderId="1" xfId="3" applyNumberFormat="1" applyFont="1" applyFill="1" applyBorder="1" applyAlignment="1">
      <alignment horizontal="center" vertical="center" wrapText="1"/>
    </xf>
    <xf numFmtId="0" fontId="41" fillId="5" borderId="1" xfId="3" applyFont="1" applyFill="1" applyBorder="1" applyAlignment="1">
      <alignment horizontal="center" vertical="center" wrapText="1"/>
    </xf>
    <xf numFmtId="0" fontId="46" fillId="5" borderId="1" xfId="3" applyFont="1" applyFill="1" applyBorder="1" applyAlignment="1">
      <alignment horizontal="center" vertical="center" wrapText="1"/>
    </xf>
    <xf numFmtId="0" fontId="41" fillId="0" borderId="7" xfId="3" applyFont="1" applyFill="1" applyBorder="1" applyAlignment="1">
      <alignment horizontal="center" vertical="center" wrapText="1"/>
    </xf>
    <xf numFmtId="166" fontId="41" fillId="7" borderId="9" xfId="3" applyNumberFormat="1" applyFont="1" applyFill="1" applyBorder="1" applyAlignment="1">
      <alignment horizontal="center" vertical="center" wrapText="1"/>
    </xf>
    <xf numFmtId="9" fontId="41" fillId="0" borderId="8" xfId="3" applyNumberFormat="1" applyFont="1" applyFill="1" applyBorder="1" applyAlignment="1">
      <alignment horizontal="center" vertical="center" wrapText="1"/>
    </xf>
    <xf numFmtId="166" fontId="41" fillId="0" borderId="1" xfId="3" applyNumberFormat="1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46" fillId="4" borderId="1" xfId="3" applyFont="1" applyFill="1" applyBorder="1" applyAlignment="1">
      <alignment horizontal="center" vertical="center" wrapText="1"/>
    </xf>
    <xf numFmtId="44" fontId="41" fillId="20" borderId="1" xfId="3" applyNumberFormat="1" applyFont="1" applyFill="1" applyBorder="1" applyAlignment="1">
      <alignment horizontal="center" vertical="center" wrapText="1"/>
    </xf>
    <xf numFmtId="0" fontId="42" fillId="20" borderId="1" xfId="3" applyFont="1" applyFill="1" applyBorder="1" applyAlignment="1">
      <alignment horizontal="center" vertical="center" wrapText="1"/>
    </xf>
    <xf numFmtId="0" fontId="41" fillId="20" borderId="1" xfId="3" applyFont="1" applyFill="1" applyBorder="1" applyAlignment="1">
      <alignment horizontal="center" vertical="center" wrapText="1"/>
    </xf>
    <xf numFmtId="0" fontId="46" fillId="20" borderId="1" xfId="3" applyFont="1" applyFill="1" applyBorder="1" applyAlignment="1">
      <alignment horizontal="center" vertical="center" wrapText="1"/>
    </xf>
    <xf numFmtId="0" fontId="42" fillId="20" borderId="1" xfId="3" applyFont="1" applyFill="1" applyBorder="1" applyAlignment="1">
      <alignment horizontal="center" vertical="center"/>
    </xf>
    <xf numFmtId="166" fontId="41" fillId="21" borderId="9" xfId="3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/>
    </xf>
    <xf numFmtId="0" fontId="42" fillId="12" borderId="1" xfId="0" applyFont="1" applyFill="1" applyBorder="1" applyAlignment="1">
      <alignment horizontal="center" vertical="center" wrapText="1"/>
    </xf>
    <xf numFmtId="44" fontId="43" fillId="6" borderId="1" xfId="3" applyNumberFormat="1" applyFont="1" applyFill="1" applyBorder="1" applyAlignment="1">
      <alignment horizontal="center" vertical="center" wrapText="1"/>
    </xf>
    <xf numFmtId="0" fontId="42" fillId="5" borderId="1" xfId="3" applyFont="1" applyFill="1" applyBorder="1" applyAlignment="1">
      <alignment horizontal="center" vertical="center" wrapText="1"/>
    </xf>
    <xf numFmtId="0" fontId="43" fillId="5" borderId="1" xfId="3" applyFont="1" applyFill="1" applyBorder="1" applyAlignment="1">
      <alignment horizontal="center" vertical="center" wrapText="1"/>
    </xf>
    <xf numFmtId="17" fontId="42" fillId="10" borderId="7" xfId="3" applyNumberFormat="1" applyFont="1" applyFill="1" applyBorder="1" applyAlignment="1">
      <alignment horizontal="center" vertical="center" wrapText="1"/>
    </xf>
    <xf numFmtId="166" fontId="42" fillId="21" borderId="9" xfId="3" applyNumberFormat="1" applyFont="1" applyFill="1" applyBorder="1" applyAlignment="1">
      <alignment horizontal="center" vertical="center" wrapText="1"/>
    </xf>
    <xf numFmtId="9" fontId="42" fillId="0" borderId="8" xfId="3" applyNumberFormat="1" applyFont="1" applyFill="1" applyBorder="1" applyAlignment="1">
      <alignment horizontal="center" vertical="center" wrapText="1"/>
    </xf>
    <xf numFmtId="166" fontId="42" fillId="0" borderId="1" xfId="3" applyNumberFormat="1" applyFont="1" applyFill="1" applyBorder="1" applyAlignment="1">
      <alignment horizontal="center" vertical="center" wrapText="1"/>
    </xf>
    <xf numFmtId="166" fontId="42" fillId="10" borderId="6" xfId="3" applyNumberFormat="1" applyFont="1" applyFill="1" applyBorder="1" applyAlignment="1">
      <alignment horizontal="center" vertical="center" wrapText="1"/>
    </xf>
    <xf numFmtId="166" fontId="42" fillId="0" borderId="6" xfId="3" applyNumberFormat="1" applyFont="1" applyFill="1" applyBorder="1" applyAlignment="1">
      <alignment horizontal="center" vertical="center" wrapText="1"/>
    </xf>
    <xf numFmtId="0" fontId="43" fillId="10" borderId="1" xfId="0" applyFont="1" applyFill="1" applyBorder="1" applyAlignment="1">
      <alignment horizontal="center" vertical="center" wrapText="1"/>
    </xf>
    <xf numFmtId="44" fontId="42" fillId="10" borderId="1" xfId="3" applyNumberFormat="1" applyFont="1" applyFill="1" applyBorder="1" applyAlignment="1">
      <alignment horizontal="center" vertical="center" wrapText="1"/>
    </xf>
    <xf numFmtId="44" fontId="42" fillId="11" borderId="1" xfId="3" applyNumberFormat="1" applyFont="1" applyFill="1" applyBorder="1" applyAlignment="1">
      <alignment horizontal="center" vertical="center" wrapText="1"/>
    </xf>
    <xf numFmtId="44" fontId="43" fillId="20" borderId="1" xfId="3" applyNumberFormat="1" applyFont="1" applyFill="1" applyBorder="1" applyAlignment="1">
      <alignment horizontal="center" vertical="center" wrapText="1"/>
    </xf>
    <xf numFmtId="0" fontId="42" fillId="22" borderId="1" xfId="3" applyFont="1" applyFill="1" applyBorder="1" applyAlignment="1">
      <alignment horizontal="center" vertical="center" wrapText="1"/>
    </xf>
    <xf numFmtId="0" fontId="42" fillId="10" borderId="1" xfId="0" applyFont="1" applyFill="1" applyBorder="1" applyAlignment="1">
      <alignment horizontal="center" vertical="center"/>
    </xf>
    <xf numFmtId="0" fontId="43" fillId="20" borderId="1" xfId="3" applyFont="1" applyFill="1" applyBorder="1" applyAlignment="1">
      <alignment horizontal="center" vertical="center" wrapText="1"/>
    </xf>
    <xf numFmtId="44" fontId="42" fillId="20" borderId="1" xfId="3" applyNumberFormat="1" applyFont="1" applyFill="1" applyBorder="1" applyAlignment="1">
      <alignment horizontal="center" vertical="center" wrapText="1"/>
    </xf>
    <xf numFmtId="0" fontId="42" fillId="10" borderId="0" xfId="0" applyFont="1" applyFill="1" applyBorder="1" applyAlignment="1">
      <alignment horizontal="center" vertical="center"/>
    </xf>
    <xf numFmtId="0" fontId="43" fillId="22" borderId="1" xfId="3" applyFont="1" applyFill="1" applyBorder="1" applyAlignment="1">
      <alignment horizontal="center" vertical="center" wrapText="1"/>
    </xf>
    <xf numFmtId="0" fontId="42" fillId="11" borderId="1" xfId="0" applyFont="1" applyFill="1" applyBorder="1" applyAlignment="1">
      <alignment horizontal="center" vertical="center" wrapText="1"/>
    </xf>
    <xf numFmtId="0" fontId="42" fillId="4" borderId="1" xfId="3" applyFont="1" applyFill="1" applyBorder="1" applyAlignment="1">
      <alignment horizontal="center" vertical="center" wrapText="1"/>
    </xf>
    <xf numFmtId="44" fontId="42" fillId="6" borderId="1" xfId="3" applyNumberFormat="1" applyFont="1" applyFill="1" applyBorder="1" applyAlignment="1">
      <alignment horizontal="center" vertical="center" wrapText="1"/>
    </xf>
    <xf numFmtId="0" fontId="42" fillId="10" borderId="7" xfId="3" applyFont="1" applyFill="1" applyBorder="1" applyAlignment="1">
      <alignment horizontal="center" vertical="center" wrapText="1"/>
    </xf>
    <xf numFmtId="0" fontId="42" fillId="0" borderId="7" xfId="3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6" fillId="11" borderId="1" xfId="3" applyFont="1" applyFill="1" applyBorder="1" applyAlignment="1">
      <alignment horizontal="center" vertical="center" wrapText="1"/>
    </xf>
    <xf numFmtId="0" fontId="42" fillId="2" borderId="1" xfId="3" applyFont="1" applyFill="1" applyBorder="1" applyAlignment="1">
      <alignment horizontal="center" vertical="center" wrapText="1"/>
    </xf>
    <xf numFmtId="44" fontId="41" fillId="11" borderId="1" xfId="3" applyNumberFormat="1" applyFont="1" applyFill="1" applyBorder="1" applyAlignment="1">
      <alignment horizontal="center" vertical="center" wrapText="1"/>
    </xf>
    <xf numFmtId="44" fontId="41" fillId="10" borderId="8" xfId="3" applyNumberFormat="1" applyFont="1" applyFill="1" applyBorder="1" applyAlignment="1">
      <alignment horizontal="center" vertical="center" wrapText="1"/>
    </xf>
    <xf numFmtId="0" fontId="41" fillId="4" borderId="1" xfId="2" applyFont="1" applyFill="1" applyBorder="1" applyAlignment="1">
      <alignment horizontal="center" vertical="center" wrapText="1"/>
    </xf>
    <xf numFmtId="0" fontId="41" fillId="11" borderId="1" xfId="3" applyFont="1" applyFill="1" applyBorder="1" applyAlignment="1">
      <alignment horizontal="center" vertical="center" wrapText="1"/>
    </xf>
    <xf numFmtId="0" fontId="41" fillId="6" borderId="1" xfId="3" applyNumberFormat="1" applyFont="1" applyFill="1" applyBorder="1" applyAlignment="1">
      <alignment horizontal="center" vertical="center" wrapText="1"/>
    </xf>
    <xf numFmtId="0" fontId="46" fillId="0" borderId="1" xfId="3" applyFont="1" applyFill="1" applyBorder="1" applyAlignment="1">
      <alignment horizontal="center" vertical="center" wrapText="1"/>
    </xf>
    <xf numFmtId="14" fontId="45" fillId="10" borderId="1" xfId="0" applyNumberFormat="1" applyFont="1" applyFill="1" applyBorder="1" applyAlignment="1">
      <alignment horizontal="center" vertical="center" wrapText="1"/>
    </xf>
    <xf numFmtId="0" fontId="55" fillId="10" borderId="1" xfId="0" applyFont="1" applyFill="1" applyBorder="1" applyAlignment="1">
      <alignment horizontal="center" vertical="center" wrapText="1"/>
    </xf>
    <xf numFmtId="0" fontId="46" fillId="10" borderId="1" xfId="3" applyFont="1" applyFill="1" applyBorder="1" applyAlignment="1">
      <alignment horizontal="center" vertical="center" wrapText="1"/>
    </xf>
    <xf numFmtId="0" fontId="41" fillId="10" borderId="8" xfId="3" applyFont="1" applyFill="1" applyBorder="1" applyAlignment="1">
      <alignment horizontal="center" vertical="center" wrapText="1"/>
    </xf>
    <xf numFmtId="0" fontId="46" fillId="23" borderId="1" xfId="3" applyFont="1" applyFill="1" applyBorder="1" applyAlignment="1">
      <alignment horizontal="center" vertical="center" wrapText="1"/>
    </xf>
    <xf numFmtId="17" fontId="41" fillId="0" borderId="7" xfId="3" applyNumberFormat="1" applyFont="1" applyFill="1" applyBorder="1" applyAlignment="1">
      <alignment horizontal="center" vertical="center" wrapText="1"/>
    </xf>
    <xf numFmtId="44" fontId="41" fillId="23" borderId="1" xfId="3" applyNumberFormat="1" applyFont="1" applyFill="1" applyBorder="1" applyAlignment="1">
      <alignment horizontal="center" vertical="center" wrapText="1"/>
    </xf>
    <xf numFmtId="0" fontId="45" fillId="2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41" fillId="5" borderId="1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center" vertical="center" wrapText="1"/>
    </xf>
    <xf numFmtId="0" fontId="41" fillId="10" borderId="8" xfId="0" applyFont="1" applyFill="1" applyBorder="1" applyAlignment="1">
      <alignment horizontal="center" vertical="center" wrapText="1"/>
    </xf>
    <xf numFmtId="0" fontId="41" fillId="4" borderId="1" xfId="0" applyFont="1" applyFill="1" applyBorder="1" applyAlignment="1">
      <alignment horizontal="center" vertical="center" wrapText="1"/>
    </xf>
    <xf numFmtId="0" fontId="41" fillId="12" borderId="1" xfId="0" applyFont="1" applyFill="1" applyBorder="1" applyAlignment="1">
      <alignment horizontal="center" vertical="center" wrapText="1"/>
    </xf>
    <xf numFmtId="0" fontId="45" fillId="10" borderId="1" xfId="3" applyFont="1" applyFill="1" applyBorder="1" applyAlignment="1">
      <alignment horizontal="center" vertical="center" wrapText="1"/>
    </xf>
    <xf numFmtId="0" fontId="79" fillId="10" borderId="8" xfId="0" applyFont="1" applyFill="1" applyBorder="1" applyAlignment="1">
      <alignment horizontal="center" vertical="center" wrapText="1"/>
    </xf>
    <xf numFmtId="0" fontId="45" fillId="12" borderId="1" xfId="0" applyFont="1" applyFill="1" applyBorder="1" applyAlignment="1">
      <alignment horizontal="center" vertical="center" wrapText="1"/>
    </xf>
    <xf numFmtId="0" fontId="45" fillId="10" borderId="0" xfId="0" applyFont="1" applyFill="1" applyAlignment="1">
      <alignment horizontal="center" vertical="center" wrapText="1"/>
    </xf>
    <xf numFmtId="0" fontId="41" fillId="20" borderId="1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3" fillId="0" borderId="19" xfId="3" applyFont="1" applyFill="1" applyBorder="1" applyAlignment="1">
      <alignment horizontal="center" vertical="center" wrapText="1"/>
    </xf>
    <xf numFmtId="0" fontId="46" fillId="10" borderId="19" xfId="3" applyFont="1" applyFill="1" applyBorder="1" applyAlignment="1">
      <alignment horizontal="center" vertical="center" wrapText="1"/>
    </xf>
    <xf numFmtId="0" fontId="41" fillId="10" borderId="18" xfId="0" applyFont="1" applyFill="1" applyBorder="1" applyAlignment="1">
      <alignment horizontal="center" vertical="center" wrapText="1"/>
    </xf>
    <xf numFmtId="0" fontId="41" fillId="20" borderId="19" xfId="0" applyFont="1" applyFill="1" applyBorder="1" applyAlignment="1">
      <alignment horizontal="center" vertical="center" wrapText="1"/>
    </xf>
    <xf numFmtId="0" fontId="41" fillId="5" borderId="19" xfId="0" applyFont="1" applyFill="1" applyBorder="1" applyAlignment="1">
      <alignment horizontal="center" vertical="center" wrapText="1"/>
    </xf>
    <xf numFmtId="166" fontId="41" fillId="7" borderId="1" xfId="3" applyNumberFormat="1" applyFont="1" applyFill="1" applyBorder="1" applyAlignment="1">
      <alignment horizontal="center" vertical="center" wrapText="1"/>
    </xf>
    <xf numFmtId="9" fontId="41" fillId="0" borderId="1" xfId="3" applyNumberFormat="1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14" fontId="45" fillId="10" borderId="19" xfId="0" applyNumberFormat="1" applyFont="1" applyFill="1" applyBorder="1" applyAlignment="1">
      <alignment horizontal="center" vertical="center" wrapText="1"/>
    </xf>
    <xf numFmtId="0" fontId="55" fillId="10" borderId="19" xfId="0" applyFont="1" applyFill="1" applyBorder="1" applyAlignment="1">
      <alignment horizontal="center" vertical="center" wrapText="1"/>
    </xf>
    <xf numFmtId="0" fontId="42" fillId="12" borderId="19" xfId="0" applyNumberFormat="1" applyFont="1" applyFill="1" applyBorder="1" applyAlignment="1">
      <alignment horizontal="center" vertical="center" wrapText="1"/>
    </xf>
    <xf numFmtId="0" fontId="46" fillId="12" borderId="19" xfId="0" applyFont="1" applyFill="1" applyBorder="1" applyAlignment="1">
      <alignment horizontal="center" vertical="center" wrapText="1"/>
    </xf>
    <xf numFmtId="0" fontId="41" fillId="11" borderId="19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41" fillId="10" borderId="1" xfId="0" applyFont="1" applyFill="1" applyBorder="1" applyAlignment="1">
      <alignment horizontal="center" vertical="center" wrapText="1"/>
    </xf>
    <xf numFmtId="0" fontId="80" fillId="0" borderId="1" xfId="0" applyFont="1" applyBorder="1" applyAlignment="1">
      <alignment horizontal="center" vertical="center" wrapText="1"/>
    </xf>
    <xf numFmtId="0" fontId="41" fillId="10" borderId="0" xfId="0" applyFont="1" applyFill="1" applyAlignment="1">
      <alignment horizontal="center" vertical="center" wrapText="1"/>
    </xf>
    <xf numFmtId="166" fontId="43" fillId="13" borderId="6" xfId="0" applyNumberFormat="1" applyFont="1" applyFill="1" applyBorder="1" applyAlignment="1">
      <alignment horizontal="center" vertical="center" wrapText="1"/>
    </xf>
    <xf numFmtId="49" fontId="81" fillId="10" borderId="0" xfId="0" applyNumberFormat="1" applyFont="1" applyFill="1"/>
    <xf numFmtId="49" fontId="81" fillId="10" borderId="0" xfId="0" applyNumberFormat="1" applyFont="1" applyFill="1" applyAlignment="1">
      <alignment horizontal="center"/>
    </xf>
    <xf numFmtId="0" fontId="81" fillId="10" borderId="0" xfId="0" applyFont="1" applyFill="1"/>
    <xf numFmtId="2" fontId="81" fillId="10" borderId="0" xfId="0" applyNumberFormat="1" applyFont="1" applyFill="1"/>
    <xf numFmtId="44" fontId="81" fillId="10" borderId="0" xfId="0" applyNumberFormat="1" applyFont="1" applyFill="1"/>
    <xf numFmtId="0" fontId="81" fillId="10" borderId="0" xfId="0" applyFont="1" applyFill="1" applyAlignment="1">
      <alignment horizontal="center"/>
    </xf>
    <xf numFmtId="0" fontId="82" fillId="10" borderId="0" xfId="0" applyFont="1" applyFill="1"/>
    <xf numFmtId="0" fontId="82" fillId="10" borderId="0" xfId="0" applyFont="1" applyFill="1" applyAlignment="1">
      <alignment horizontal="center"/>
    </xf>
    <xf numFmtId="0" fontId="82" fillId="10" borderId="0" xfId="0" applyFont="1" applyFill="1" applyAlignment="1">
      <alignment horizontal="left" indent="2"/>
    </xf>
    <xf numFmtId="0" fontId="81" fillId="10" borderId="0" xfId="0" applyFont="1" applyFill="1" applyAlignment="1">
      <alignment horizontal="left" indent="2"/>
    </xf>
    <xf numFmtId="0" fontId="81" fillId="10" borderId="0" xfId="0" applyFont="1" applyFill="1" applyAlignment="1">
      <alignment horizontal="left"/>
    </xf>
    <xf numFmtId="2" fontId="81" fillId="10" borderId="0" xfId="0" applyNumberFormat="1" applyFont="1" applyFill="1" applyAlignment="1">
      <alignment horizontal="center"/>
    </xf>
    <xf numFmtId="49" fontId="0" fillId="10" borderId="1" xfId="0" applyNumberFormat="1" applyFill="1" applyBorder="1" applyAlignment="1">
      <alignment horizontal="center" vertical="center"/>
    </xf>
    <xf numFmtId="44" fontId="47" fillId="16" borderId="1" xfId="0" applyNumberFormat="1" applyFont="1" applyFill="1" applyBorder="1" applyAlignment="1">
      <alignment horizontal="center" vertical="center"/>
    </xf>
    <xf numFmtId="16" fontId="48" fillId="0" borderId="1" xfId="0" applyNumberFormat="1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center" vertical="center"/>
    </xf>
    <xf numFmtId="0" fontId="83" fillId="0" borderId="1" xfId="0" applyFont="1" applyFill="1" applyBorder="1" applyAlignment="1">
      <alignment horizontal="center" vertical="center"/>
    </xf>
    <xf numFmtId="44" fontId="4" fillId="16" borderId="1" xfId="0" applyNumberFormat="1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left" vertical="center"/>
    </xf>
    <xf numFmtId="3" fontId="47" fillId="0" borderId="1" xfId="0" applyNumberFormat="1" applyFont="1" applyFill="1" applyBorder="1" applyAlignment="1">
      <alignment horizontal="left" vertical="center"/>
    </xf>
    <xf numFmtId="17" fontId="47" fillId="0" borderId="1" xfId="0" applyNumberFormat="1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left" vertical="center"/>
    </xf>
    <xf numFmtId="17" fontId="4" fillId="0" borderId="1" xfId="0" applyNumberFormat="1" applyFont="1" applyFill="1" applyBorder="1" applyAlignment="1">
      <alignment horizontal="center" vertical="center"/>
    </xf>
    <xf numFmtId="165" fontId="48" fillId="0" borderId="1" xfId="0" applyNumberFormat="1" applyFont="1" applyFill="1" applyBorder="1" applyAlignment="1">
      <alignment horizontal="left" vertical="center"/>
    </xf>
    <xf numFmtId="3" fontId="48" fillId="0" borderId="1" xfId="0" applyNumberFormat="1" applyFont="1" applyFill="1" applyBorder="1" applyAlignment="1">
      <alignment horizontal="left" vertical="center"/>
    </xf>
    <xf numFmtId="2" fontId="48" fillId="0" borderId="1" xfId="0" applyNumberFormat="1" applyFont="1" applyFill="1" applyBorder="1" applyAlignment="1">
      <alignment horizontal="left" vertical="center"/>
    </xf>
    <xf numFmtId="3" fontId="48" fillId="0" borderId="1" xfId="0" applyNumberFormat="1" applyFont="1" applyFill="1" applyBorder="1" applyAlignment="1">
      <alignment horizontal="center" vertical="center"/>
    </xf>
    <xf numFmtId="0" fontId="84" fillId="0" borderId="0" xfId="0" applyFont="1" applyAlignment="1">
      <alignment horizontal="left" indent="3"/>
    </xf>
    <xf numFmtId="0" fontId="85" fillId="0" borderId="0" xfId="0" applyFont="1"/>
    <xf numFmtId="0" fontId="49" fillId="0" borderId="0" xfId="0" applyFont="1"/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wrapText="1"/>
    </xf>
    <xf numFmtId="0" fontId="49" fillId="0" borderId="0" xfId="0" applyFont="1" applyFill="1" applyAlignment="1">
      <alignment wrapText="1"/>
    </xf>
    <xf numFmtId="0" fontId="86" fillId="0" borderId="0" xfId="0" applyFont="1" applyAlignment="1">
      <alignment wrapText="1"/>
    </xf>
    <xf numFmtId="4" fontId="28" fillId="8" borderId="16" xfId="0" applyNumberFormat="1" applyFont="1" applyFill="1" applyBorder="1"/>
    <xf numFmtId="4" fontId="28" fillId="8" borderId="8" xfId="0" applyNumberFormat="1" applyFont="1" applyFill="1" applyBorder="1"/>
    <xf numFmtId="0" fontId="19" fillId="0" borderId="7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35" fillId="0" borderId="1" xfId="0" applyFont="1" applyBorder="1"/>
    <xf numFmtId="0" fontId="19" fillId="0" borderId="19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</cellXfs>
  <cellStyles count="4">
    <cellStyle name="Dziesiętny" xfId="1" builtinId="3"/>
    <cellStyle name="Normalny" xfId="0" builtinId="0"/>
    <cellStyle name="Normalny 2" xfId="2" xr:uid="{00000000-0005-0000-0000-000002000000}"/>
    <cellStyle name="Normalny 3" xfId="3" xr:uid="{00000000-0005-0000-0000-000003000000}"/>
  </cellStyles>
  <dxfs count="0"/>
  <tableStyles count="0" defaultTableStyle="TableStyleMedium9" defaultPivotStyle="PivotStyleLight16"/>
  <colors>
    <mruColors>
      <color rgb="FF00FFFF"/>
      <color rgb="FFFFFFCC"/>
      <color rgb="FF99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59"/>
  <sheetViews>
    <sheetView tabSelected="1" zoomScale="70" zoomScaleNormal="70" zoomScaleSheetLayoutView="70" workbookViewId="0">
      <pane ySplit="2" topLeftCell="A309" activePane="bottomLeft" state="frozen"/>
      <selection pane="bottomLeft" activeCell="P330" sqref="P330"/>
    </sheetView>
  </sheetViews>
  <sheetFormatPr defaultColWidth="9" defaultRowHeight="14.25"/>
  <cols>
    <col min="1" max="1" width="7.5" style="74" customWidth="1"/>
    <col min="2" max="2" width="26.375" style="74" customWidth="1"/>
    <col min="3" max="3" width="22.75" style="74" bestFit="1" customWidth="1"/>
    <col min="4" max="4" width="7.5" style="74" bestFit="1" customWidth="1"/>
    <col min="5" max="5" width="8.75" style="75" customWidth="1"/>
    <col min="6" max="6" width="12.125" style="139" customWidth="1"/>
    <col min="7" max="7" width="9" style="75" customWidth="1"/>
    <col min="8" max="8" width="9.625" style="75" customWidth="1"/>
    <col min="9" max="10" width="9" style="74" customWidth="1"/>
    <col min="11" max="11" width="9" style="75" customWidth="1"/>
    <col min="12" max="12" width="10.625" style="74" customWidth="1"/>
    <col min="13" max="15" width="9" style="74" customWidth="1"/>
    <col min="16" max="16" width="11.5" style="96" customWidth="1"/>
    <col min="17" max="17" width="9" style="75" customWidth="1"/>
    <col min="18" max="18" width="11.375" style="74" customWidth="1"/>
    <col min="19" max="19" width="11.5" style="74" customWidth="1"/>
    <col min="20" max="21" width="10.875" style="74" customWidth="1"/>
    <col min="22" max="22" width="49.625" style="74" customWidth="1"/>
    <col min="23" max="23" width="10.5" style="76" bestFit="1" customWidth="1"/>
    <col min="24" max="24" width="11" style="77" customWidth="1"/>
    <col min="25" max="25" width="20.375" style="74" customWidth="1"/>
    <col min="26" max="16384" width="9" style="74"/>
  </cols>
  <sheetData>
    <row r="1" spans="1:25" ht="33.75" customHeight="1" thickBot="1">
      <c r="B1" s="34" t="s">
        <v>1107</v>
      </c>
      <c r="C1" s="4"/>
      <c r="D1" s="64"/>
      <c r="E1" s="4"/>
      <c r="F1" s="132"/>
      <c r="G1" s="4"/>
      <c r="H1" s="4"/>
      <c r="N1" s="37" t="s">
        <v>896</v>
      </c>
      <c r="O1" s="5"/>
      <c r="P1" s="5"/>
      <c r="Q1" s="5"/>
      <c r="R1" s="2"/>
      <c r="S1" s="2"/>
      <c r="T1" s="2"/>
    </row>
    <row r="2" spans="1:25" s="88" customFormat="1" ht="87" thickBot="1">
      <c r="A2" s="78" t="s">
        <v>978</v>
      </c>
      <c r="B2" s="79" t="s">
        <v>979</v>
      </c>
      <c r="C2" s="79" t="s">
        <v>980</v>
      </c>
      <c r="D2" s="80" t="s">
        <v>981</v>
      </c>
      <c r="E2" s="81" t="s">
        <v>1108</v>
      </c>
      <c r="F2" s="131" t="s">
        <v>1230</v>
      </c>
      <c r="G2" s="81" t="s">
        <v>1515</v>
      </c>
      <c r="H2" s="81" t="s">
        <v>1227</v>
      </c>
      <c r="I2" s="79" t="s">
        <v>1109</v>
      </c>
      <c r="J2" s="79" t="s">
        <v>982</v>
      </c>
      <c r="K2" s="82" t="s">
        <v>1516</v>
      </c>
      <c r="L2" s="79" t="s">
        <v>983</v>
      </c>
      <c r="M2" s="83" t="s">
        <v>1110</v>
      </c>
      <c r="N2" s="79" t="s">
        <v>984</v>
      </c>
      <c r="O2" s="79" t="s">
        <v>1111</v>
      </c>
      <c r="P2" s="84" t="s">
        <v>1112</v>
      </c>
      <c r="Q2" s="85" t="s">
        <v>1113</v>
      </c>
      <c r="R2" s="86" t="s">
        <v>1114</v>
      </c>
      <c r="S2" s="79" t="s">
        <v>1115</v>
      </c>
      <c r="T2" s="79" t="s">
        <v>876</v>
      </c>
      <c r="U2" s="79" t="s">
        <v>1116</v>
      </c>
      <c r="V2" s="79" t="s">
        <v>766</v>
      </c>
      <c r="W2" s="87" t="s">
        <v>769</v>
      </c>
      <c r="X2" s="79" t="s">
        <v>1117</v>
      </c>
      <c r="Y2" s="79" t="s">
        <v>1118</v>
      </c>
    </row>
    <row r="3" spans="1:25" s="92" customFormat="1" ht="15" thickTop="1">
      <c r="A3" s="89" t="s">
        <v>1119</v>
      </c>
      <c r="B3" s="90" t="s">
        <v>1120</v>
      </c>
      <c r="C3" s="90" t="s">
        <v>1121</v>
      </c>
      <c r="D3" s="90" t="s">
        <v>1122</v>
      </c>
      <c r="E3" s="90" t="s">
        <v>1123</v>
      </c>
      <c r="F3" s="133"/>
      <c r="G3" s="305"/>
      <c r="H3" s="305"/>
      <c r="I3" s="90" t="s">
        <v>1124</v>
      </c>
      <c r="J3" s="90" t="s">
        <v>1125</v>
      </c>
      <c r="K3" s="90" t="s">
        <v>1126</v>
      </c>
      <c r="L3" s="90" t="s">
        <v>1127</v>
      </c>
      <c r="M3" s="90" t="s">
        <v>1128</v>
      </c>
      <c r="N3" s="90" t="s">
        <v>1129</v>
      </c>
      <c r="O3" s="90" t="s">
        <v>1130</v>
      </c>
      <c r="P3" s="91" t="s">
        <v>1131</v>
      </c>
      <c r="Q3" s="90" t="s">
        <v>1132</v>
      </c>
      <c r="R3" s="90" t="s">
        <v>1133</v>
      </c>
      <c r="S3" s="90" t="s">
        <v>1134</v>
      </c>
      <c r="T3" s="90" t="s">
        <v>1135</v>
      </c>
      <c r="U3" s="90" t="s">
        <v>1136</v>
      </c>
      <c r="V3" s="90" t="s">
        <v>1137</v>
      </c>
      <c r="W3" s="90" t="s">
        <v>1138</v>
      </c>
      <c r="X3" s="90" t="s">
        <v>1139</v>
      </c>
      <c r="Y3" s="90" t="s">
        <v>1140</v>
      </c>
    </row>
    <row r="4" spans="1:25">
      <c r="A4" s="103">
        <v>1</v>
      </c>
      <c r="B4" s="104" t="s">
        <v>985</v>
      </c>
      <c r="C4" s="104" t="s">
        <v>986</v>
      </c>
      <c r="D4" s="105" t="s">
        <v>987</v>
      </c>
      <c r="E4" s="106" t="s">
        <v>797</v>
      </c>
      <c r="F4" s="134" t="s">
        <v>811</v>
      </c>
      <c r="G4" s="110" t="s">
        <v>799</v>
      </c>
      <c r="H4" s="110" t="s">
        <v>799</v>
      </c>
      <c r="I4" s="107" t="s">
        <v>1057</v>
      </c>
      <c r="J4" s="107">
        <v>1.7</v>
      </c>
      <c r="K4" s="106" t="s">
        <v>797</v>
      </c>
      <c r="L4" s="103">
        <v>1</v>
      </c>
      <c r="M4" s="107">
        <v>2</v>
      </c>
      <c r="N4" s="107" t="s">
        <v>991</v>
      </c>
      <c r="O4" s="107">
        <v>860</v>
      </c>
      <c r="P4" s="306"/>
      <c r="Q4" s="106">
        <v>23</v>
      </c>
      <c r="R4" s="108">
        <f>P4*1.23</f>
        <v>0</v>
      </c>
      <c r="S4" s="108">
        <f>P4*M4</f>
        <v>0</v>
      </c>
      <c r="T4" s="108">
        <f>S4*0.23</f>
        <v>0</v>
      </c>
      <c r="U4" s="108">
        <f>S4+T4</f>
        <v>0</v>
      </c>
      <c r="V4" s="104" t="s">
        <v>989</v>
      </c>
      <c r="W4" s="109" t="s">
        <v>1141</v>
      </c>
      <c r="X4" s="109" t="s">
        <v>780</v>
      </c>
      <c r="Y4" s="104" t="s">
        <v>439</v>
      </c>
    </row>
    <row r="5" spans="1:25">
      <c r="A5" s="103">
        <v>2</v>
      </c>
      <c r="B5" s="104" t="s">
        <v>985</v>
      </c>
      <c r="C5" s="104" t="s">
        <v>992</v>
      </c>
      <c r="D5" s="105" t="s">
        <v>987</v>
      </c>
      <c r="E5" s="106" t="s">
        <v>797</v>
      </c>
      <c r="F5" s="134" t="s">
        <v>811</v>
      </c>
      <c r="G5" s="118" t="s">
        <v>799</v>
      </c>
      <c r="H5" s="118" t="s">
        <v>799</v>
      </c>
      <c r="I5" s="107" t="s">
        <v>988</v>
      </c>
      <c r="J5" s="107">
        <v>1.7</v>
      </c>
      <c r="K5" s="106" t="s">
        <v>797</v>
      </c>
      <c r="L5" s="103">
        <v>1</v>
      </c>
      <c r="M5" s="107">
        <v>2</v>
      </c>
      <c r="N5" s="107" t="s">
        <v>991</v>
      </c>
      <c r="O5" s="107">
        <v>860</v>
      </c>
      <c r="P5" s="306"/>
      <c r="Q5" s="106">
        <v>23</v>
      </c>
      <c r="R5" s="108">
        <f t="shared" ref="R5:R68" si="0">P5*1.23</f>
        <v>0</v>
      </c>
      <c r="S5" s="108">
        <f t="shared" ref="S5:S68" si="1">P5*M5</f>
        <v>0</v>
      </c>
      <c r="T5" s="108">
        <f t="shared" ref="T5:T68" si="2">S5*0.23</f>
        <v>0</v>
      </c>
      <c r="U5" s="108">
        <f t="shared" ref="U5:U68" si="3">S5+T5</f>
        <v>0</v>
      </c>
      <c r="V5" s="104" t="s">
        <v>989</v>
      </c>
      <c r="W5" s="109" t="s">
        <v>1141</v>
      </c>
      <c r="X5" s="109" t="s">
        <v>780</v>
      </c>
      <c r="Y5" s="104" t="s">
        <v>439</v>
      </c>
    </row>
    <row r="6" spans="1:25">
      <c r="A6" s="103">
        <v>3</v>
      </c>
      <c r="B6" s="104" t="s">
        <v>993</v>
      </c>
      <c r="C6" s="104" t="s">
        <v>994</v>
      </c>
      <c r="D6" s="105" t="s">
        <v>995</v>
      </c>
      <c r="E6" s="106" t="s">
        <v>797</v>
      </c>
      <c r="F6" s="134" t="s">
        <v>811</v>
      </c>
      <c r="G6" s="118" t="s">
        <v>799</v>
      </c>
      <c r="H6" s="118" t="s">
        <v>799</v>
      </c>
      <c r="I6" s="107" t="s">
        <v>996</v>
      </c>
      <c r="J6" s="107">
        <v>1.7</v>
      </c>
      <c r="K6" s="106" t="s">
        <v>797</v>
      </c>
      <c r="L6" s="103">
        <v>1</v>
      </c>
      <c r="M6" s="107">
        <v>2</v>
      </c>
      <c r="N6" s="307" t="s">
        <v>998</v>
      </c>
      <c r="O6" s="107"/>
      <c r="P6" s="306"/>
      <c r="Q6" s="106">
        <v>23</v>
      </c>
      <c r="R6" s="108">
        <f t="shared" si="0"/>
        <v>0</v>
      </c>
      <c r="S6" s="108">
        <f t="shared" si="1"/>
        <v>0</v>
      </c>
      <c r="T6" s="108">
        <f t="shared" si="2"/>
        <v>0</v>
      </c>
      <c r="U6" s="108">
        <f t="shared" si="3"/>
        <v>0</v>
      </c>
      <c r="V6" s="104" t="s">
        <v>997</v>
      </c>
      <c r="W6" s="109" t="s">
        <v>1141</v>
      </c>
      <c r="X6" s="109" t="s">
        <v>780</v>
      </c>
      <c r="Y6" s="104" t="s">
        <v>439</v>
      </c>
    </row>
    <row r="7" spans="1:25">
      <c r="A7" s="103">
        <v>4</v>
      </c>
      <c r="B7" s="104" t="s">
        <v>999</v>
      </c>
      <c r="C7" s="104" t="s">
        <v>1000</v>
      </c>
      <c r="D7" s="105" t="s">
        <v>1001</v>
      </c>
      <c r="E7" s="106" t="s">
        <v>797</v>
      </c>
      <c r="F7" s="134" t="s">
        <v>811</v>
      </c>
      <c r="G7" s="118" t="s">
        <v>799</v>
      </c>
      <c r="H7" s="118" t="s">
        <v>799</v>
      </c>
      <c r="I7" s="107" t="s">
        <v>996</v>
      </c>
      <c r="J7" s="107">
        <v>1.3</v>
      </c>
      <c r="K7" s="106" t="s">
        <v>797</v>
      </c>
      <c r="L7" s="103">
        <v>1</v>
      </c>
      <c r="M7" s="107">
        <v>2</v>
      </c>
      <c r="N7" s="107" t="s">
        <v>1002</v>
      </c>
      <c r="O7" s="107"/>
      <c r="P7" s="306"/>
      <c r="Q7" s="106">
        <v>23</v>
      </c>
      <c r="R7" s="108">
        <f t="shared" si="0"/>
        <v>0</v>
      </c>
      <c r="S7" s="108">
        <f t="shared" si="1"/>
        <v>0</v>
      </c>
      <c r="T7" s="108">
        <f t="shared" si="2"/>
        <v>0</v>
      </c>
      <c r="U7" s="108">
        <f t="shared" si="3"/>
        <v>0</v>
      </c>
      <c r="V7" s="104" t="s">
        <v>1142</v>
      </c>
      <c r="W7" s="109" t="s">
        <v>1141</v>
      </c>
      <c r="X7" s="109" t="s">
        <v>780</v>
      </c>
      <c r="Y7" s="104" t="s">
        <v>439</v>
      </c>
    </row>
    <row r="8" spans="1:25">
      <c r="A8" s="103">
        <v>5</v>
      </c>
      <c r="B8" s="104" t="s">
        <v>1003</v>
      </c>
      <c r="C8" s="104" t="s">
        <v>1004</v>
      </c>
      <c r="D8" s="105" t="s">
        <v>1001</v>
      </c>
      <c r="E8" s="106" t="s">
        <v>797</v>
      </c>
      <c r="F8" s="134" t="s">
        <v>811</v>
      </c>
      <c r="G8" s="118" t="s">
        <v>799</v>
      </c>
      <c r="H8" s="118" t="s">
        <v>799</v>
      </c>
      <c r="I8" s="107" t="s">
        <v>996</v>
      </c>
      <c r="J8" s="107">
        <v>1.3</v>
      </c>
      <c r="K8" s="106" t="s">
        <v>797</v>
      </c>
      <c r="L8" s="103">
        <v>1</v>
      </c>
      <c r="M8" s="107">
        <v>2</v>
      </c>
      <c r="N8" s="107" t="s">
        <v>1005</v>
      </c>
      <c r="O8" s="107"/>
      <c r="P8" s="306"/>
      <c r="Q8" s="106">
        <v>23</v>
      </c>
      <c r="R8" s="108">
        <f t="shared" si="0"/>
        <v>0</v>
      </c>
      <c r="S8" s="108">
        <f t="shared" si="1"/>
        <v>0</v>
      </c>
      <c r="T8" s="108">
        <f t="shared" si="2"/>
        <v>0</v>
      </c>
      <c r="U8" s="108">
        <f t="shared" si="3"/>
        <v>0</v>
      </c>
      <c r="V8" s="104" t="s">
        <v>1142</v>
      </c>
      <c r="W8" s="109" t="s">
        <v>1141</v>
      </c>
      <c r="X8" s="109" t="s">
        <v>780</v>
      </c>
      <c r="Y8" s="104" t="s">
        <v>439</v>
      </c>
    </row>
    <row r="9" spans="1:25">
      <c r="A9" s="103">
        <v>6</v>
      </c>
      <c r="B9" s="104" t="s">
        <v>1006</v>
      </c>
      <c r="C9" s="104" t="s">
        <v>1007</v>
      </c>
      <c r="D9" s="105" t="s">
        <v>1001</v>
      </c>
      <c r="E9" s="106" t="s">
        <v>797</v>
      </c>
      <c r="F9" s="134" t="s">
        <v>811</v>
      </c>
      <c r="G9" s="118" t="s">
        <v>799</v>
      </c>
      <c r="H9" s="118" t="s">
        <v>799</v>
      </c>
      <c r="I9" s="107" t="s">
        <v>996</v>
      </c>
      <c r="J9" s="107">
        <v>1.3</v>
      </c>
      <c r="K9" s="106" t="s">
        <v>797</v>
      </c>
      <c r="L9" s="103">
        <v>1</v>
      </c>
      <c r="M9" s="107">
        <v>2</v>
      </c>
      <c r="N9" s="107" t="s">
        <v>1002</v>
      </c>
      <c r="O9" s="107"/>
      <c r="P9" s="306"/>
      <c r="Q9" s="106">
        <v>23</v>
      </c>
      <c r="R9" s="108">
        <f t="shared" si="0"/>
        <v>0</v>
      </c>
      <c r="S9" s="108">
        <f t="shared" si="1"/>
        <v>0</v>
      </c>
      <c r="T9" s="108">
        <f t="shared" si="2"/>
        <v>0</v>
      </c>
      <c r="U9" s="108">
        <f t="shared" si="3"/>
        <v>0</v>
      </c>
      <c r="V9" s="104" t="s">
        <v>1142</v>
      </c>
      <c r="W9" s="109" t="s">
        <v>1141</v>
      </c>
      <c r="X9" s="109" t="s">
        <v>780</v>
      </c>
      <c r="Y9" s="104" t="s">
        <v>439</v>
      </c>
    </row>
    <row r="10" spans="1:25">
      <c r="A10" s="103">
        <v>7</v>
      </c>
      <c r="B10" s="104" t="s">
        <v>1008</v>
      </c>
      <c r="C10" s="104" t="s">
        <v>1009</v>
      </c>
      <c r="D10" s="105" t="s">
        <v>1010</v>
      </c>
      <c r="E10" s="106" t="s">
        <v>797</v>
      </c>
      <c r="F10" s="134" t="s">
        <v>811</v>
      </c>
      <c r="G10" s="118" t="s">
        <v>799</v>
      </c>
      <c r="H10" s="118" t="s">
        <v>799</v>
      </c>
      <c r="I10" s="107" t="s">
        <v>988</v>
      </c>
      <c r="J10" s="107">
        <v>1.7</v>
      </c>
      <c r="K10" s="106" t="s">
        <v>797</v>
      </c>
      <c r="L10" s="103">
        <v>1</v>
      </c>
      <c r="M10" s="107">
        <v>2</v>
      </c>
      <c r="N10" s="107">
        <v>6.45</v>
      </c>
      <c r="O10" s="107">
        <v>1250</v>
      </c>
      <c r="P10" s="306"/>
      <c r="Q10" s="106">
        <v>23</v>
      </c>
      <c r="R10" s="108">
        <f t="shared" si="0"/>
        <v>0</v>
      </c>
      <c r="S10" s="108">
        <f t="shared" si="1"/>
        <v>0</v>
      </c>
      <c r="T10" s="108">
        <f t="shared" si="2"/>
        <v>0</v>
      </c>
      <c r="U10" s="108">
        <f t="shared" si="3"/>
        <v>0</v>
      </c>
      <c r="V10" s="104" t="s">
        <v>997</v>
      </c>
      <c r="W10" s="109" t="s">
        <v>1141</v>
      </c>
      <c r="X10" s="109" t="s">
        <v>780</v>
      </c>
      <c r="Y10" s="104" t="s">
        <v>439</v>
      </c>
    </row>
    <row r="11" spans="1:25">
      <c r="A11" s="103">
        <v>8</v>
      </c>
      <c r="B11" s="104" t="s">
        <v>1011</v>
      </c>
      <c r="C11" s="104" t="s">
        <v>1012</v>
      </c>
      <c r="D11" s="105" t="s">
        <v>1013</v>
      </c>
      <c r="E11" s="106" t="s">
        <v>797</v>
      </c>
      <c r="F11" s="134" t="s">
        <v>811</v>
      </c>
      <c r="G11" s="118" t="s">
        <v>799</v>
      </c>
      <c r="H11" s="118" t="s">
        <v>799</v>
      </c>
      <c r="I11" s="107" t="s">
        <v>996</v>
      </c>
      <c r="J11" s="107">
        <v>0.8</v>
      </c>
      <c r="K11" s="106" t="s">
        <v>797</v>
      </c>
      <c r="L11" s="103">
        <v>1</v>
      </c>
      <c r="M11" s="107">
        <v>2</v>
      </c>
      <c r="N11" s="107" t="s">
        <v>1016</v>
      </c>
      <c r="O11" s="107"/>
      <c r="P11" s="306"/>
      <c r="Q11" s="106">
        <v>23</v>
      </c>
      <c r="R11" s="108">
        <f t="shared" si="0"/>
        <v>0</v>
      </c>
      <c r="S11" s="108">
        <f t="shared" si="1"/>
        <v>0</v>
      </c>
      <c r="T11" s="108">
        <f t="shared" si="2"/>
        <v>0</v>
      </c>
      <c r="U11" s="108">
        <f t="shared" si="3"/>
        <v>0</v>
      </c>
      <c r="V11" s="104" t="s">
        <v>1014</v>
      </c>
      <c r="W11" s="107" t="s">
        <v>1143</v>
      </c>
      <c r="X11" s="107">
        <v>1</v>
      </c>
      <c r="Y11" s="104" t="s">
        <v>1015</v>
      </c>
    </row>
    <row r="12" spans="1:25">
      <c r="A12" s="103">
        <v>9</v>
      </c>
      <c r="B12" s="104" t="s">
        <v>1011</v>
      </c>
      <c r="C12" s="104" t="s">
        <v>1017</v>
      </c>
      <c r="D12" s="105" t="s">
        <v>1013</v>
      </c>
      <c r="E12" s="106" t="s">
        <v>797</v>
      </c>
      <c r="F12" s="134" t="s">
        <v>811</v>
      </c>
      <c r="G12" s="118" t="s">
        <v>799</v>
      </c>
      <c r="H12" s="118" t="s">
        <v>799</v>
      </c>
      <c r="I12" s="107" t="s">
        <v>996</v>
      </c>
      <c r="J12" s="107">
        <v>0.8</v>
      </c>
      <c r="K12" s="106" t="s">
        <v>797</v>
      </c>
      <c r="L12" s="103">
        <v>1</v>
      </c>
      <c r="M12" s="107">
        <v>2</v>
      </c>
      <c r="N12" s="107" t="s">
        <v>1016</v>
      </c>
      <c r="O12" s="107"/>
      <c r="P12" s="306"/>
      <c r="Q12" s="106">
        <v>23</v>
      </c>
      <c r="R12" s="108">
        <f t="shared" si="0"/>
        <v>0</v>
      </c>
      <c r="S12" s="108">
        <f t="shared" si="1"/>
        <v>0</v>
      </c>
      <c r="T12" s="108">
        <f t="shared" si="2"/>
        <v>0</v>
      </c>
      <c r="U12" s="108">
        <f t="shared" si="3"/>
        <v>0</v>
      </c>
      <c r="V12" s="104" t="s">
        <v>1018</v>
      </c>
      <c r="W12" s="107" t="s">
        <v>1143</v>
      </c>
      <c r="X12" s="107">
        <v>1</v>
      </c>
      <c r="Y12" s="104" t="s">
        <v>1015</v>
      </c>
    </row>
    <row r="13" spans="1:25">
      <c r="A13" s="103">
        <v>10</v>
      </c>
      <c r="B13" s="104" t="s">
        <v>1011</v>
      </c>
      <c r="C13" s="104" t="s">
        <v>1019</v>
      </c>
      <c r="D13" s="105" t="s">
        <v>1013</v>
      </c>
      <c r="E13" s="106" t="s">
        <v>797</v>
      </c>
      <c r="F13" s="134" t="s">
        <v>811</v>
      </c>
      <c r="G13" s="118" t="s">
        <v>799</v>
      </c>
      <c r="H13" s="118" t="s">
        <v>799</v>
      </c>
      <c r="I13" s="107" t="s">
        <v>996</v>
      </c>
      <c r="J13" s="107">
        <v>0.8</v>
      </c>
      <c r="K13" s="106" t="s">
        <v>797</v>
      </c>
      <c r="L13" s="103">
        <v>1</v>
      </c>
      <c r="M13" s="107">
        <v>2</v>
      </c>
      <c r="N13" s="107" t="s">
        <v>1016</v>
      </c>
      <c r="O13" s="107"/>
      <c r="P13" s="306"/>
      <c r="Q13" s="106">
        <v>23</v>
      </c>
      <c r="R13" s="108">
        <f t="shared" si="0"/>
        <v>0</v>
      </c>
      <c r="S13" s="108">
        <f t="shared" si="1"/>
        <v>0</v>
      </c>
      <c r="T13" s="108">
        <f t="shared" si="2"/>
        <v>0</v>
      </c>
      <c r="U13" s="108">
        <f t="shared" si="3"/>
        <v>0</v>
      </c>
      <c r="V13" s="104" t="s">
        <v>1020</v>
      </c>
      <c r="W13" s="107" t="s">
        <v>1143</v>
      </c>
      <c r="X13" s="107">
        <v>1</v>
      </c>
      <c r="Y13" s="104" t="s">
        <v>990</v>
      </c>
    </row>
    <row r="14" spans="1:25">
      <c r="A14" s="103">
        <v>11</v>
      </c>
      <c r="B14" s="104" t="s">
        <v>1011</v>
      </c>
      <c r="C14" s="104" t="s">
        <v>1021</v>
      </c>
      <c r="D14" s="105" t="s">
        <v>1013</v>
      </c>
      <c r="E14" s="106" t="s">
        <v>797</v>
      </c>
      <c r="F14" s="134" t="s">
        <v>811</v>
      </c>
      <c r="G14" s="118" t="s">
        <v>799</v>
      </c>
      <c r="H14" s="118" t="s">
        <v>799</v>
      </c>
      <c r="I14" s="107" t="s">
        <v>996</v>
      </c>
      <c r="J14" s="107">
        <v>0.8</v>
      </c>
      <c r="K14" s="106" t="s">
        <v>797</v>
      </c>
      <c r="L14" s="103">
        <v>1</v>
      </c>
      <c r="M14" s="107">
        <v>2</v>
      </c>
      <c r="N14" s="107" t="s">
        <v>1016</v>
      </c>
      <c r="O14" s="107"/>
      <c r="P14" s="306"/>
      <c r="Q14" s="106">
        <v>23</v>
      </c>
      <c r="R14" s="108">
        <f t="shared" si="0"/>
        <v>0</v>
      </c>
      <c r="S14" s="108">
        <f t="shared" si="1"/>
        <v>0</v>
      </c>
      <c r="T14" s="108">
        <f t="shared" si="2"/>
        <v>0</v>
      </c>
      <c r="U14" s="108">
        <f t="shared" si="3"/>
        <v>0</v>
      </c>
      <c r="V14" s="104" t="s">
        <v>1022</v>
      </c>
      <c r="W14" s="107" t="s">
        <v>1143</v>
      </c>
      <c r="X14" s="107">
        <v>1</v>
      </c>
      <c r="Y14" s="104" t="s">
        <v>1015</v>
      </c>
    </row>
    <row r="15" spans="1:25">
      <c r="A15" s="103">
        <v>12</v>
      </c>
      <c r="B15" s="104" t="s">
        <v>1023</v>
      </c>
      <c r="C15" s="104" t="s">
        <v>1024</v>
      </c>
      <c r="D15" s="105" t="s">
        <v>1013</v>
      </c>
      <c r="E15" s="106" t="s">
        <v>797</v>
      </c>
      <c r="F15" s="134" t="s">
        <v>811</v>
      </c>
      <c r="G15" s="118" t="s">
        <v>799</v>
      </c>
      <c r="H15" s="118" t="s">
        <v>799</v>
      </c>
      <c r="I15" s="107" t="s">
        <v>996</v>
      </c>
      <c r="J15" s="107">
        <v>0.8</v>
      </c>
      <c r="K15" s="106" t="s">
        <v>797</v>
      </c>
      <c r="L15" s="107">
        <v>1</v>
      </c>
      <c r="M15" s="107">
        <v>2</v>
      </c>
      <c r="N15" s="107" t="s">
        <v>1026</v>
      </c>
      <c r="O15" s="107"/>
      <c r="P15" s="306"/>
      <c r="Q15" s="106">
        <v>23</v>
      </c>
      <c r="R15" s="108">
        <f t="shared" si="0"/>
        <v>0</v>
      </c>
      <c r="S15" s="108">
        <f t="shared" si="1"/>
        <v>0</v>
      </c>
      <c r="T15" s="108">
        <f t="shared" si="2"/>
        <v>0</v>
      </c>
      <c r="U15" s="108">
        <f t="shared" si="3"/>
        <v>0</v>
      </c>
      <c r="V15" s="104" t="s">
        <v>1025</v>
      </c>
      <c r="W15" s="107" t="s">
        <v>1143</v>
      </c>
      <c r="X15" s="107">
        <v>1</v>
      </c>
      <c r="Y15" s="104" t="s">
        <v>1015</v>
      </c>
    </row>
    <row r="16" spans="1:25">
      <c r="A16" s="103">
        <v>13</v>
      </c>
      <c r="B16" s="104" t="s">
        <v>1023</v>
      </c>
      <c r="C16" s="104" t="s">
        <v>1027</v>
      </c>
      <c r="D16" s="105" t="s">
        <v>1013</v>
      </c>
      <c r="E16" s="106" t="s">
        <v>797</v>
      </c>
      <c r="F16" s="134" t="s">
        <v>811</v>
      </c>
      <c r="G16" s="118" t="s">
        <v>799</v>
      </c>
      <c r="H16" s="118" t="s">
        <v>799</v>
      </c>
      <c r="I16" s="107" t="s">
        <v>996</v>
      </c>
      <c r="J16" s="107">
        <v>0.8</v>
      </c>
      <c r="K16" s="106" t="s">
        <v>797</v>
      </c>
      <c r="L16" s="107">
        <v>1</v>
      </c>
      <c r="M16" s="107">
        <v>2</v>
      </c>
      <c r="N16" s="107" t="s">
        <v>1026</v>
      </c>
      <c r="O16" s="107"/>
      <c r="P16" s="306"/>
      <c r="Q16" s="106">
        <v>23</v>
      </c>
      <c r="R16" s="108">
        <f t="shared" si="0"/>
        <v>0</v>
      </c>
      <c r="S16" s="108">
        <f t="shared" si="1"/>
        <v>0</v>
      </c>
      <c r="T16" s="108">
        <f t="shared" si="2"/>
        <v>0</v>
      </c>
      <c r="U16" s="108">
        <f t="shared" si="3"/>
        <v>0</v>
      </c>
      <c r="V16" s="104" t="s">
        <v>1028</v>
      </c>
      <c r="W16" s="107" t="s">
        <v>1143</v>
      </c>
      <c r="X16" s="107">
        <v>1</v>
      </c>
      <c r="Y16" s="104" t="s">
        <v>1015</v>
      </c>
    </row>
    <row r="17" spans="1:25">
      <c r="A17" s="103">
        <v>14</v>
      </c>
      <c r="B17" s="104" t="s">
        <v>1029</v>
      </c>
      <c r="C17" s="104" t="s">
        <v>1030</v>
      </c>
      <c r="D17" s="105" t="s">
        <v>1013</v>
      </c>
      <c r="E17" s="106" t="s">
        <v>797</v>
      </c>
      <c r="F17" s="134" t="s">
        <v>811</v>
      </c>
      <c r="G17" s="118" t="s">
        <v>799</v>
      </c>
      <c r="H17" s="118" t="s">
        <v>799</v>
      </c>
      <c r="I17" s="107" t="s">
        <v>996</v>
      </c>
      <c r="J17" s="107">
        <v>0.95</v>
      </c>
      <c r="K17" s="106" t="s">
        <v>797</v>
      </c>
      <c r="L17" s="105">
        <v>1</v>
      </c>
      <c r="M17" s="107">
        <v>2</v>
      </c>
      <c r="N17" s="107" t="s">
        <v>1026</v>
      </c>
      <c r="O17" s="107"/>
      <c r="P17" s="306"/>
      <c r="Q17" s="106">
        <v>23</v>
      </c>
      <c r="R17" s="108">
        <f t="shared" si="0"/>
        <v>0</v>
      </c>
      <c r="S17" s="108">
        <f t="shared" si="1"/>
        <v>0</v>
      </c>
      <c r="T17" s="108">
        <f t="shared" si="2"/>
        <v>0</v>
      </c>
      <c r="U17" s="108">
        <f t="shared" si="3"/>
        <v>0</v>
      </c>
      <c r="V17" s="104" t="s">
        <v>1031</v>
      </c>
      <c r="W17" s="107" t="s">
        <v>1143</v>
      </c>
      <c r="X17" s="107">
        <v>1</v>
      </c>
      <c r="Y17" s="104" t="s">
        <v>1015</v>
      </c>
    </row>
    <row r="18" spans="1:25">
      <c r="A18" s="103">
        <v>15</v>
      </c>
      <c r="B18" s="104" t="s">
        <v>1032</v>
      </c>
      <c r="C18" s="104" t="s">
        <v>1033</v>
      </c>
      <c r="D18" s="105" t="s">
        <v>1013</v>
      </c>
      <c r="E18" s="106" t="s">
        <v>797</v>
      </c>
      <c r="F18" s="134" t="s">
        <v>811</v>
      </c>
      <c r="G18" s="118" t="s">
        <v>799</v>
      </c>
      <c r="H18" s="118" t="s">
        <v>799</v>
      </c>
      <c r="I18" s="107" t="s">
        <v>996</v>
      </c>
      <c r="J18" s="105">
        <v>0.8</v>
      </c>
      <c r="K18" s="106" t="s">
        <v>797</v>
      </c>
      <c r="L18" s="105">
        <v>1</v>
      </c>
      <c r="M18" s="107">
        <v>2</v>
      </c>
      <c r="N18" s="107" t="s">
        <v>1016</v>
      </c>
      <c r="O18" s="107"/>
      <c r="P18" s="306"/>
      <c r="Q18" s="106">
        <v>23</v>
      </c>
      <c r="R18" s="108">
        <f t="shared" si="0"/>
        <v>0</v>
      </c>
      <c r="S18" s="108">
        <f t="shared" si="1"/>
        <v>0</v>
      </c>
      <c r="T18" s="108">
        <f t="shared" si="2"/>
        <v>0</v>
      </c>
      <c r="U18" s="108">
        <f t="shared" si="3"/>
        <v>0</v>
      </c>
      <c r="V18" s="104" t="s">
        <v>1034</v>
      </c>
      <c r="W18" s="107" t="s">
        <v>1143</v>
      </c>
      <c r="X18" s="107">
        <v>1</v>
      </c>
      <c r="Y18" s="104" t="s">
        <v>1015</v>
      </c>
    </row>
    <row r="19" spans="1:25">
      <c r="A19" s="103">
        <v>16</v>
      </c>
      <c r="B19" s="104" t="s">
        <v>1035</v>
      </c>
      <c r="C19" s="104" t="s">
        <v>1036</v>
      </c>
      <c r="D19" s="105" t="s">
        <v>1013</v>
      </c>
      <c r="E19" s="106" t="s">
        <v>797</v>
      </c>
      <c r="F19" s="134" t="s">
        <v>811</v>
      </c>
      <c r="G19" s="118" t="s">
        <v>799</v>
      </c>
      <c r="H19" s="118" t="s">
        <v>799</v>
      </c>
      <c r="I19" s="107" t="s">
        <v>996</v>
      </c>
      <c r="J19" s="107">
        <v>0.95</v>
      </c>
      <c r="K19" s="106" t="s">
        <v>797</v>
      </c>
      <c r="L19" s="105">
        <v>1</v>
      </c>
      <c r="M19" s="107">
        <v>2</v>
      </c>
      <c r="N19" s="107" t="s">
        <v>1026</v>
      </c>
      <c r="O19" s="107"/>
      <c r="P19" s="306"/>
      <c r="Q19" s="106">
        <v>23</v>
      </c>
      <c r="R19" s="108">
        <f t="shared" si="0"/>
        <v>0</v>
      </c>
      <c r="S19" s="108">
        <f t="shared" si="1"/>
        <v>0</v>
      </c>
      <c r="T19" s="108">
        <f t="shared" si="2"/>
        <v>0</v>
      </c>
      <c r="U19" s="108">
        <f t="shared" si="3"/>
        <v>0</v>
      </c>
      <c r="V19" s="104" t="s">
        <v>1037</v>
      </c>
      <c r="W19" s="107" t="s">
        <v>1143</v>
      </c>
      <c r="X19" s="107">
        <v>1</v>
      </c>
      <c r="Y19" s="104" t="s">
        <v>1015</v>
      </c>
    </row>
    <row r="20" spans="1:25">
      <c r="A20" s="103">
        <v>17</v>
      </c>
      <c r="B20" s="104" t="s">
        <v>1038</v>
      </c>
      <c r="C20" s="104" t="s">
        <v>1039</v>
      </c>
      <c r="D20" s="105" t="s">
        <v>1013</v>
      </c>
      <c r="E20" s="106" t="s">
        <v>797</v>
      </c>
      <c r="F20" s="134" t="s">
        <v>811</v>
      </c>
      <c r="G20" s="118" t="s">
        <v>799</v>
      </c>
      <c r="H20" s="118" t="s">
        <v>799</v>
      </c>
      <c r="I20" s="107" t="s">
        <v>996</v>
      </c>
      <c r="J20" s="107">
        <v>0.95</v>
      </c>
      <c r="K20" s="106" t="s">
        <v>797</v>
      </c>
      <c r="L20" s="105">
        <v>1</v>
      </c>
      <c r="M20" s="107">
        <v>2</v>
      </c>
      <c r="N20" s="107" t="s">
        <v>1026</v>
      </c>
      <c r="O20" s="107"/>
      <c r="P20" s="306"/>
      <c r="Q20" s="106">
        <v>23</v>
      </c>
      <c r="R20" s="108">
        <f t="shared" si="0"/>
        <v>0</v>
      </c>
      <c r="S20" s="108">
        <f t="shared" si="1"/>
        <v>0</v>
      </c>
      <c r="T20" s="108">
        <f t="shared" si="2"/>
        <v>0</v>
      </c>
      <c r="U20" s="108">
        <f t="shared" si="3"/>
        <v>0</v>
      </c>
      <c r="V20" s="104" t="s">
        <v>1040</v>
      </c>
      <c r="W20" s="107" t="s">
        <v>1143</v>
      </c>
      <c r="X20" s="107">
        <v>1</v>
      </c>
      <c r="Y20" s="104" t="s">
        <v>1015</v>
      </c>
    </row>
    <row r="21" spans="1:25">
      <c r="A21" s="103">
        <v>18</v>
      </c>
      <c r="B21" s="104" t="s">
        <v>1041</v>
      </c>
      <c r="C21" s="104" t="s">
        <v>1042</v>
      </c>
      <c r="D21" s="105" t="s">
        <v>1013</v>
      </c>
      <c r="E21" s="106" t="s">
        <v>797</v>
      </c>
      <c r="F21" s="134" t="s">
        <v>811</v>
      </c>
      <c r="G21" s="118" t="s">
        <v>799</v>
      </c>
      <c r="H21" s="118" t="s">
        <v>799</v>
      </c>
      <c r="I21" s="107" t="s">
        <v>996</v>
      </c>
      <c r="J21" s="105">
        <v>0.8</v>
      </c>
      <c r="K21" s="106" t="s">
        <v>797</v>
      </c>
      <c r="L21" s="105">
        <v>1</v>
      </c>
      <c r="M21" s="107">
        <v>2</v>
      </c>
      <c r="N21" s="107" t="s">
        <v>1016</v>
      </c>
      <c r="O21" s="107"/>
      <c r="P21" s="306"/>
      <c r="Q21" s="106">
        <v>23</v>
      </c>
      <c r="R21" s="108">
        <f t="shared" si="0"/>
        <v>0</v>
      </c>
      <c r="S21" s="108">
        <f t="shared" si="1"/>
        <v>0</v>
      </c>
      <c r="T21" s="108">
        <f t="shared" si="2"/>
        <v>0</v>
      </c>
      <c r="U21" s="108">
        <f t="shared" si="3"/>
        <v>0</v>
      </c>
      <c r="V21" s="104" t="s">
        <v>1043</v>
      </c>
      <c r="W21" s="107" t="s">
        <v>1143</v>
      </c>
      <c r="X21" s="107">
        <v>1</v>
      </c>
      <c r="Y21" s="104" t="s">
        <v>1015</v>
      </c>
    </row>
    <row r="22" spans="1:25">
      <c r="A22" s="103">
        <v>19</v>
      </c>
      <c r="B22" s="104" t="s">
        <v>1044</v>
      </c>
      <c r="C22" s="104" t="s">
        <v>1045</v>
      </c>
      <c r="D22" s="105" t="s">
        <v>1046</v>
      </c>
      <c r="E22" s="106" t="s">
        <v>797</v>
      </c>
      <c r="F22" s="134" t="s">
        <v>811</v>
      </c>
      <c r="G22" s="118" t="s">
        <v>799</v>
      </c>
      <c r="H22" s="118" t="s">
        <v>799</v>
      </c>
      <c r="I22" s="107" t="s">
        <v>996</v>
      </c>
      <c r="J22" s="105">
        <v>0.8</v>
      </c>
      <c r="K22" s="106" t="s">
        <v>797</v>
      </c>
      <c r="L22" s="105">
        <v>1</v>
      </c>
      <c r="M22" s="107">
        <v>2</v>
      </c>
      <c r="N22" s="107"/>
      <c r="O22" s="107"/>
      <c r="P22" s="306"/>
      <c r="Q22" s="106">
        <v>23</v>
      </c>
      <c r="R22" s="108">
        <f t="shared" si="0"/>
        <v>0</v>
      </c>
      <c r="S22" s="108">
        <f t="shared" si="1"/>
        <v>0</v>
      </c>
      <c r="T22" s="108">
        <f t="shared" si="2"/>
        <v>0</v>
      </c>
      <c r="U22" s="108">
        <f t="shared" si="3"/>
        <v>0</v>
      </c>
      <c r="V22" s="104" t="s">
        <v>1047</v>
      </c>
      <c r="W22" s="107" t="s">
        <v>1143</v>
      </c>
      <c r="X22" s="107">
        <v>1</v>
      </c>
      <c r="Y22" s="104" t="s">
        <v>1015</v>
      </c>
    </row>
    <row r="23" spans="1:25">
      <c r="A23" s="103">
        <v>20</v>
      </c>
      <c r="B23" s="104" t="s">
        <v>1044</v>
      </c>
      <c r="C23" s="104" t="s">
        <v>1048</v>
      </c>
      <c r="D23" s="105" t="s">
        <v>1046</v>
      </c>
      <c r="E23" s="106" t="s">
        <v>797</v>
      </c>
      <c r="F23" s="134" t="s">
        <v>811</v>
      </c>
      <c r="G23" s="118" t="s">
        <v>799</v>
      </c>
      <c r="H23" s="118" t="s">
        <v>799</v>
      </c>
      <c r="I23" s="107" t="s">
        <v>996</v>
      </c>
      <c r="J23" s="105">
        <v>0.8</v>
      </c>
      <c r="K23" s="106" t="s">
        <v>797</v>
      </c>
      <c r="L23" s="105">
        <v>1</v>
      </c>
      <c r="M23" s="107">
        <v>2</v>
      </c>
      <c r="N23" s="107"/>
      <c r="O23" s="107"/>
      <c r="P23" s="306"/>
      <c r="Q23" s="106">
        <v>23</v>
      </c>
      <c r="R23" s="108">
        <f t="shared" si="0"/>
        <v>0</v>
      </c>
      <c r="S23" s="108">
        <f t="shared" si="1"/>
        <v>0</v>
      </c>
      <c r="T23" s="108">
        <f t="shared" si="2"/>
        <v>0</v>
      </c>
      <c r="U23" s="108">
        <f t="shared" si="3"/>
        <v>0</v>
      </c>
      <c r="V23" s="104" t="s">
        <v>1049</v>
      </c>
      <c r="W23" s="107" t="s">
        <v>1143</v>
      </c>
      <c r="X23" s="107">
        <v>1</v>
      </c>
      <c r="Y23" s="104" t="s">
        <v>1015</v>
      </c>
    </row>
    <row r="24" spans="1:25">
      <c r="A24" s="103">
        <v>21</v>
      </c>
      <c r="B24" s="104" t="s">
        <v>1050</v>
      </c>
      <c r="C24" s="104" t="s">
        <v>1051</v>
      </c>
      <c r="D24" s="105" t="s">
        <v>1052</v>
      </c>
      <c r="E24" s="106" t="s">
        <v>797</v>
      </c>
      <c r="F24" s="134" t="s">
        <v>811</v>
      </c>
      <c r="G24" s="118" t="s">
        <v>799</v>
      </c>
      <c r="H24" s="118" t="s">
        <v>799</v>
      </c>
      <c r="I24" s="107" t="s">
        <v>988</v>
      </c>
      <c r="J24" s="107">
        <v>0.8</v>
      </c>
      <c r="K24" s="106" t="s">
        <v>797</v>
      </c>
      <c r="L24" s="105">
        <v>1</v>
      </c>
      <c r="M24" s="107">
        <v>2</v>
      </c>
      <c r="N24" s="107" t="s">
        <v>1054</v>
      </c>
      <c r="O24" s="107">
        <v>550</v>
      </c>
      <c r="P24" s="306"/>
      <c r="Q24" s="106">
        <v>23</v>
      </c>
      <c r="R24" s="108">
        <f t="shared" si="0"/>
        <v>0</v>
      </c>
      <c r="S24" s="108">
        <f t="shared" si="1"/>
        <v>0</v>
      </c>
      <c r="T24" s="108">
        <f t="shared" si="2"/>
        <v>0</v>
      </c>
      <c r="U24" s="108">
        <f t="shared" si="3"/>
        <v>0</v>
      </c>
      <c r="V24" s="104" t="s">
        <v>1053</v>
      </c>
      <c r="W24" s="107" t="s">
        <v>1144</v>
      </c>
      <c r="X24" s="107" t="s">
        <v>781</v>
      </c>
      <c r="Y24" s="104" t="s">
        <v>990</v>
      </c>
    </row>
    <row r="25" spans="1:25">
      <c r="A25" s="103">
        <v>22</v>
      </c>
      <c r="B25" s="104" t="s">
        <v>1055</v>
      </c>
      <c r="C25" s="104" t="s">
        <v>1056</v>
      </c>
      <c r="D25" s="105" t="s">
        <v>1046</v>
      </c>
      <c r="E25" s="106" t="s">
        <v>797</v>
      </c>
      <c r="F25" s="134" t="s">
        <v>811</v>
      </c>
      <c r="G25" s="118" t="s">
        <v>799</v>
      </c>
      <c r="H25" s="118" t="s">
        <v>799</v>
      </c>
      <c r="I25" s="107" t="s">
        <v>1057</v>
      </c>
      <c r="J25" s="107">
        <v>0.95</v>
      </c>
      <c r="K25" s="106" t="s">
        <v>797</v>
      </c>
      <c r="L25" s="105">
        <v>1</v>
      </c>
      <c r="M25" s="107">
        <v>2</v>
      </c>
      <c r="N25" s="107"/>
      <c r="O25" s="107"/>
      <c r="P25" s="306"/>
      <c r="Q25" s="106">
        <v>23</v>
      </c>
      <c r="R25" s="108">
        <f t="shared" si="0"/>
        <v>0</v>
      </c>
      <c r="S25" s="108">
        <f t="shared" si="1"/>
        <v>0</v>
      </c>
      <c r="T25" s="108">
        <f t="shared" si="2"/>
        <v>0</v>
      </c>
      <c r="U25" s="108">
        <f t="shared" si="3"/>
        <v>0</v>
      </c>
      <c r="V25" s="104" t="s">
        <v>1058</v>
      </c>
      <c r="W25" s="107" t="s">
        <v>1144</v>
      </c>
      <c r="X25" s="107" t="s">
        <v>781</v>
      </c>
      <c r="Y25" s="104" t="s">
        <v>990</v>
      </c>
    </row>
    <row r="26" spans="1:25">
      <c r="A26" s="103">
        <v>23</v>
      </c>
      <c r="B26" s="104" t="s">
        <v>1059</v>
      </c>
      <c r="C26" s="104">
        <v>65046</v>
      </c>
      <c r="D26" s="105" t="s">
        <v>1046</v>
      </c>
      <c r="E26" s="106" t="s">
        <v>797</v>
      </c>
      <c r="F26" s="134" t="s">
        <v>811</v>
      </c>
      <c r="G26" s="118" t="s">
        <v>799</v>
      </c>
      <c r="H26" s="118" t="s">
        <v>799</v>
      </c>
      <c r="I26" s="107" t="s">
        <v>1057</v>
      </c>
      <c r="J26" s="107">
        <v>0.95</v>
      </c>
      <c r="K26" s="106" t="s">
        <v>797</v>
      </c>
      <c r="L26" s="105">
        <v>1</v>
      </c>
      <c r="M26" s="107">
        <v>2</v>
      </c>
      <c r="N26" s="107"/>
      <c r="O26" s="107"/>
      <c r="P26" s="306"/>
      <c r="Q26" s="106">
        <v>23</v>
      </c>
      <c r="R26" s="108">
        <f t="shared" si="0"/>
        <v>0</v>
      </c>
      <c r="S26" s="108">
        <f t="shared" si="1"/>
        <v>0</v>
      </c>
      <c r="T26" s="108">
        <f t="shared" si="2"/>
        <v>0</v>
      </c>
      <c r="U26" s="108">
        <f t="shared" si="3"/>
        <v>0</v>
      </c>
      <c r="V26" s="104" t="s">
        <v>0</v>
      </c>
      <c r="W26" s="107" t="s">
        <v>771</v>
      </c>
      <c r="X26" s="107">
        <v>1</v>
      </c>
      <c r="Y26" s="104" t="s">
        <v>1015</v>
      </c>
    </row>
    <row r="27" spans="1:25">
      <c r="A27" s="103">
        <v>24</v>
      </c>
      <c r="B27" s="104" t="s">
        <v>1</v>
      </c>
      <c r="C27" s="104" t="s">
        <v>2</v>
      </c>
      <c r="D27" s="105" t="s">
        <v>3</v>
      </c>
      <c r="E27" s="106" t="s">
        <v>797</v>
      </c>
      <c r="F27" s="134" t="s">
        <v>811</v>
      </c>
      <c r="G27" s="118" t="s">
        <v>799</v>
      </c>
      <c r="H27" s="118" t="s">
        <v>799</v>
      </c>
      <c r="I27" s="107" t="s">
        <v>1057</v>
      </c>
      <c r="J27" s="107">
        <v>1</v>
      </c>
      <c r="K27" s="106" t="s">
        <v>797</v>
      </c>
      <c r="L27" s="105">
        <v>1</v>
      </c>
      <c r="M27" s="107">
        <v>2</v>
      </c>
      <c r="N27" s="107"/>
      <c r="O27" s="107"/>
      <c r="P27" s="306"/>
      <c r="Q27" s="106">
        <v>23</v>
      </c>
      <c r="R27" s="108">
        <f t="shared" si="0"/>
        <v>0</v>
      </c>
      <c r="S27" s="108">
        <f t="shared" si="1"/>
        <v>0</v>
      </c>
      <c r="T27" s="108">
        <f t="shared" si="2"/>
        <v>0</v>
      </c>
      <c r="U27" s="108">
        <f t="shared" si="3"/>
        <v>0</v>
      </c>
      <c r="V27" s="104" t="s">
        <v>4</v>
      </c>
      <c r="W27" s="107" t="s">
        <v>771</v>
      </c>
      <c r="X27" s="107">
        <v>1</v>
      </c>
      <c r="Y27" s="104" t="s">
        <v>1015</v>
      </c>
    </row>
    <row r="28" spans="1:25">
      <c r="A28" s="103">
        <v>25</v>
      </c>
      <c r="B28" s="104" t="s">
        <v>5</v>
      </c>
      <c r="C28" s="104" t="s">
        <v>6</v>
      </c>
      <c r="D28" s="105" t="s">
        <v>7</v>
      </c>
      <c r="E28" s="106" t="s">
        <v>797</v>
      </c>
      <c r="F28" s="134" t="s">
        <v>811</v>
      </c>
      <c r="G28" s="118" t="s">
        <v>799</v>
      </c>
      <c r="H28" s="118" t="s">
        <v>799</v>
      </c>
      <c r="I28" s="107" t="s">
        <v>996</v>
      </c>
      <c r="J28" s="107">
        <v>0.95</v>
      </c>
      <c r="K28" s="106" t="s">
        <v>797</v>
      </c>
      <c r="L28" s="105">
        <v>1</v>
      </c>
      <c r="M28" s="107">
        <v>2</v>
      </c>
      <c r="N28" s="107"/>
      <c r="O28" s="107"/>
      <c r="P28" s="306"/>
      <c r="Q28" s="106">
        <v>23</v>
      </c>
      <c r="R28" s="108">
        <f t="shared" si="0"/>
        <v>0</v>
      </c>
      <c r="S28" s="108">
        <f t="shared" si="1"/>
        <v>0</v>
      </c>
      <c r="T28" s="108">
        <f t="shared" si="2"/>
        <v>0</v>
      </c>
      <c r="U28" s="108">
        <f t="shared" si="3"/>
        <v>0</v>
      </c>
      <c r="V28" s="104" t="s">
        <v>8</v>
      </c>
      <c r="W28" s="107" t="s">
        <v>771</v>
      </c>
      <c r="X28" s="107">
        <v>1</v>
      </c>
      <c r="Y28" s="104" t="s">
        <v>1015</v>
      </c>
    </row>
    <row r="29" spans="1:25">
      <c r="A29" s="103">
        <v>26</v>
      </c>
      <c r="B29" s="104" t="s">
        <v>9</v>
      </c>
      <c r="C29" s="113">
        <v>4750120005187</v>
      </c>
      <c r="D29" s="105" t="s">
        <v>10</v>
      </c>
      <c r="E29" s="106" t="s">
        <v>797</v>
      </c>
      <c r="F29" s="134" t="s">
        <v>811</v>
      </c>
      <c r="G29" s="118" t="s">
        <v>799</v>
      </c>
      <c r="H29" s="118" t="s">
        <v>799</v>
      </c>
      <c r="I29" s="107" t="s">
        <v>1057</v>
      </c>
      <c r="J29" s="107">
        <v>0.95</v>
      </c>
      <c r="K29" s="106" t="s">
        <v>797</v>
      </c>
      <c r="L29" s="105">
        <v>1</v>
      </c>
      <c r="M29" s="107">
        <v>2</v>
      </c>
      <c r="N29" s="107" t="s">
        <v>12</v>
      </c>
      <c r="O29" s="107">
        <v>550</v>
      </c>
      <c r="P29" s="306"/>
      <c r="Q29" s="106">
        <v>23</v>
      </c>
      <c r="R29" s="108">
        <f t="shared" si="0"/>
        <v>0</v>
      </c>
      <c r="S29" s="108">
        <f t="shared" si="1"/>
        <v>0</v>
      </c>
      <c r="T29" s="108">
        <f t="shared" si="2"/>
        <v>0</v>
      </c>
      <c r="U29" s="108">
        <f t="shared" si="3"/>
        <v>0</v>
      </c>
      <c r="V29" s="104" t="s">
        <v>11</v>
      </c>
      <c r="W29" s="107" t="s">
        <v>771</v>
      </c>
      <c r="X29" s="107">
        <v>1</v>
      </c>
      <c r="Y29" s="104" t="s">
        <v>990</v>
      </c>
    </row>
    <row r="30" spans="1:25">
      <c r="A30" s="103">
        <v>27</v>
      </c>
      <c r="B30" s="104" t="s">
        <v>13</v>
      </c>
      <c r="C30" s="104" t="s">
        <v>14</v>
      </c>
      <c r="D30" s="105" t="s">
        <v>15</v>
      </c>
      <c r="E30" s="106" t="s">
        <v>797</v>
      </c>
      <c r="F30" s="134" t="s">
        <v>811</v>
      </c>
      <c r="G30" s="118" t="s">
        <v>799</v>
      </c>
      <c r="H30" s="118" t="s">
        <v>799</v>
      </c>
      <c r="I30" s="107" t="s">
        <v>1057</v>
      </c>
      <c r="J30" s="107">
        <v>0.95</v>
      </c>
      <c r="K30" s="106" t="s">
        <v>797</v>
      </c>
      <c r="L30" s="105">
        <v>1</v>
      </c>
      <c r="M30" s="107">
        <v>2</v>
      </c>
      <c r="N30" s="107">
        <v>2.6</v>
      </c>
      <c r="O30" s="107">
        <v>600</v>
      </c>
      <c r="P30" s="306"/>
      <c r="Q30" s="106">
        <v>23</v>
      </c>
      <c r="R30" s="108">
        <f t="shared" si="0"/>
        <v>0</v>
      </c>
      <c r="S30" s="108">
        <f t="shared" si="1"/>
        <v>0</v>
      </c>
      <c r="T30" s="108">
        <f t="shared" si="2"/>
        <v>0</v>
      </c>
      <c r="U30" s="108">
        <f t="shared" si="3"/>
        <v>0</v>
      </c>
      <c r="V30" s="104" t="s">
        <v>16</v>
      </c>
      <c r="W30" s="107" t="s">
        <v>772</v>
      </c>
      <c r="X30" s="107" t="s">
        <v>781</v>
      </c>
      <c r="Y30" s="104" t="s">
        <v>990</v>
      </c>
    </row>
    <row r="31" spans="1:25">
      <c r="A31" s="103">
        <v>28</v>
      </c>
      <c r="B31" s="104" t="s">
        <v>17</v>
      </c>
      <c r="C31" s="104" t="s">
        <v>18</v>
      </c>
      <c r="D31" s="105" t="s">
        <v>19</v>
      </c>
      <c r="E31" s="106" t="s">
        <v>797</v>
      </c>
      <c r="F31" s="134" t="s">
        <v>811</v>
      </c>
      <c r="G31" s="118" t="s">
        <v>799</v>
      </c>
      <c r="H31" s="118" t="s">
        <v>799</v>
      </c>
      <c r="I31" s="107" t="s">
        <v>996</v>
      </c>
      <c r="J31" s="107">
        <v>0.95</v>
      </c>
      <c r="K31" s="106" t="s">
        <v>797</v>
      </c>
      <c r="L31" s="105">
        <v>1</v>
      </c>
      <c r="M31" s="107">
        <v>2</v>
      </c>
      <c r="N31" s="107"/>
      <c r="O31" s="107"/>
      <c r="P31" s="306"/>
      <c r="Q31" s="106">
        <v>23</v>
      </c>
      <c r="R31" s="108">
        <f t="shared" si="0"/>
        <v>0</v>
      </c>
      <c r="S31" s="108">
        <f t="shared" si="1"/>
        <v>0</v>
      </c>
      <c r="T31" s="108">
        <f t="shared" si="2"/>
        <v>0</v>
      </c>
      <c r="U31" s="108">
        <f t="shared" si="3"/>
        <v>0</v>
      </c>
      <c r="V31" s="104" t="s">
        <v>20</v>
      </c>
      <c r="W31" s="107" t="s">
        <v>772</v>
      </c>
      <c r="X31" s="107" t="s">
        <v>781</v>
      </c>
      <c r="Y31" s="104" t="s">
        <v>990</v>
      </c>
    </row>
    <row r="32" spans="1:25">
      <c r="A32" s="103">
        <v>29</v>
      </c>
      <c r="B32" s="104" t="s">
        <v>1547</v>
      </c>
      <c r="C32" s="104" t="s">
        <v>21</v>
      </c>
      <c r="D32" s="105" t="s">
        <v>22</v>
      </c>
      <c r="E32" s="106" t="s">
        <v>797</v>
      </c>
      <c r="F32" s="134" t="s">
        <v>811</v>
      </c>
      <c r="G32" s="118" t="s">
        <v>799</v>
      </c>
      <c r="H32" s="118" t="s">
        <v>799</v>
      </c>
      <c r="I32" s="107" t="s">
        <v>996</v>
      </c>
      <c r="J32" s="107">
        <v>0.95</v>
      </c>
      <c r="K32" s="106" t="s">
        <v>797</v>
      </c>
      <c r="L32" s="105">
        <v>1</v>
      </c>
      <c r="M32" s="107">
        <v>2</v>
      </c>
      <c r="N32" s="107"/>
      <c r="O32" s="107"/>
      <c r="P32" s="306"/>
      <c r="Q32" s="106">
        <v>23</v>
      </c>
      <c r="R32" s="108">
        <f t="shared" si="0"/>
        <v>0</v>
      </c>
      <c r="S32" s="108">
        <f t="shared" si="1"/>
        <v>0</v>
      </c>
      <c r="T32" s="108">
        <f t="shared" si="2"/>
        <v>0</v>
      </c>
      <c r="U32" s="108">
        <f t="shared" si="3"/>
        <v>0</v>
      </c>
      <c r="V32" s="104" t="s">
        <v>23</v>
      </c>
      <c r="W32" s="107" t="s">
        <v>772</v>
      </c>
      <c r="X32" s="107" t="s">
        <v>781</v>
      </c>
      <c r="Y32" s="104" t="s">
        <v>990</v>
      </c>
    </row>
    <row r="33" spans="1:25">
      <c r="A33" s="103">
        <v>30</v>
      </c>
      <c r="B33" s="104" t="s">
        <v>24</v>
      </c>
      <c r="C33" s="104">
        <v>910793</v>
      </c>
      <c r="D33" s="105" t="s">
        <v>25</v>
      </c>
      <c r="E33" s="106" t="s">
        <v>797</v>
      </c>
      <c r="F33" s="134" t="s">
        <v>811</v>
      </c>
      <c r="G33" s="118" t="s">
        <v>799</v>
      </c>
      <c r="H33" s="118" t="s">
        <v>799</v>
      </c>
      <c r="I33" s="107" t="s">
        <v>996</v>
      </c>
      <c r="J33" s="107">
        <v>0.95</v>
      </c>
      <c r="K33" s="106" t="s">
        <v>797</v>
      </c>
      <c r="L33" s="105">
        <v>1</v>
      </c>
      <c r="M33" s="107">
        <v>2</v>
      </c>
      <c r="N33" s="107" t="s">
        <v>1026</v>
      </c>
      <c r="O33" s="107"/>
      <c r="P33" s="306"/>
      <c r="Q33" s="106">
        <v>23</v>
      </c>
      <c r="R33" s="108">
        <f t="shared" si="0"/>
        <v>0</v>
      </c>
      <c r="S33" s="108">
        <f t="shared" si="1"/>
        <v>0</v>
      </c>
      <c r="T33" s="108">
        <f t="shared" si="2"/>
        <v>0</v>
      </c>
      <c r="U33" s="108">
        <f t="shared" si="3"/>
        <v>0</v>
      </c>
      <c r="V33" s="104" t="s">
        <v>26</v>
      </c>
      <c r="W33" s="107" t="s">
        <v>772</v>
      </c>
      <c r="X33" s="107" t="s">
        <v>781</v>
      </c>
      <c r="Y33" s="104" t="s">
        <v>990</v>
      </c>
    </row>
    <row r="34" spans="1:25">
      <c r="A34" s="103">
        <v>31</v>
      </c>
      <c r="B34" s="104" t="s">
        <v>1055</v>
      </c>
      <c r="C34" s="104" t="s">
        <v>27</v>
      </c>
      <c r="D34" s="105" t="s">
        <v>15</v>
      </c>
      <c r="E34" s="106" t="s">
        <v>797</v>
      </c>
      <c r="F34" s="134" t="s">
        <v>811</v>
      </c>
      <c r="G34" s="118" t="s">
        <v>799</v>
      </c>
      <c r="H34" s="118" t="s">
        <v>799</v>
      </c>
      <c r="I34" s="107" t="s">
        <v>996</v>
      </c>
      <c r="J34" s="107">
        <v>0.95</v>
      </c>
      <c r="K34" s="106" t="s">
        <v>797</v>
      </c>
      <c r="L34" s="105">
        <v>1</v>
      </c>
      <c r="M34" s="107">
        <v>2</v>
      </c>
      <c r="N34" s="107"/>
      <c r="O34" s="107"/>
      <c r="P34" s="306"/>
      <c r="Q34" s="106">
        <v>23</v>
      </c>
      <c r="R34" s="108">
        <f t="shared" si="0"/>
        <v>0</v>
      </c>
      <c r="S34" s="108">
        <f t="shared" si="1"/>
        <v>0</v>
      </c>
      <c r="T34" s="108">
        <f t="shared" si="2"/>
        <v>0</v>
      </c>
      <c r="U34" s="108">
        <f t="shared" si="3"/>
        <v>0</v>
      </c>
      <c r="V34" s="104" t="s">
        <v>28</v>
      </c>
      <c r="W34" s="107" t="s">
        <v>772</v>
      </c>
      <c r="X34" s="107" t="s">
        <v>781</v>
      </c>
      <c r="Y34" s="104" t="s">
        <v>990</v>
      </c>
    </row>
    <row r="35" spans="1:25">
      <c r="A35" s="103">
        <v>32</v>
      </c>
      <c r="B35" s="104" t="s">
        <v>1</v>
      </c>
      <c r="C35" s="104" t="s">
        <v>29</v>
      </c>
      <c r="D35" s="105" t="s">
        <v>1010</v>
      </c>
      <c r="E35" s="106" t="s">
        <v>797</v>
      </c>
      <c r="F35" s="134" t="s">
        <v>811</v>
      </c>
      <c r="G35" s="118" t="s">
        <v>799</v>
      </c>
      <c r="H35" s="118" t="s">
        <v>799</v>
      </c>
      <c r="I35" s="107" t="s">
        <v>1057</v>
      </c>
      <c r="J35" s="107">
        <v>1</v>
      </c>
      <c r="K35" s="106" t="s">
        <v>797</v>
      </c>
      <c r="L35" s="105">
        <v>1</v>
      </c>
      <c r="M35" s="107">
        <v>2</v>
      </c>
      <c r="N35" s="107"/>
      <c r="O35" s="107"/>
      <c r="P35" s="306"/>
      <c r="Q35" s="106">
        <v>23</v>
      </c>
      <c r="R35" s="108">
        <f t="shared" si="0"/>
        <v>0</v>
      </c>
      <c r="S35" s="108">
        <f t="shared" si="1"/>
        <v>0</v>
      </c>
      <c r="T35" s="108">
        <f t="shared" si="2"/>
        <v>0</v>
      </c>
      <c r="U35" s="108">
        <f t="shared" si="3"/>
        <v>0</v>
      </c>
      <c r="V35" s="104" t="s">
        <v>30</v>
      </c>
      <c r="W35" s="107" t="s">
        <v>772</v>
      </c>
      <c r="X35" s="107" t="s">
        <v>781</v>
      </c>
      <c r="Y35" s="104" t="s">
        <v>990</v>
      </c>
    </row>
    <row r="36" spans="1:25">
      <c r="A36" s="103">
        <v>33</v>
      </c>
      <c r="B36" s="104" t="s">
        <v>1055</v>
      </c>
      <c r="C36" s="104" t="s">
        <v>31</v>
      </c>
      <c r="D36" s="105" t="s">
        <v>15</v>
      </c>
      <c r="E36" s="106" t="s">
        <v>797</v>
      </c>
      <c r="F36" s="134" t="s">
        <v>811</v>
      </c>
      <c r="G36" s="118" t="s">
        <v>799</v>
      </c>
      <c r="H36" s="118" t="s">
        <v>799</v>
      </c>
      <c r="I36" s="107" t="s">
        <v>996</v>
      </c>
      <c r="J36" s="107">
        <v>0.95</v>
      </c>
      <c r="K36" s="106" t="s">
        <v>797</v>
      </c>
      <c r="L36" s="105">
        <v>1</v>
      </c>
      <c r="M36" s="107">
        <v>2</v>
      </c>
      <c r="N36" s="107"/>
      <c r="O36" s="107"/>
      <c r="P36" s="306"/>
      <c r="Q36" s="106">
        <v>23</v>
      </c>
      <c r="R36" s="108">
        <f t="shared" si="0"/>
        <v>0</v>
      </c>
      <c r="S36" s="108">
        <f t="shared" si="1"/>
        <v>0</v>
      </c>
      <c r="T36" s="108">
        <f t="shared" si="2"/>
        <v>0</v>
      </c>
      <c r="U36" s="108">
        <f t="shared" si="3"/>
        <v>0</v>
      </c>
      <c r="V36" s="104" t="s">
        <v>32</v>
      </c>
      <c r="W36" s="107" t="s">
        <v>772</v>
      </c>
      <c r="X36" s="107" t="s">
        <v>781</v>
      </c>
      <c r="Y36" s="104" t="s">
        <v>990</v>
      </c>
    </row>
    <row r="37" spans="1:25" s="93" customFormat="1" ht="15">
      <c r="A37" s="103">
        <v>34</v>
      </c>
      <c r="B37" s="97" t="s">
        <v>763</v>
      </c>
      <c r="C37" s="97" t="s">
        <v>764</v>
      </c>
      <c r="D37" s="105" t="s">
        <v>750</v>
      </c>
      <c r="E37" s="106" t="s">
        <v>767</v>
      </c>
      <c r="F37" s="134" t="s">
        <v>811</v>
      </c>
      <c r="G37" s="308" t="s">
        <v>781</v>
      </c>
      <c r="H37" s="309" t="s">
        <v>1223</v>
      </c>
      <c r="I37" s="105" t="s">
        <v>1057</v>
      </c>
      <c r="J37" s="105">
        <v>0.55000000000000004</v>
      </c>
      <c r="K37" s="106" t="s">
        <v>797</v>
      </c>
      <c r="L37" s="105">
        <v>1</v>
      </c>
      <c r="M37" s="105">
        <v>2</v>
      </c>
      <c r="N37" s="105" t="s">
        <v>1016</v>
      </c>
      <c r="O37" s="105">
        <v>560</v>
      </c>
      <c r="P37" s="310"/>
      <c r="Q37" s="106">
        <v>23</v>
      </c>
      <c r="R37" s="108">
        <f t="shared" si="0"/>
        <v>0</v>
      </c>
      <c r="S37" s="108">
        <f t="shared" si="1"/>
        <v>0</v>
      </c>
      <c r="T37" s="108">
        <f t="shared" si="2"/>
        <v>0</v>
      </c>
      <c r="U37" s="108">
        <f t="shared" si="3"/>
        <v>0</v>
      </c>
      <c r="V37" s="97" t="s">
        <v>765</v>
      </c>
      <c r="W37" s="107" t="s">
        <v>772</v>
      </c>
      <c r="X37" s="107" t="s">
        <v>781</v>
      </c>
      <c r="Y37" s="97" t="s">
        <v>990</v>
      </c>
    </row>
    <row r="38" spans="1:25" ht="25.5">
      <c r="A38" s="103">
        <v>35</v>
      </c>
      <c r="B38" s="119" t="s">
        <v>1517</v>
      </c>
      <c r="C38" s="119" t="s">
        <v>1518</v>
      </c>
      <c r="D38" s="105" t="s">
        <v>15</v>
      </c>
      <c r="E38" s="106" t="s">
        <v>797</v>
      </c>
      <c r="F38" s="134" t="s">
        <v>811</v>
      </c>
      <c r="G38" s="118" t="s">
        <v>799</v>
      </c>
      <c r="H38" s="118" t="s">
        <v>799</v>
      </c>
      <c r="I38" s="107" t="s">
        <v>996</v>
      </c>
      <c r="J38" s="107">
        <v>2.8</v>
      </c>
      <c r="K38" s="106" t="s">
        <v>767</v>
      </c>
      <c r="L38" s="105">
        <v>1</v>
      </c>
      <c r="M38" s="107">
        <v>2</v>
      </c>
      <c r="N38" s="107" t="s">
        <v>34</v>
      </c>
      <c r="O38" s="107"/>
      <c r="P38" s="306"/>
      <c r="Q38" s="106">
        <v>23</v>
      </c>
      <c r="R38" s="108">
        <f t="shared" si="0"/>
        <v>0</v>
      </c>
      <c r="S38" s="108">
        <f t="shared" si="1"/>
        <v>0</v>
      </c>
      <c r="T38" s="108">
        <f t="shared" si="2"/>
        <v>0</v>
      </c>
      <c r="U38" s="108">
        <f t="shared" si="3"/>
        <v>0</v>
      </c>
      <c r="V38" s="104" t="s">
        <v>1519</v>
      </c>
      <c r="W38" s="107">
        <v>8</v>
      </c>
      <c r="X38" s="107" t="s">
        <v>781</v>
      </c>
      <c r="Y38" s="104" t="s">
        <v>33</v>
      </c>
    </row>
    <row r="39" spans="1:25">
      <c r="A39" s="103">
        <v>36</v>
      </c>
      <c r="B39" s="104" t="s">
        <v>35</v>
      </c>
      <c r="C39" s="104" t="s">
        <v>36</v>
      </c>
      <c r="D39" s="112" t="s">
        <v>37</v>
      </c>
      <c r="E39" s="106" t="s">
        <v>797</v>
      </c>
      <c r="F39" s="134" t="s">
        <v>811</v>
      </c>
      <c r="G39" s="118" t="s">
        <v>799</v>
      </c>
      <c r="H39" s="118" t="s">
        <v>799</v>
      </c>
      <c r="I39" s="107" t="s">
        <v>1057</v>
      </c>
      <c r="J39" s="107">
        <v>0.95</v>
      </c>
      <c r="K39" s="106" t="s">
        <v>797</v>
      </c>
      <c r="L39" s="105">
        <v>1</v>
      </c>
      <c r="M39" s="107">
        <v>2</v>
      </c>
      <c r="N39" s="107" t="s">
        <v>39</v>
      </c>
      <c r="O39" s="107">
        <v>1700</v>
      </c>
      <c r="P39" s="306"/>
      <c r="Q39" s="106">
        <v>23</v>
      </c>
      <c r="R39" s="108">
        <f t="shared" si="0"/>
        <v>0</v>
      </c>
      <c r="S39" s="108">
        <f t="shared" si="1"/>
        <v>0</v>
      </c>
      <c r="T39" s="108">
        <f t="shared" si="2"/>
        <v>0</v>
      </c>
      <c r="U39" s="108">
        <f t="shared" si="3"/>
        <v>0</v>
      </c>
      <c r="V39" s="104" t="s">
        <v>38</v>
      </c>
      <c r="W39" s="107">
        <v>8</v>
      </c>
      <c r="X39" s="107" t="s">
        <v>781</v>
      </c>
      <c r="Y39" s="104" t="s">
        <v>33</v>
      </c>
    </row>
    <row r="40" spans="1:25">
      <c r="A40" s="103">
        <v>37</v>
      </c>
      <c r="B40" s="104" t="s">
        <v>40</v>
      </c>
      <c r="C40" s="104" t="s">
        <v>41</v>
      </c>
      <c r="D40" s="112" t="s">
        <v>1145</v>
      </c>
      <c r="E40" s="106" t="s">
        <v>797</v>
      </c>
      <c r="F40" s="134" t="s">
        <v>811</v>
      </c>
      <c r="G40" s="118" t="s">
        <v>799</v>
      </c>
      <c r="H40" s="118" t="s">
        <v>799</v>
      </c>
      <c r="I40" s="107" t="s">
        <v>996</v>
      </c>
      <c r="J40" s="107">
        <v>1.35</v>
      </c>
      <c r="K40" s="106" t="s">
        <v>797</v>
      </c>
      <c r="L40" s="105">
        <v>1</v>
      </c>
      <c r="M40" s="107">
        <v>2</v>
      </c>
      <c r="N40" s="107">
        <v>7</v>
      </c>
      <c r="O40" s="107"/>
      <c r="P40" s="306"/>
      <c r="Q40" s="106">
        <v>23</v>
      </c>
      <c r="R40" s="108">
        <f t="shared" si="0"/>
        <v>0</v>
      </c>
      <c r="S40" s="108">
        <f t="shared" si="1"/>
        <v>0</v>
      </c>
      <c r="T40" s="108">
        <f t="shared" si="2"/>
        <v>0</v>
      </c>
      <c r="U40" s="108">
        <f t="shared" si="3"/>
        <v>0</v>
      </c>
      <c r="V40" s="104" t="s">
        <v>42</v>
      </c>
      <c r="W40" s="107">
        <v>8</v>
      </c>
      <c r="X40" s="107" t="s">
        <v>781</v>
      </c>
      <c r="Y40" s="104" t="s">
        <v>33</v>
      </c>
    </row>
    <row r="41" spans="1:25">
      <c r="A41" s="103">
        <v>38</v>
      </c>
      <c r="B41" s="104" t="s">
        <v>43</v>
      </c>
      <c r="C41" s="104" t="s">
        <v>44</v>
      </c>
      <c r="D41" s="112" t="s">
        <v>321</v>
      </c>
      <c r="E41" s="106" t="s">
        <v>797</v>
      </c>
      <c r="F41" s="134" t="s">
        <v>811</v>
      </c>
      <c r="G41" s="118" t="s">
        <v>799</v>
      </c>
      <c r="H41" s="118" t="s">
        <v>799</v>
      </c>
      <c r="I41" s="107" t="s">
        <v>996</v>
      </c>
      <c r="J41" s="107">
        <v>0.95</v>
      </c>
      <c r="K41" s="106" t="s">
        <v>797</v>
      </c>
      <c r="L41" s="105">
        <v>1</v>
      </c>
      <c r="M41" s="107">
        <v>2</v>
      </c>
      <c r="N41" s="107"/>
      <c r="O41" s="107"/>
      <c r="P41" s="306"/>
      <c r="Q41" s="106">
        <v>23</v>
      </c>
      <c r="R41" s="108">
        <f t="shared" si="0"/>
        <v>0</v>
      </c>
      <c r="S41" s="108">
        <f t="shared" si="1"/>
        <v>0</v>
      </c>
      <c r="T41" s="108">
        <f t="shared" si="2"/>
        <v>0</v>
      </c>
      <c r="U41" s="108">
        <f t="shared" si="3"/>
        <v>0</v>
      </c>
      <c r="V41" s="104" t="s">
        <v>42</v>
      </c>
      <c r="W41" s="107">
        <v>8</v>
      </c>
      <c r="X41" s="107" t="s">
        <v>781</v>
      </c>
      <c r="Y41" s="104" t="s">
        <v>33</v>
      </c>
    </row>
    <row r="42" spans="1:25">
      <c r="A42" s="103">
        <v>39</v>
      </c>
      <c r="B42" s="104" t="s">
        <v>45</v>
      </c>
      <c r="C42" s="104" t="s">
        <v>46</v>
      </c>
      <c r="D42" s="112" t="s">
        <v>47</v>
      </c>
      <c r="E42" s="106" t="s">
        <v>797</v>
      </c>
      <c r="F42" s="134" t="s">
        <v>811</v>
      </c>
      <c r="G42" s="118" t="s">
        <v>799</v>
      </c>
      <c r="H42" s="118" t="s">
        <v>799</v>
      </c>
      <c r="I42" s="107" t="s">
        <v>996</v>
      </c>
      <c r="J42" s="107">
        <v>2.35</v>
      </c>
      <c r="K42" s="106" t="s">
        <v>797</v>
      </c>
      <c r="L42" s="105">
        <v>1</v>
      </c>
      <c r="M42" s="107">
        <v>2</v>
      </c>
      <c r="N42" s="107"/>
      <c r="O42" s="107"/>
      <c r="P42" s="306"/>
      <c r="Q42" s="106">
        <v>23</v>
      </c>
      <c r="R42" s="108">
        <f t="shared" si="0"/>
        <v>0</v>
      </c>
      <c r="S42" s="108">
        <f t="shared" si="1"/>
        <v>0</v>
      </c>
      <c r="T42" s="108">
        <f t="shared" si="2"/>
        <v>0</v>
      </c>
      <c r="U42" s="108">
        <f t="shared" si="3"/>
        <v>0</v>
      </c>
      <c r="V42" s="104" t="s">
        <v>48</v>
      </c>
      <c r="W42" s="107">
        <v>8</v>
      </c>
      <c r="X42" s="107" t="s">
        <v>781</v>
      </c>
      <c r="Y42" s="104" t="s">
        <v>33</v>
      </c>
    </row>
    <row r="43" spans="1:25" ht="15">
      <c r="A43" s="103">
        <v>40</v>
      </c>
      <c r="B43" s="104" t="s">
        <v>49</v>
      </c>
      <c r="C43" s="104" t="s">
        <v>50</v>
      </c>
      <c r="D43" s="112" t="s">
        <v>51</v>
      </c>
      <c r="E43" s="106" t="s">
        <v>767</v>
      </c>
      <c r="F43" s="134" t="s">
        <v>811</v>
      </c>
      <c r="G43" s="311" t="s">
        <v>781</v>
      </c>
      <c r="H43" s="118" t="s">
        <v>1223</v>
      </c>
      <c r="I43" s="107" t="s">
        <v>996</v>
      </c>
      <c r="J43" s="107">
        <v>2.1</v>
      </c>
      <c r="K43" s="106" t="s">
        <v>797</v>
      </c>
      <c r="L43" s="105">
        <v>1</v>
      </c>
      <c r="M43" s="107">
        <v>2</v>
      </c>
      <c r="N43" s="107"/>
      <c r="O43" s="107"/>
      <c r="P43" s="306"/>
      <c r="Q43" s="106">
        <v>23</v>
      </c>
      <c r="R43" s="108">
        <f t="shared" si="0"/>
        <v>0</v>
      </c>
      <c r="S43" s="108">
        <f t="shared" si="1"/>
        <v>0</v>
      </c>
      <c r="T43" s="108">
        <f t="shared" si="2"/>
        <v>0</v>
      </c>
      <c r="U43" s="108">
        <f t="shared" si="3"/>
        <v>0</v>
      </c>
      <c r="V43" s="104" t="s">
        <v>1520</v>
      </c>
      <c r="W43" s="107">
        <v>8</v>
      </c>
      <c r="X43" s="107" t="s">
        <v>781</v>
      </c>
      <c r="Y43" s="104" t="s">
        <v>33</v>
      </c>
    </row>
    <row r="44" spans="1:25" ht="38.25">
      <c r="A44" s="103">
        <v>41</v>
      </c>
      <c r="B44" s="119" t="s">
        <v>1521</v>
      </c>
      <c r="C44" s="119" t="s">
        <v>1522</v>
      </c>
      <c r="D44" s="112" t="s">
        <v>52</v>
      </c>
      <c r="E44" s="106" t="s">
        <v>797</v>
      </c>
      <c r="F44" s="134" t="s">
        <v>811</v>
      </c>
      <c r="G44" s="118"/>
      <c r="H44" s="118"/>
      <c r="I44" s="107" t="s">
        <v>996</v>
      </c>
      <c r="J44" s="107">
        <v>2.8</v>
      </c>
      <c r="K44" s="106" t="s">
        <v>767</v>
      </c>
      <c r="L44" s="105">
        <v>1</v>
      </c>
      <c r="M44" s="107">
        <v>2</v>
      </c>
      <c r="N44" s="307">
        <v>44480</v>
      </c>
      <c r="O44" s="107"/>
      <c r="P44" s="306"/>
      <c r="Q44" s="106">
        <v>23</v>
      </c>
      <c r="R44" s="108">
        <f t="shared" si="0"/>
        <v>0</v>
      </c>
      <c r="S44" s="108">
        <f t="shared" si="1"/>
        <v>0</v>
      </c>
      <c r="T44" s="108">
        <f t="shared" si="2"/>
        <v>0</v>
      </c>
      <c r="U44" s="108">
        <f t="shared" si="3"/>
        <v>0</v>
      </c>
      <c r="V44" s="104" t="s">
        <v>1520</v>
      </c>
      <c r="W44" s="107">
        <v>8</v>
      </c>
      <c r="X44" s="107" t="s">
        <v>781</v>
      </c>
      <c r="Y44" s="104" t="s">
        <v>33</v>
      </c>
    </row>
    <row r="45" spans="1:25">
      <c r="A45" s="103">
        <v>42</v>
      </c>
      <c r="B45" s="104" t="s">
        <v>53</v>
      </c>
      <c r="C45" s="104" t="s">
        <v>54</v>
      </c>
      <c r="D45" s="112" t="s">
        <v>55</v>
      </c>
      <c r="E45" s="106" t="s">
        <v>797</v>
      </c>
      <c r="F45" s="134" t="s">
        <v>811</v>
      </c>
      <c r="G45" s="118"/>
      <c r="H45" s="118"/>
      <c r="I45" s="107" t="s">
        <v>996</v>
      </c>
      <c r="J45" s="107">
        <v>1.2</v>
      </c>
      <c r="K45" s="106" t="s">
        <v>797</v>
      </c>
      <c r="L45" s="105">
        <v>1</v>
      </c>
      <c r="M45" s="107">
        <v>2</v>
      </c>
      <c r="N45" s="107"/>
      <c r="O45" s="107"/>
      <c r="P45" s="306"/>
      <c r="Q45" s="106">
        <v>23</v>
      </c>
      <c r="R45" s="108">
        <f t="shared" si="0"/>
        <v>0</v>
      </c>
      <c r="S45" s="108">
        <f t="shared" si="1"/>
        <v>0</v>
      </c>
      <c r="T45" s="108">
        <f t="shared" si="2"/>
        <v>0</v>
      </c>
      <c r="U45" s="108">
        <f t="shared" si="3"/>
        <v>0</v>
      </c>
      <c r="V45" s="104" t="s">
        <v>56</v>
      </c>
      <c r="W45" s="107">
        <v>8</v>
      </c>
      <c r="X45" s="107" t="s">
        <v>781</v>
      </c>
      <c r="Y45" s="104" t="s">
        <v>990</v>
      </c>
    </row>
    <row r="46" spans="1:25">
      <c r="A46" s="103">
        <v>43</v>
      </c>
      <c r="B46" s="104" t="s">
        <v>57</v>
      </c>
      <c r="C46" s="104" t="s">
        <v>58</v>
      </c>
      <c r="D46" s="112" t="s">
        <v>55</v>
      </c>
      <c r="E46" s="106" t="s">
        <v>797</v>
      </c>
      <c r="F46" s="134" t="s">
        <v>811</v>
      </c>
      <c r="G46" s="118"/>
      <c r="H46" s="118"/>
      <c r="I46" s="107" t="s">
        <v>996</v>
      </c>
      <c r="J46" s="107">
        <v>0.95</v>
      </c>
      <c r="K46" s="106" t="s">
        <v>797</v>
      </c>
      <c r="L46" s="105">
        <v>1</v>
      </c>
      <c r="M46" s="107">
        <v>2</v>
      </c>
      <c r="N46" s="107"/>
      <c r="O46" s="107"/>
      <c r="P46" s="306"/>
      <c r="Q46" s="106">
        <v>23</v>
      </c>
      <c r="R46" s="108">
        <f t="shared" si="0"/>
        <v>0</v>
      </c>
      <c r="S46" s="108">
        <f t="shared" si="1"/>
        <v>0</v>
      </c>
      <c r="T46" s="108">
        <f t="shared" si="2"/>
        <v>0</v>
      </c>
      <c r="U46" s="108">
        <f t="shared" si="3"/>
        <v>0</v>
      </c>
      <c r="V46" s="104" t="s">
        <v>56</v>
      </c>
      <c r="W46" s="107">
        <v>8</v>
      </c>
      <c r="X46" s="107" t="s">
        <v>781</v>
      </c>
      <c r="Y46" s="104" t="s">
        <v>990</v>
      </c>
    </row>
    <row r="47" spans="1:25">
      <c r="A47" s="103">
        <v>44</v>
      </c>
      <c r="B47" s="104" t="s">
        <v>59</v>
      </c>
      <c r="C47" s="104" t="s">
        <v>60</v>
      </c>
      <c r="D47" s="105" t="s">
        <v>61</v>
      </c>
      <c r="E47" s="106" t="s">
        <v>797</v>
      </c>
      <c r="F47" s="134" t="s">
        <v>811</v>
      </c>
      <c r="G47" s="118"/>
      <c r="H47" s="118"/>
      <c r="I47" s="107" t="s">
        <v>996</v>
      </c>
      <c r="J47" s="107">
        <v>0.8</v>
      </c>
      <c r="K47" s="106" t="s">
        <v>797</v>
      </c>
      <c r="L47" s="105">
        <v>1</v>
      </c>
      <c r="M47" s="107">
        <v>2</v>
      </c>
      <c r="N47" s="107"/>
      <c r="O47" s="107"/>
      <c r="P47" s="306"/>
      <c r="Q47" s="106">
        <v>23</v>
      </c>
      <c r="R47" s="108">
        <f t="shared" si="0"/>
        <v>0</v>
      </c>
      <c r="S47" s="108">
        <f t="shared" si="1"/>
        <v>0</v>
      </c>
      <c r="T47" s="108">
        <f t="shared" si="2"/>
        <v>0</v>
      </c>
      <c r="U47" s="108">
        <f t="shared" si="3"/>
        <v>0</v>
      </c>
      <c r="V47" s="104" t="s">
        <v>62</v>
      </c>
      <c r="W47" s="107" t="s">
        <v>770</v>
      </c>
      <c r="X47" s="107" t="s">
        <v>780</v>
      </c>
      <c r="Y47" s="104" t="s">
        <v>439</v>
      </c>
    </row>
    <row r="48" spans="1:25">
      <c r="A48" s="103">
        <v>45</v>
      </c>
      <c r="B48" s="104" t="s">
        <v>59</v>
      </c>
      <c r="C48" s="104" t="s">
        <v>63</v>
      </c>
      <c r="D48" s="105" t="s">
        <v>61</v>
      </c>
      <c r="E48" s="106" t="s">
        <v>797</v>
      </c>
      <c r="F48" s="134" t="s">
        <v>811</v>
      </c>
      <c r="G48" s="118"/>
      <c r="H48" s="118"/>
      <c r="I48" s="107" t="s">
        <v>996</v>
      </c>
      <c r="J48" s="107">
        <v>0.8</v>
      </c>
      <c r="K48" s="106" t="s">
        <v>797</v>
      </c>
      <c r="L48" s="105">
        <v>1</v>
      </c>
      <c r="M48" s="107">
        <v>2</v>
      </c>
      <c r="N48" s="107"/>
      <c r="O48" s="107"/>
      <c r="P48" s="306"/>
      <c r="Q48" s="106">
        <v>23</v>
      </c>
      <c r="R48" s="108">
        <f t="shared" si="0"/>
        <v>0</v>
      </c>
      <c r="S48" s="108">
        <f t="shared" si="1"/>
        <v>0</v>
      </c>
      <c r="T48" s="108">
        <f t="shared" si="2"/>
        <v>0</v>
      </c>
      <c r="U48" s="108">
        <f t="shared" si="3"/>
        <v>0</v>
      </c>
      <c r="V48" s="104" t="s">
        <v>62</v>
      </c>
      <c r="W48" s="107" t="s">
        <v>770</v>
      </c>
      <c r="X48" s="107" t="s">
        <v>780</v>
      </c>
      <c r="Y48" s="104" t="s">
        <v>439</v>
      </c>
    </row>
    <row r="49" spans="1:25">
      <c r="A49" s="103">
        <v>46</v>
      </c>
      <c r="B49" s="104" t="s">
        <v>64</v>
      </c>
      <c r="C49" s="104" t="s">
        <v>65</v>
      </c>
      <c r="D49" s="105" t="s">
        <v>61</v>
      </c>
      <c r="E49" s="106" t="s">
        <v>797</v>
      </c>
      <c r="F49" s="134" t="s">
        <v>811</v>
      </c>
      <c r="G49" s="118"/>
      <c r="H49" s="118"/>
      <c r="I49" s="107" t="s">
        <v>996</v>
      </c>
      <c r="J49" s="107">
        <v>0.8</v>
      </c>
      <c r="K49" s="106" t="s">
        <v>797</v>
      </c>
      <c r="L49" s="105">
        <v>1</v>
      </c>
      <c r="M49" s="107">
        <v>2</v>
      </c>
      <c r="N49" s="107"/>
      <c r="O49" s="107"/>
      <c r="P49" s="306"/>
      <c r="Q49" s="106">
        <v>23</v>
      </c>
      <c r="R49" s="108">
        <f t="shared" si="0"/>
        <v>0</v>
      </c>
      <c r="S49" s="108">
        <f t="shared" si="1"/>
        <v>0</v>
      </c>
      <c r="T49" s="108">
        <f t="shared" si="2"/>
        <v>0</v>
      </c>
      <c r="U49" s="108">
        <f t="shared" si="3"/>
        <v>0</v>
      </c>
      <c r="V49" s="104" t="s">
        <v>62</v>
      </c>
      <c r="W49" s="107" t="s">
        <v>770</v>
      </c>
      <c r="X49" s="107" t="s">
        <v>780</v>
      </c>
      <c r="Y49" s="104" t="s">
        <v>439</v>
      </c>
    </row>
    <row r="50" spans="1:25" ht="15">
      <c r="A50" s="103">
        <v>47</v>
      </c>
      <c r="B50" s="104" t="s">
        <v>66</v>
      </c>
      <c r="C50" s="104" t="s">
        <v>67</v>
      </c>
      <c r="D50" s="105" t="s">
        <v>68</v>
      </c>
      <c r="E50" s="106" t="s">
        <v>797</v>
      </c>
      <c r="F50" s="134" t="s">
        <v>811</v>
      </c>
      <c r="G50" s="311"/>
      <c r="H50" s="118"/>
      <c r="I50" s="107" t="s">
        <v>1057</v>
      </c>
      <c r="J50" s="107">
        <v>0.7</v>
      </c>
      <c r="K50" s="106" t="s">
        <v>797</v>
      </c>
      <c r="L50" s="105">
        <v>1</v>
      </c>
      <c r="M50" s="107">
        <v>2</v>
      </c>
      <c r="N50" s="107" t="s">
        <v>12</v>
      </c>
      <c r="O50" s="107"/>
      <c r="P50" s="306"/>
      <c r="Q50" s="106">
        <v>23</v>
      </c>
      <c r="R50" s="108">
        <f t="shared" si="0"/>
        <v>0</v>
      </c>
      <c r="S50" s="108">
        <f t="shared" si="1"/>
        <v>0</v>
      </c>
      <c r="T50" s="108">
        <f t="shared" si="2"/>
        <v>0</v>
      </c>
      <c r="U50" s="108">
        <f t="shared" si="3"/>
        <v>0</v>
      </c>
      <c r="V50" s="104" t="s">
        <v>69</v>
      </c>
      <c r="W50" s="107" t="s">
        <v>772</v>
      </c>
      <c r="X50" s="107">
        <v>1</v>
      </c>
      <c r="Y50" s="104" t="s">
        <v>1015</v>
      </c>
    </row>
    <row r="51" spans="1:25" ht="15">
      <c r="A51" s="103">
        <v>48</v>
      </c>
      <c r="B51" s="104" t="s">
        <v>66</v>
      </c>
      <c r="C51" s="104" t="s">
        <v>70</v>
      </c>
      <c r="D51" s="105" t="s">
        <v>68</v>
      </c>
      <c r="E51" s="106" t="s">
        <v>797</v>
      </c>
      <c r="F51" s="134" t="s">
        <v>811</v>
      </c>
      <c r="G51" s="311"/>
      <c r="H51" s="118"/>
      <c r="I51" s="107" t="s">
        <v>1057</v>
      </c>
      <c r="J51" s="107">
        <v>0.8</v>
      </c>
      <c r="K51" s="106" t="s">
        <v>797</v>
      </c>
      <c r="L51" s="105">
        <v>1</v>
      </c>
      <c r="M51" s="107">
        <v>2</v>
      </c>
      <c r="N51" s="107" t="s">
        <v>12</v>
      </c>
      <c r="O51" s="107"/>
      <c r="P51" s="306"/>
      <c r="Q51" s="106">
        <v>23</v>
      </c>
      <c r="R51" s="108">
        <f t="shared" si="0"/>
        <v>0</v>
      </c>
      <c r="S51" s="108">
        <f t="shared" si="1"/>
        <v>0</v>
      </c>
      <c r="T51" s="108">
        <f t="shared" si="2"/>
        <v>0</v>
      </c>
      <c r="U51" s="108">
        <f t="shared" si="3"/>
        <v>0</v>
      </c>
      <c r="V51" s="104" t="s">
        <v>71</v>
      </c>
      <c r="W51" s="107" t="s">
        <v>772</v>
      </c>
      <c r="X51" s="107">
        <v>1</v>
      </c>
      <c r="Y51" s="104" t="s">
        <v>1015</v>
      </c>
    </row>
    <row r="52" spans="1:25">
      <c r="A52" s="103">
        <v>49</v>
      </c>
      <c r="B52" s="104" t="s">
        <v>72</v>
      </c>
      <c r="C52" s="104" t="s">
        <v>73</v>
      </c>
      <c r="D52" s="105" t="s">
        <v>74</v>
      </c>
      <c r="E52" s="106" t="s">
        <v>797</v>
      </c>
      <c r="F52" s="134" t="s">
        <v>811</v>
      </c>
      <c r="G52" s="118"/>
      <c r="H52" s="118"/>
      <c r="I52" s="107" t="s">
        <v>996</v>
      </c>
      <c r="J52" s="107">
        <v>0.95</v>
      </c>
      <c r="K52" s="106" t="s">
        <v>797</v>
      </c>
      <c r="L52" s="105">
        <v>1</v>
      </c>
      <c r="M52" s="107">
        <v>2</v>
      </c>
      <c r="N52" s="107" t="s">
        <v>76</v>
      </c>
      <c r="O52" s="107"/>
      <c r="P52" s="306"/>
      <c r="Q52" s="106">
        <v>23</v>
      </c>
      <c r="R52" s="108">
        <f t="shared" si="0"/>
        <v>0</v>
      </c>
      <c r="S52" s="108">
        <f t="shared" si="1"/>
        <v>0</v>
      </c>
      <c r="T52" s="108">
        <f t="shared" si="2"/>
        <v>0</v>
      </c>
      <c r="U52" s="108">
        <f t="shared" si="3"/>
        <v>0</v>
      </c>
      <c r="V52" s="104" t="s">
        <v>75</v>
      </c>
      <c r="W52" s="107" t="s">
        <v>772</v>
      </c>
      <c r="X52" s="107">
        <v>1</v>
      </c>
      <c r="Y52" s="104" t="s">
        <v>1015</v>
      </c>
    </row>
    <row r="53" spans="1:25">
      <c r="A53" s="103">
        <v>50</v>
      </c>
      <c r="B53" s="104" t="s">
        <v>77</v>
      </c>
      <c r="C53" s="104" t="s">
        <v>78</v>
      </c>
      <c r="D53" s="105" t="s">
        <v>74</v>
      </c>
      <c r="E53" s="106" t="s">
        <v>797</v>
      </c>
      <c r="F53" s="134" t="s">
        <v>811</v>
      </c>
      <c r="G53" s="118"/>
      <c r="H53" s="118"/>
      <c r="I53" s="107" t="s">
        <v>988</v>
      </c>
      <c r="J53" s="107">
        <v>0.95</v>
      </c>
      <c r="K53" s="106" t="s">
        <v>797</v>
      </c>
      <c r="L53" s="105">
        <v>1</v>
      </c>
      <c r="M53" s="107">
        <v>2</v>
      </c>
      <c r="N53" s="107" t="s">
        <v>76</v>
      </c>
      <c r="O53" s="107">
        <v>720</v>
      </c>
      <c r="P53" s="306"/>
      <c r="Q53" s="106">
        <v>23</v>
      </c>
      <c r="R53" s="108">
        <f t="shared" si="0"/>
        <v>0</v>
      </c>
      <c r="S53" s="108">
        <f t="shared" si="1"/>
        <v>0</v>
      </c>
      <c r="T53" s="108">
        <f t="shared" si="2"/>
        <v>0</v>
      </c>
      <c r="U53" s="108">
        <f t="shared" si="3"/>
        <v>0</v>
      </c>
      <c r="V53" s="104" t="s">
        <v>79</v>
      </c>
      <c r="W53" s="107" t="s">
        <v>773</v>
      </c>
      <c r="X53" s="107">
        <v>1</v>
      </c>
      <c r="Y53" s="104" t="s">
        <v>33</v>
      </c>
    </row>
    <row r="54" spans="1:25">
      <c r="A54" s="103">
        <v>51</v>
      </c>
      <c r="B54" s="104" t="s">
        <v>80</v>
      </c>
      <c r="C54" s="104" t="s">
        <v>81</v>
      </c>
      <c r="D54" s="105" t="s">
        <v>82</v>
      </c>
      <c r="E54" s="106" t="s">
        <v>797</v>
      </c>
      <c r="F54" s="134" t="s">
        <v>811</v>
      </c>
      <c r="G54" s="118"/>
      <c r="H54" s="118"/>
      <c r="I54" s="107" t="s">
        <v>996</v>
      </c>
      <c r="J54" s="107">
        <v>0.95</v>
      </c>
      <c r="K54" s="106" t="s">
        <v>797</v>
      </c>
      <c r="L54" s="105">
        <v>1</v>
      </c>
      <c r="M54" s="107">
        <v>2</v>
      </c>
      <c r="N54" s="107"/>
      <c r="O54" s="107"/>
      <c r="P54" s="306"/>
      <c r="Q54" s="106">
        <v>23</v>
      </c>
      <c r="R54" s="108">
        <f t="shared" si="0"/>
        <v>0</v>
      </c>
      <c r="S54" s="108">
        <f t="shared" si="1"/>
        <v>0</v>
      </c>
      <c r="T54" s="108">
        <f t="shared" si="2"/>
        <v>0</v>
      </c>
      <c r="U54" s="108">
        <f t="shared" si="3"/>
        <v>0</v>
      </c>
      <c r="V54" s="104" t="s">
        <v>83</v>
      </c>
      <c r="W54" s="107" t="s">
        <v>772</v>
      </c>
      <c r="X54" s="107">
        <v>1</v>
      </c>
      <c r="Y54" s="104" t="s">
        <v>1015</v>
      </c>
    </row>
    <row r="55" spans="1:25">
      <c r="A55" s="103">
        <v>52</v>
      </c>
      <c r="B55" s="104" t="s">
        <v>84</v>
      </c>
      <c r="C55" s="104" t="s">
        <v>85</v>
      </c>
      <c r="D55" s="105" t="s">
        <v>86</v>
      </c>
      <c r="E55" s="106" t="s">
        <v>797</v>
      </c>
      <c r="F55" s="134" t="s">
        <v>811</v>
      </c>
      <c r="G55" s="118"/>
      <c r="H55" s="118"/>
      <c r="I55" s="107" t="s">
        <v>996</v>
      </c>
      <c r="J55" s="107">
        <v>0.95</v>
      </c>
      <c r="K55" s="106" t="s">
        <v>797</v>
      </c>
      <c r="L55" s="312">
        <v>1</v>
      </c>
      <c r="M55" s="107">
        <v>2</v>
      </c>
      <c r="N55" s="107" t="s">
        <v>76</v>
      </c>
      <c r="O55" s="107">
        <v>720</v>
      </c>
      <c r="P55" s="306"/>
      <c r="Q55" s="106">
        <v>23</v>
      </c>
      <c r="R55" s="108">
        <f t="shared" si="0"/>
        <v>0</v>
      </c>
      <c r="S55" s="108">
        <f t="shared" si="1"/>
        <v>0</v>
      </c>
      <c r="T55" s="108">
        <f t="shared" si="2"/>
        <v>0</v>
      </c>
      <c r="U55" s="108">
        <f t="shared" si="3"/>
        <v>0</v>
      </c>
      <c r="V55" s="104" t="s">
        <v>87</v>
      </c>
      <c r="W55" s="107" t="s">
        <v>772</v>
      </c>
      <c r="X55" s="107">
        <v>1</v>
      </c>
      <c r="Y55" s="104" t="s">
        <v>1015</v>
      </c>
    </row>
    <row r="56" spans="1:25">
      <c r="A56" s="103">
        <v>53</v>
      </c>
      <c r="B56" s="104" t="s">
        <v>88</v>
      </c>
      <c r="C56" s="104">
        <v>4101340</v>
      </c>
      <c r="D56" s="105" t="s">
        <v>89</v>
      </c>
      <c r="E56" s="106" t="s">
        <v>797</v>
      </c>
      <c r="F56" s="134" t="s">
        <v>811</v>
      </c>
      <c r="G56" s="118"/>
      <c r="H56" s="118"/>
      <c r="I56" s="107" t="s">
        <v>996</v>
      </c>
      <c r="J56" s="107">
        <v>1.55</v>
      </c>
      <c r="K56" s="106" t="s">
        <v>797</v>
      </c>
      <c r="L56" s="312">
        <v>1</v>
      </c>
      <c r="M56" s="107">
        <v>2</v>
      </c>
      <c r="N56" s="107"/>
      <c r="O56" s="107"/>
      <c r="P56" s="306"/>
      <c r="Q56" s="106">
        <v>23</v>
      </c>
      <c r="R56" s="108">
        <f t="shared" si="0"/>
        <v>0</v>
      </c>
      <c r="S56" s="108">
        <f t="shared" si="1"/>
        <v>0</v>
      </c>
      <c r="T56" s="108">
        <f t="shared" si="2"/>
        <v>0</v>
      </c>
      <c r="U56" s="108">
        <f t="shared" si="3"/>
        <v>0</v>
      </c>
      <c r="V56" s="104" t="s">
        <v>90</v>
      </c>
      <c r="W56" s="107" t="s">
        <v>772</v>
      </c>
      <c r="X56" s="107">
        <v>1</v>
      </c>
      <c r="Y56" s="104" t="s">
        <v>1015</v>
      </c>
    </row>
    <row r="57" spans="1:25">
      <c r="A57" s="103">
        <v>54</v>
      </c>
      <c r="B57" s="104" t="s">
        <v>88</v>
      </c>
      <c r="C57" s="104">
        <v>4100998</v>
      </c>
      <c r="D57" s="105" t="s">
        <v>91</v>
      </c>
      <c r="E57" s="106" t="s">
        <v>797</v>
      </c>
      <c r="F57" s="134" t="s">
        <v>811</v>
      </c>
      <c r="G57" s="118"/>
      <c r="H57" s="118"/>
      <c r="I57" s="107" t="s">
        <v>996</v>
      </c>
      <c r="J57" s="107">
        <v>1.55</v>
      </c>
      <c r="K57" s="106" t="s">
        <v>797</v>
      </c>
      <c r="L57" s="312">
        <v>1</v>
      </c>
      <c r="M57" s="107">
        <v>2</v>
      </c>
      <c r="N57" s="107"/>
      <c r="O57" s="107"/>
      <c r="P57" s="306"/>
      <c r="Q57" s="106">
        <v>23</v>
      </c>
      <c r="R57" s="108">
        <f t="shared" si="0"/>
        <v>0</v>
      </c>
      <c r="S57" s="108">
        <f t="shared" si="1"/>
        <v>0</v>
      </c>
      <c r="T57" s="108">
        <f t="shared" si="2"/>
        <v>0</v>
      </c>
      <c r="U57" s="108">
        <f t="shared" si="3"/>
        <v>0</v>
      </c>
      <c r="V57" s="104" t="s">
        <v>90</v>
      </c>
      <c r="W57" s="107" t="s">
        <v>772</v>
      </c>
      <c r="X57" s="107">
        <v>1</v>
      </c>
      <c r="Y57" s="104" t="s">
        <v>1015</v>
      </c>
    </row>
    <row r="58" spans="1:25">
      <c r="A58" s="103">
        <v>55</v>
      </c>
      <c r="B58" s="104" t="s">
        <v>92</v>
      </c>
      <c r="C58" s="104" t="s">
        <v>93</v>
      </c>
      <c r="D58" s="105" t="s">
        <v>1046</v>
      </c>
      <c r="E58" s="106" t="s">
        <v>797</v>
      </c>
      <c r="F58" s="134" t="s">
        <v>811</v>
      </c>
      <c r="G58" s="118"/>
      <c r="H58" s="118"/>
      <c r="I58" s="107" t="s">
        <v>996</v>
      </c>
      <c r="J58" s="107">
        <v>1.35</v>
      </c>
      <c r="K58" s="106" t="s">
        <v>797</v>
      </c>
      <c r="L58" s="312">
        <v>1</v>
      </c>
      <c r="M58" s="107">
        <v>2</v>
      </c>
      <c r="N58" s="107" t="s">
        <v>95</v>
      </c>
      <c r="O58" s="107"/>
      <c r="P58" s="306"/>
      <c r="Q58" s="106">
        <v>23</v>
      </c>
      <c r="R58" s="108">
        <f t="shared" si="0"/>
        <v>0</v>
      </c>
      <c r="S58" s="108">
        <f t="shared" si="1"/>
        <v>0</v>
      </c>
      <c r="T58" s="108">
        <f t="shared" si="2"/>
        <v>0</v>
      </c>
      <c r="U58" s="108">
        <f t="shared" si="3"/>
        <v>0</v>
      </c>
      <c r="V58" s="104" t="s">
        <v>94</v>
      </c>
      <c r="W58" s="107" t="s">
        <v>774</v>
      </c>
      <c r="X58" s="107">
        <v>1</v>
      </c>
      <c r="Y58" s="104" t="s">
        <v>1015</v>
      </c>
    </row>
    <row r="59" spans="1:25">
      <c r="A59" s="103">
        <v>56</v>
      </c>
      <c r="B59" s="104" t="s">
        <v>92</v>
      </c>
      <c r="C59" s="104" t="s">
        <v>96</v>
      </c>
      <c r="D59" s="105" t="s">
        <v>1046</v>
      </c>
      <c r="E59" s="106" t="s">
        <v>797</v>
      </c>
      <c r="F59" s="134" t="s">
        <v>811</v>
      </c>
      <c r="G59" s="118"/>
      <c r="H59" s="118"/>
      <c r="I59" s="107" t="s">
        <v>996</v>
      </c>
      <c r="J59" s="107">
        <v>1.55</v>
      </c>
      <c r="K59" s="106" t="s">
        <v>797</v>
      </c>
      <c r="L59" s="312">
        <v>1</v>
      </c>
      <c r="M59" s="107">
        <v>2</v>
      </c>
      <c r="N59" s="107" t="s">
        <v>95</v>
      </c>
      <c r="O59" s="107"/>
      <c r="P59" s="306"/>
      <c r="Q59" s="106">
        <v>23</v>
      </c>
      <c r="R59" s="108">
        <f t="shared" si="0"/>
        <v>0</v>
      </c>
      <c r="S59" s="108">
        <f t="shared" si="1"/>
        <v>0</v>
      </c>
      <c r="T59" s="108">
        <f t="shared" si="2"/>
        <v>0</v>
      </c>
      <c r="U59" s="108">
        <f t="shared" si="3"/>
        <v>0</v>
      </c>
      <c r="V59" s="104" t="s">
        <v>97</v>
      </c>
      <c r="W59" s="107" t="s">
        <v>774</v>
      </c>
      <c r="X59" s="107">
        <v>1</v>
      </c>
      <c r="Y59" s="104" t="s">
        <v>1015</v>
      </c>
    </row>
    <row r="60" spans="1:25">
      <c r="A60" s="103">
        <v>57</v>
      </c>
      <c r="B60" s="104" t="s">
        <v>92</v>
      </c>
      <c r="C60" s="104" t="s">
        <v>98</v>
      </c>
      <c r="D60" s="105" t="s">
        <v>1046</v>
      </c>
      <c r="E60" s="106" t="s">
        <v>797</v>
      </c>
      <c r="F60" s="134" t="s">
        <v>811</v>
      </c>
      <c r="G60" s="118"/>
      <c r="H60" s="118"/>
      <c r="I60" s="107" t="s">
        <v>996</v>
      </c>
      <c r="J60" s="107">
        <v>1.55</v>
      </c>
      <c r="K60" s="106" t="s">
        <v>797</v>
      </c>
      <c r="L60" s="312">
        <v>1</v>
      </c>
      <c r="M60" s="107">
        <v>2</v>
      </c>
      <c r="N60" s="107" t="s">
        <v>95</v>
      </c>
      <c r="O60" s="107"/>
      <c r="P60" s="306"/>
      <c r="Q60" s="106">
        <v>23</v>
      </c>
      <c r="R60" s="108">
        <f t="shared" si="0"/>
        <v>0</v>
      </c>
      <c r="S60" s="108">
        <f t="shared" si="1"/>
        <v>0</v>
      </c>
      <c r="T60" s="108">
        <f t="shared" si="2"/>
        <v>0</v>
      </c>
      <c r="U60" s="108">
        <f t="shared" si="3"/>
        <v>0</v>
      </c>
      <c r="V60" s="104" t="s">
        <v>99</v>
      </c>
      <c r="W60" s="107" t="s">
        <v>774</v>
      </c>
      <c r="X60" s="107">
        <v>1</v>
      </c>
      <c r="Y60" s="104" t="s">
        <v>1015</v>
      </c>
    </row>
    <row r="61" spans="1:25">
      <c r="A61" s="103">
        <v>58</v>
      </c>
      <c r="B61" s="104" t="s">
        <v>92</v>
      </c>
      <c r="C61" s="104" t="s">
        <v>100</v>
      </c>
      <c r="D61" s="105" t="s">
        <v>1046</v>
      </c>
      <c r="E61" s="106" t="s">
        <v>797</v>
      </c>
      <c r="F61" s="134" t="s">
        <v>811</v>
      </c>
      <c r="G61" s="118"/>
      <c r="H61" s="118"/>
      <c r="I61" s="107" t="s">
        <v>996</v>
      </c>
      <c r="J61" s="107">
        <v>1.35</v>
      </c>
      <c r="K61" s="106" t="s">
        <v>797</v>
      </c>
      <c r="L61" s="312">
        <v>1</v>
      </c>
      <c r="M61" s="107">
        <v>2</v>
      </c>
      <c r="N61" s="107"/>
      <c r="O61" s="107"/>
      <c r="P61" s="306"/>
      <c r="Q61" s="106">
        <v>23</v>
      </c>
      <c r="R61" s="108">
        <f t="shared" si="0"/>
        <v>0</v>
      </c>
      <c r="S61" s="108">
        <f t="shared" si="1"/>
        <v>0</v>
      </c>
      <c r="T61" s="108">
        <f t="shared" si="2"/>
        <v>0</v>
      </c>
      <c r="U61" s="108">
        <f t="shared" si="3"/>
        <v>0</v>
      </c>
      <c r="V61" s="104" t="s">
        <v>101</v>
      </c>
      <c r="W61" s="107" t="s">
        <v>774</v>
      </c>
      <c r="X61" s="107">
        <v>1</v>
      </c>
      <c r="Y61" s="104" t="s">
        <v>1015</v>
      </c>
    </row>
    <row r="62" spans="1:25">
      <c r="A62" s="103">
        <v>59</v>
      </c>
      <c r="B62" s="104" t="s">
        <v>92</v>
      </c>
      <c r="C62" s="104" t="s">
        <v>102</v>
      </c>
      <c r="D62" s="105" t="s">
        <v>1046</v>
      </c>
      <c r="E62" s="106" t="s">
        <v>797</v>
      </c>
      <c r="F62" s="134" t="s">
        <v>811</v>
      </c>
      <c r="G62" s="118"/>
      <c r="H62" s="118"/>
      <c r="I62" s="107" t="s">
        <v>996</v>
      </c>
      <c r="J62" s="107">
        <v>1.55</v>
      </c>
      <c r="K62" s="106" t="s">
        <v>797</v>
      </c>
      <c r="L62" s="312">
        <v>1</v>
      </c>
      <c r="M62" s="107">
        <v>2</v>
      </c>
      <c r="N62" s="107"/>
      <c r="O62" s="107"/>
      <c r="P62" s="306"/>
      <c r="Q62" s="106">
        <v>23</v>
      </c>
      <c r="R62" s="108">
        <f t="shared" si="0"/>
        <v>0</v>
      </c>
      <c r="S62" s="108">
        <f t="shared" si="1"/>
        <v>0</v>
      </c>
      <c r="T62" s="108">
        <f t="shared" si="2"/>
        <v>0</v>
      </c>
      <c r="U62" s="108">
        <f t="shared" si="3"/>
        <v>0</v>
      </c>
      <c r="V62" s="104" t="s">
        <v>103</v>
      </c>
      <c r="W62" s="107" t="s">
        <v>774</v>
      </c>
      <c r="X62" s="107">
        <v>1</v>
      </c>
      <c r="Y62" s="104" t="s">
        <v>1015</v>
      </c>
    </row>
    <row r="63" spans="1:25">
      <c r="A63" s="103">
        <v>60</v>
      </c>
      <c r="B63" s="104" t="s">
        <v>92</v>
      </c>
      <c r="C63" s="104" t="s">
        <v>104</v>
      </c>
      <c r="D63" s="105" t="s">
        <v>1046</v>
      </c>
      <c r="E63" s="106" t="s">
        <v>797</v>
      </c>
      <c r="F63" s="134" t="s">
        <v>811</v>
      </c>
      <c r="G63" s="118"/>
      <c r="H63" s="118"/>
      <c r="I63" s="107" t="s">
        <v>996</v>
      </c>
      <c r="J63" s="107">
        <v>1.55</v>
      </c>
      <c r="K63" s="106" t="s">
        <v>797</v>
      </c>
      <c r="L63" s="312">
        <v>1</v>
      </c>
      <c r="M63" s="107">
        <v>2</v>
      </c>
      <c r="N63" s="107"/>
      <c r="O63" s="107"/>
      <c r="P63" s="306"/>
      <c r="Q63" s="106">
        <v>23</v>
      </c>
      <c r="R63" s="108">
        <f t="shared" si="0"/>
        <v>0</v>
      </c>
      <c r="S63" s="108">
        <f t="shared" si="1"/>
        <v>0</v>
      </c>
      <c r="T63" s="108">
        <f t="shared" si="2"/>
        <v>0</v>
      </c>
      <c r="U63" s="108">
        <f t="shared" si="3"/>
        <v>0</v>
      </c>
      <c r="V63" s="104" t="s">
        <v>105</v>
      </c>
      <c r="W63" s="107" t="s">
        <v>774</v>
      </c>
      <c r="X63" s="107">
        <v>1</v>
      </c>
      <c r="Y63" s="104" t="s">
        <v>1015</v>
      </c>
    </row>
    <row r="64" spans="1:25">
      <c r="A64" s="103">
        <v>61</v>
      </c>
      <c r="B64" s="104" t="s">
        <v>92</v>
      </c>
      <c r="C64" s="104" t="s">
        <v>106</v>
      </c>
      <c r="D64" s="105" t="s">
        <v>1046</v>
      </c>
      <c r="E64" s="106" t="s">
        <v>797</v>
      </c>
      <c r="F64" s="134" t="s">
        <v>811</v>
      </c>
      <c r="G64" s="118"/>
      <c r="H64" s="118"/>
      <c r="I64" s="107" t="s">
        <v>996</v>
      </c>
      <c r="J64" s="107">
        <v>1.35</v>
      </c>
      <c r="K64" s="106" t="s">
        <v>797</v>
      </c>
      <c r="L64" s="312">
        <v>1</v>
      </c>
      <c r="M64" s="107">
        <v>2</v>
      </c>
      <c r="N64" s="107"/>
      <c r="O64" s="107"/>
      <c r="P64" s="306"/>
      <c r="Q64" s="106">
        <v>23</v>
      </c>
      <c r="R64" s="108">
        <f t="shared" si="0"/>
        <v>0</v>
      </c>
      <c r="S64" s="108">
        <f t="shared" si="1"/>
        <v>0</v>
      </c>
      <c r="T64" s="108">
        <f t="shared" si="2"/>
        <v>0</v>
      </c>
      <c r="U64" s="108">
        <f t="shared" si="3"/>
        <v>0</v>
      </c>
      <c r="V64" s="104" t="s">
        <v>107</v>
      </c>
      <c r="W64" s="107" t="s">
        <v>774</v>
      </c>
      <c r="X64" s="107">
        <v>1</v>
      </c>
      <c r="Y64" s="104" t="s">
        <v>1015</v>
      </c>
    </row>
    <row r="65" spans="1:25">
      <c r="A65" s="103">
        <v>62</v>
      </c>
      <c r="B65" s="104" t="s">
        <v>92</v>
      </c>
      <c r="C65" s="104" t="s">
        <v>108</v>
      </c>
      <c r="D65" s="105" t="s">
        <v>1046</v>
      </c>
      <c r="E65" s="106" t="s">
        <v>797</v>
      </c>
      <c r="F65" s="134" t="s">
        <v>811</v>
      </c>
      <c r="G65" s="118"/>
      <c r="H65" s="118"/>
      <c r="I65" s="107" t="s">
        <v>996</v>
      </c>
      <c r="J65" s="107">
        <v>1.35</v>
      </c>
      <c r="K65" s="106" t="s">
        <v>797</v>
      </c>
      <c r="L65" s="312">
        <v>1</v>
      </c>
      <c r="M65" s="107">
        <v>2</v>
      </c>
      <c r="N65" s="107"/>
      <c r="O65" s="107"/>
      <c r="P65" s="306"/>
      <c r="Q65" s="106">
        <v>23</v>
      </c>
      <c r="R65" s="108">
        <f t="shared" si="0"/>
        <v>0</v>
      </c>
      <c r="S65" s="108">
        <f t="shared" si="1"/>
        <v>0</v>
      </c>
      <c r="T65" s="108">
        <f t="shared" si="2"/>
        <v>0</v>
      </c>
      <c r="U65" s="108">
        <f t="shared" si="3"/>
        <v>0</v>
      </c>
      <c r="V65" s="104" t="s">
        <v>109</v>
      </c>
      <c r="W65" s="107" t="s">
        <v>774</v>
      </c>
      <c r="X65" s="107">
        <v>1</v>
      </c>
      <c r="Y65" s="104" t="s">
        <v>1015</v>
      </c>
    </row>
    <row r="66" spans="1:25">
      <c r="A66" s="103">
        <v>63</v>
      </c>
      <c r="B66" s="104" t="s">
        <v>92</v>
      </c>
      <c r="C66" s="104" t="s">
        <v>110</v>
      </c>
      <c r="D66" s="105" t="s">
        <v>1046</v>
      </c>
      <c r="E66" s="106" t="s">
        <v>797</v>
      </c>
      <c r="F66" s="134" t="s">
        <v>811</v>
      </c>
      <c r="G66" s="118"/>
      <c r="H66" s="118"/>
      <c r="I66" s="107" t="s">
        <v>996</v>
      </c>
      <c r="J66" s="107">
        <v>1.35</v>
      </c>
      <c r="K66" s="106" t="s">
        <v>797</v>
      </c>
      <c r="L66" s="312">
        <v>1</v>
      </c>
      <c r="M66" s="107">
        <v>2</v>
      </c>
      <c r="N66" s="107" t="s">
        <v>95</v>
      </c>
      <c r="O66" s="107"/>
      <c r="P66" s="306"/>
      <c r="Q66" s="106">
        <v>23</v>
      </c>
      <c r="R66" s="108">
        <f t="shared" si="0"/>
        <v>0</v>
      </c>
      <c r="S66" s="108">
        <f t="shared" si="1"/>
        <v>0</v>
      </c>
      <c r="T66" s="108">
        <f t="shared" si="2"/>
        <v>0</v>
      </c>
      <c r="U66" s="108">
        <f t="shared" si="3"/>
        <v>0</v>
      </c>
      <c r="V66" s="104" t="s">
        <v>111</v>
      </c>
      <c r="W66" s="107" t="s">
        <v>774</v>
      </c>
      <c r="X66" s="107">
        <v>1</v>
      </c>
      <c r="Y66" s="104" t="s">
        <v>1015</v>
      </c>
    </row>
    <row r="67" spans="1:25">
      <c r="A67" s="103">
        <v>64</v>
      </c>
      <c r="B67" s="104" t="s">
        <v>112</v>
      </c>
      <c r="C67" s="104" t="s">
        <v>113</v>
      </c>
      <c r="D67" s="105" t="s">
        <v>1046</v>
      </c>
      <c r="E67" s="106" t="s">
        <v>797</v>
      </c>
      <c r="F67" s="134" t="s">
        <v>811</v>
      </c>
      <c r="G67" s="118"/>
      <c r="H67" s="118"/>
      <c r="I67" s="107" t="s">
        <v>996</v>
      </c>
      <c r="J67" s="107">
        <v>1.35</v>
      </c>
      <c r="K67" s="106" t="s">
        <v>797</v>
      </c>
      <c r="L67" s="312">
        <v>1</v>
      </c>
      <c r="M67" s="107">
        <v>2</v>
      </c>
      <c r="N67" s="107"/>
      <c r="O67" s="107"/>
      <c r="P67" s="306"/>
      <c r="Q67" s="106">
        <v>23</v>
      </c>
      <c r="R67" s="108">
        <f t="shared" si="0"/>
        <v>0</v>
      </c>
      <c r="S67" s="108">
        <f t="shared" si="1"/>
        <v>0</v>
      </c>
      <c r="T67" s="108">
        <f t="shared" si="2"/>
        <v>0</v>
      </c>
      <c r="U67" s="108">
        <f t="shared" si="3"/>
        <v>0</v>
      </c>
      <c r="V67" s="104" t="s">
        <v>114</v>
      </c>
      <c r="W67" s="107" t="s">
        <v>774</v>
      </c>
      <c r="X67" s="107">
        <v>1</v>
      </c>
      <c r="Y67" s="104" t="s">
        <v>1015</v>
      </c>
    </row>
    <row r="68" spans="1:25">
      <c r="A68" s="103">
        <v>65</v>
      </c>
      <c r="B68" s="104" t="s">
        <v>115</v>
      </c>
      <c r="C68" s="104" t="s">
        <v>116</v>
      </c>
      <c r="D68" s="105" t="s">
        <v>1046</v>
      </c>
      <c r="E68" s="106" t="s">
        <v>797</v>
      </c>
      <c r="F68" s="134" t="s">
        <v>811</v>
      </c>
      <c r="G68" s="118"/>
      <c r="H68" s="118"/>
      <c r="I68" s="107" t="s">
        <v>996</v>
      </c>
      <c r="J68" s="107">
        <v>1.35</v>
      </c>
      <c r="K68" s="106" t="s">
        <v>797</v>
      </c>
      <c r="L68" s="312">
        <v>1</v>
      </c>
      <c r="M68" s="107">
        <v>2</v>
      </c>
      <c r="N68" s="107"/>
      <c r="O68" s="107"/>
      <c r="P68" s="306"/>
      <c r="Q68" s="106">
        <v>23</v>
      </c>
      <c r="R68" s="108">
        <f t="shared" si="0"/>
        <v>0</v>
      </c>
      <c r="S68" s="108">
        <f t="shared" si="1"/>
        <v>0</v>
      </c>
      <c r="T68" s="108">
        <f t="shared" si="2"/>
        <v>0</v>
      </c>
      <c r="U68" s="108">
        <f t="shared" si="3"/>
        <v>0</v>
      </c>
      <c r="V68" s="104" t="s">
        <v>117</v>
      </c>
      <c r="W68" s="107" t="s">
        <v>774</v>
      </c>
      <c r="X68" s="107">
        <v>1</v>
      </c>
      <c r="Y68" s="104" t="s">
        <v>1015</v>
      </c>
    </row>
    <row r="69" spans="1:25">
      <c r="A69" s="103">
        <v>66</v>
      </c>
      <c r="B69" s="104" t="s">
        <v>118</v>
      </c>
      <c r="C69" s="104" t="s">
        <v>119</v>
      </c>
      <c r="D69" s="105" t="s">
        <v>1046</v>
      </c>
      <c r="E69" s="106" t="s">
        <v>797</v>
      </c>
      <c r="F69" s="134" t="s">
        <v>811</v>
      </c>
      <c r="G69" s="118"/>
      <c r="H69" s="118"/>
      <c r="I69" s="107" t="s">
        <v>996</v>
      </c>
      <c r="J69" s="107">
        <v>1.35</v>
      </c>
      <c r="K69" s="106" t="s">
        <v>797</v>
      </c>
      <c r="L69" s="312">
        <v>1</v>
      </c>
      <c r="M69" s="107">
        <v>2</v>
      </c>
      <c r="N69" s="107"/>
      <c r="O69" s="107"/>
      <c r="P69" s="306"/>
      <c r="Q69" s="106">
        <v>23</v>
      </c>
      <c r="R69" s="108">
        <f t="shared" ref="R69:R132" si="4">P69*1.23</f>
        <v>0</v>
      </c>
      <c r="S69" s="108">
        <f t="shared" ref="S69:S132" si="5">P69*M69</f>
        <v>0</v>
      </c>
      <c r="T69" s="108">
        <f t="shared" ref="T69:T132" si="6">S69*0.23</f>
        <v>0</v>
      </c>
      <c r="U69" s="108">
        <f t="shared" ref="U69:U132" si="7">S69+T69</f>
        <v>0</v>
      </c>
      <c r="V69" s="104" t="s">
        <v>120</v>
      </c>
      <c r="W69" s="107" t="s">
        <v>774</v>
      </c>
      <c r="X69" s="107">
        <v>1</v>
      </c>
      <c r="Y69" s="104" t="s">
        <v>1015</v>
      </c>
    </row>
    <row r="70" spans="1:25">
      <c r="A70" s="103">
        <v>67</v>
      </c>
      <c r="B70" s="104" t="s">
        <v>121</v>
      </c>
      <c r="C70" s="104" t="s">
        <v>122</v>
      </c>
      <c r="D70" s="105" t="s">
        <v>1046</v>
      </c>
      <c r="E70" s="106" t="s">
        <v>797</v>
      </c>
      <c r="F70" s="134" t="s">
        <v>811</v>
      </c>
      <c r="G70" s="118"/>
      <c r="H70" s="118"/>
      <c r="I70" s="107" t="s">
        <v>996</v>
      </c>
      <c r="J70" s="107">
        <v>1.35</v>
      </c>
      <c r="K70" s="106" t="s">
        <v>797</v>
      </c>
      <c r="L70" s="312">
        <v>1</v>
      </c>
      <c r="M70" s="107">
        <v>2</v>
      </c>
      <c r="N70" s="107"/>
      <c r="O70" s="107"/>
      <c r="P70" s="306"/>
      <c r="Q70" s="106">
        <v>23</v>
      </c>
      <c r="R70" s="108">
        <f t="shared" si="4"/>
        <v>0</v>
      </c>
      <c r="S70" s="108">
        <f t="shared" si="5"/>
        <v>0</v>
      </c>
      <c r="T70" s="108">
        <f t="shared" si="6"/>
        <v>0</v>
      </c>
      <c r="U70" s="108">
        <f t="shared" si="7"/>
        <v>0</v>
      </c>
      <c r="V70" s="104" t="s">
        <v>123</v>
      </c>
      <c r="W70" s="107" t="s">
        <v>774</v>
      </c>
      <c r="X70" s="107">
        <v>1</v>
      </c>
      <c r="Y70" s="104" t="s">
        <v>1015</v>
      </c>
    </row>
    <row r="71" spans="1:25">
      <c r="A71" s="103">
        <v>68</v>
      </c>
      <c r="B71" s="104" t="s">
        <v>1523</v>
      </c>
      <c r="C71" s="104" t="s">
        <v>124</v>
      </c>
      <c r="D71" s="105" t="s">
        <v>86</v>
      </c>
      <c r="E71" s="106" t="s">
        <v>797</v>
      </c>
      <c r="F71" s="134" t="s">
        <v>811</v>
      </c>
      <c r="G71" s="118"/>
      <c r="H71" s="118"/>
      <c r="I71" s="107" t="s">
        <v>996</v>
      </c>
      <c r="J71" s="107">
        <v>1.35</v>
      </c>
      <c r="K71" s="106" t="s">
        <v>797</v>
      </c>
      <c r="L71" s="312">
        <v>1</v>
      </c>
      <c r="M71" s="107">
        <v>2</v>
      </c>
      <c r="N71" s="107"/>
      <c r="O71" s="107"/>
      <c r="P71" s="306"/>
      <c r="Q71" s="106">
        <v>23</v>
      </c>
      <c r="R71" s="108">
        <f t="shared" si="4"/>
        <v>0</v>
      </c>
      <c r="S71" s="108">
        <f t="shared" si="5"/>
        <v>0</v>
      </c>
      <c r="T71" s="108">
        <f t="shared" si="6"/>
        <v>0</v>
      </c>
      <c r="U71" s="108">
        <f t="shared" si="7"/>
        <v>0</v>
      </c>
      <c r="V71" s="104" t="s">
        <v>125</v>
      </c>
      <c r="W71" s="107" t="s">
        <v>773</v>
      </c>
      <c r="X71" s="107">
        <v>1</v>
      </c>
      <c r="Y71" s="104" t="s">
        <v>33</v>
      </c>
    </row>
    <row r="72" spans="1:25">
      <c r="A72" s="103">
        <v>69</v>
      </c>
      <c r="B72" s="104" t="s">
        <v>13</v>
      </c>
      <c r="C72" s="104" t="s">
        <v>126</v>
      </c>
      <c r="D72" s="105" t="s">
        <v>127</v>
      </c>
      <c r="E72" s="106" t="s">
        <v>797</v>
      </c>
      <c r="F72" s="134" t="s">
        <v>811</v>
      </c>
      <c r="G72" s="118"/>
      <c r="H72" s="118"/>
      <c r="I72" s="107" t="s">
        <v>996</v>
      </c>
      <c r="J72" s="107">
        <v>0.8</v>
      </c>
      <c r="K72" s="106" t="s">
        <v>797</v>
      </c>
      <c r="L72" s="312">
        <v>1</v>
      </c>
      <c r="M72" s="107">
        <v>2</v>
      </c>
      <c r="N72" s="107" t="s">
        <v>1146</v>
      </c>
      <c r="O72" s="107">
        <v>600</v>
      </c>
      <c r="P72" s="306"/>
      <c r="Q72" s="106">
        <v>23</v>
      </c>
      <c r="R72" s="108">
        <f t="shared" si="4"/>
        <v>0</v>
      </c>
      <c r="S72" s="108">
        <f t="shared" si="5"/>
        <v>0</v>
      </c>
      <c r="T72" s="108">
        <f t="shared" si="6"/>
        <v>0</v>
      </c>
      <c r="U72" s="108">
        <f t="shared" si="7"/>
        <v>0</v>
      </c>
      <c r="V72" s="104" t="s">
        <v>128</v>
      </c>
      <c r="W72" s="107" t="s">
        <v>773</v>
      </c>
      <c r="X72" s="107">
        <v>1</v>
      </c>
      <c r="Y72" s="104" t="s">
        <v>33</v>
      </c>
    </row>
    <row r="73" spans="1:25" ht="15">
      <c r="A73" s="103">
        <v>70</v>
      </c>
      <c r="B73" s="104" t="s">
        <v>129</v>
      </c>
      <c r="C73" s="104" t="s">
        <v>130</v>
      </c>
      <c r="D73" s="105" t="s">
        <v>3</v>
      </c>
      <c r="E73" s="106" t="s">
        <v>797</v>
      </c>
      <c r="F73" s="134" t="s">
        <v>811</v>
      </c>
      <c r="G73" s="311"/>
      <c r="H73" s="118"/>
      <c r="I73" s="107" t="s">
        <v>988</v>
      </c>
      <c r="J73" s="107">
        <v>1.9</v>
      </c>
      <c r="K73" s="106" t="s">
        <v>797</v>
      </c>
      <c r="L73" s="103">
        <v>1</v>
      </c>
      <c r="M73" s="107">
        <v>2</v>
      </c>
      <c r="N73" s="107"/>
      <c r="O73" s="107"/>
      <c r="P73" s="306"/>
      <c r="Q73" s="106">
        <v>23</v>
      </c>
      <c r="R73" s="108">
        <f t="shared" si="4"/>
        <v>0</v>
      </c>
      <c r="S73" s="108">
        <f t="shared" si="5"/>
        <v>0</v>
      </c>
      <c r="T73" s="108">
        <f t="shared" si="6"/>
        <v>0</v>
      </c>
      <c r="U73" s="108">
        <f t="shared" si="7"/>
        <v>0</v>
      </c>
      <c r="V73" s="104" t="s">
        <v>131</v>
      </c>
      <c r="W73" s="107" t="s">
        <v>773</v>
      </c>
      <c r="X73" s="107">
        <v>1</v>
      </c>
      <c r="Y73" s="104" t="s">
        <v>33</v>
      </c>
    </row>
    <row r="74" spans="1:25" s="130" customFormat="1" ht="15">
      <c r="A74" s="103">
        <v>71</v>
      </c>
      <c r="B74" s="97" t="s">
        <v>1339</v>
      </c>
      <c r="C74" s="97" t="s">
        <v>1340</v>
      </c>
      <c r="D74" s="105" t="s">
        <v>1338</v>
      </c>
      <c r="E74" s="141" t="s">
        <v>797</v>
      </c>
      <c r="F74" s="134" t="s">
        <v>811</v>
      </c>
      <c r="G74" s="308"/>
      <c r="H74" s="309"/>
      <c r="I74" s="105" t="s">
        <v>988</v>
      </c>
      <c r="J74" s="105">
        <v>0.55000000000000004</v>
      </c>
      <c r="K74" s="141" t="s">
        <v>797</v>
      </c>
      <c r="L74" s="312">
        <v>1</v>
      </c>
      <c r="M74" s="105">
        <v>2</v>
      </c>
      <c r="N74" s="105" t="s">
        <v>1016</v>
      </c>
      <c r="O74" s="105"/>
      <c r="P74" s="310"/>
      <c r="Q74" s="141">
        <v>23</v>
      </c>
      <c r="R74" s="143">
        <f t="shared" si="4"/>
        <v>0</v>
      </c>
      <c r="S74" s="143">
        <f t="shared" si="5"/>
        <v>0</v>
      </c>
      <c r="T74" s="143">
        <f t="shared" si="6"/>
        <v>0</v>
      </c>
      <c r="U74" s="143">
        <f t="shared" si="7"/>
        <v>0</v>
      </c>
      <c r="V74" s="97" t="s">
        <v>1335</v>
      </c>
      <c r="W74" s="105" t="s">
        <v>775</v>
      </c>
      <c r="X74" s="105">
        <v>5</v>
      </c>
      <c r="Y74" s="97" t="s">
        <v>33</v>
      </c>
    </row>
    <row r="75" spans="1:25" s="130" customFormat="1" ht="15">
      <c r="A75" s="103">
        <v>72</v>
      </c>
      <c r="B75" s="97" t="s">
        <v>1339</v>
      </c>
      <c r="C75" s="97" t="s">
        <v>1341</v>
      </c>
      <c r="D75" s="105" t="s">
        <v>1338</v>
      </c>
      <c r="E75" s="141" t="s">
        <v>797</v>
      </c>
      <c r="F75" s="134" t="s">
        <v>811</v>
      </c>
      <c r="G75" s="308"/>
      <c r="H75" s="309"/>
      <c r="I75" s="105" t="s">
        <v>988</v>
      </c>
      <c r="J75" s="105">
        <v>0.55000000000000004</v>
      </c>
      <c r="K75" s="141" t="s">
        <v>797</v>
      </c>
      <c r="L75" s="309">
        <v>1</v>
      </c>
      <c r="M75" s="105">
        <v>2</v>
      </c>
      <c r="N75" s="105" t="s">
        <v>1016</v>
      </c>
      <c r="O75" s="105"/>
      <c r="P75" s="310"/>
      <c r="Q75" s="141">
        <v>23</v>
      </c>
      <c r="R75" s="143">
        <f t="shared" si="4"/>
        <v>0</v>
      </c>
      <c r="S75" s="143">
        <f t="shared" si="5"/>
        <v>0</v>
      </c>
      <c r="T75" s="143">
        <f t="shared" si="6"/>
        <v>0</v>
      </c>
      <c r="U75" s="143">
        <f t="shared" si="7"/>
        <v>0</v>
      </c>
      <c r="V75" s="97" t="s">
        <v>1336</v>
      </c>
      <c r="W75" s="105" t="s">
        <v>775</v>
      </c>
      <c r="X75" s="105">
        <v>5</v>
      </c>
      <c r="Y75" s="97" t="s">
        <v>33</v>
      </c>
    </row>
    <row r="76" spans="1:25" s="130" customFormat="1" ht="15">
      <c r="A76" s="103">
        <v>73</v>
      </c>
      <c r="B76" s="97" t="s">
        <v>1342</v>
      </c>
      <c r="C76" s="97" t="s">
        <v>1343</v>
      </c>
      <c r="D76" s="105" t="s">
        <v>1338</v>
      </c>
      <c r="E76" s="141" t="s">
        <v>797</v>
      </c>
      <c r="F76" s="134" t="s">
        <v>811</v>
      </c>
      <c r="G76" s="308"/>
      <c r="H76" s="309"/>
      <c r="I76" s="105" t="s">
        <v>988</v>
      </c>
      <c r="J76" s="105">
        <v>0.75</v>
      </c>
      <c r="K76" s="141" t="s">
        <v>797</v>
      </c>
      <c r="L76" s="312">
        <v>1</v>
      </c>
      <c r="M76" s="105">
        <v>2</v>
      </c>
      <c r="N76" s="105" t="s">
        <v>76</v>
      </c>
      <c r="O76" s="105"/>
      <c r="P76" s="310"/>
      <c r="Q76" s="141">
        <v>23</v>
      </c>
      <c r="R76" s="143">
        <f t="shared" si="4"/>
        <v>0</v>
      </c>
      <c r="S76" s="143">
        <f t="shared" si="5"/>
        <v>0</v>
      </c>
      <c r="T76" s="143">
        <f t="shared" si="6"/>
        <v>0</v>
      </c>
      <c r="U76" s="143">
        <f t="shared" si="7"/>
        <v>0</v>
      </c>
      <c r="V76" s="97" t="s">
        <v>1337</v>
      </c>
      <c r="W76" s="105" t="s">
        <v>775</v>
      </c>
      <c r="X76" s="105">
        <v>5</v>
      </c>
      <c r="Y76" s="97" t="s">
        <v>33</v>
      </c>
    </row>
    <row r="77" spans="1:25">
      <c r="A77" s="103">
        <v>74</v>
      </c>
      <c r="B77" s="104" t="s">
        <v>985</v>
      </c>
      <c r="C77" s="104" t="s">
        <v>136</v>
      </c>
      <c r="D77" s="105" t="s">
        <v>137</v>
      </c>
      <c r="E77" s="106" t="s">
        <v>797</v>
      </c>
      <c r="F77" s="134" t="s">
        <v>811</v>
      </c>
      <c r="G77" s="118"/>
      <c r="H77" s="118"/>
      <c r="I77" s="107" t="s">
        <v>996</v>
      </c>
      <c r="J77" s="107">
        <v>0.8</v>
      </c>
      <c r="K77" s="106" t="s">
        <v>797</v>
      </c>
      <c r="L77" s="312">
        <v>1</v>
      </c>
      <c r="M77" s="107">
        <v>2</v>
      </c>
      <c r="N77" s="107" t="s">
        <v>1147</v>
      </c>
      <c r="O77" s="107">
        <v>850</v>
      </c>
      <c r="P77" s="306"/>
      <c r="Q77" s="106">
        <v>23</v>
      </c>
      <c r="R77" s="108">
        <f t="shared" si="4"/>
        <v>0</v>
      </c>
      <c r="S77" s="108">
        <f t="shared" si="5"/>
        <v>0</v>
      </c>
      <c r="T77" s="108">
        <f t="shared" si="6"/>
        <v>0</v>
      </c>
      <c r="U77" s="108">
        <f t="shared" si="7"/>
        <v>0</v>
      </c>
      <c r="V77" s="104" t="s">
        <v>138</v>
      </c>
      <c r="W77" s="107" t="s">
        <v>773</v>
      </c>
      <c r="X77" s="107" t="s">
        <v>781</v>
      </c>
      <c r="Y77" s="104" t="s">
        <v>990</v>
      </c>
    </row>
    <row r="78" spans="1:25">
      <c r="A78" s="103">
        <v>75</v>
      </c>
      <c r="B78" s="104" t="s">
        <v>13</v>
      </c>
      <c r="C78" s="104" t="s">
        <v>139</v>
      </c>
      <c r="D78" s="105" t="s">
        <v>137</v>
      </c>
      <c r="E78" s="106" t="s">
        <v>797</v>
      </c>
      <c r="F78" s="134" t="s">
        <v>811</v>
      </c>
      <c r="G78" s="118"/>
      <c r="H78" s="118"/>
      <c r="I78" s="107" t="s">
        <v>996</v>
      </c>
      <c r="J78" s="107">
        <v>0.8</v>
      </c>
      <c r="K78" s="106" t="s">
        <v>797</v>
      </c>
      <c r="L78" s="312">
        <v>1</v>
      </c>
      <c r="M78" s="107">
        <v>2</v>
      </c>
      <c r="N78" s="107" t="s">
        <v>1146</v>
      </c>
      <c r="O78" s="107">
        <v>600</v>
      </c>
      <c r="P78" s="306"/>
      <c r="Q78" s="106">
        <v>23</v>
      </c>
      <c r="R78" s="108">
        <f t="shared" si="4"/>
        <v>0</v>
      </c>
      <c r="S78" s="108">
        <f t="shared" si="5"/>
        <v>0</v>
      </c>
      <c r="T78" s="108">
        <f t="shared" si="6"/>
        <v>0</v>
      </c>
      <c r="U78" s="108">
        <f t="shared" si="7"/>
        <v>0</v>
      </c>
      <c r="V78" s="104" t="s">
        <v>140</v>
      </c>
      <c r="W78" s="107" t="s">
        <v>773</v>
      </c>
      <c r="X78" s="107" t="s">
        <v>781</v>
      </c>
      <c r="Y78" s="104" t="s">
        <v>990</v>
      </c>
    </row>
    <row r="79" spans="1:25">
      <c r="A79" s="103">
        <v>76</v>
      </c>
      <c r="B79" s="104" t="s">
        <v>141</v>
      </c>
      <c r="C79" s="104" t="s">
        <v>142</v>
      </c>
      <c r="D79" s="105" t="s">
        <v>137</v>
      </c>
      <c r="E79" s="106" t="s">
        <v>797</v>
      </c>
      <c r="F79" s="134" t="s">
        <v>811</v>
      </c>
      <c r="G79" s="118"/>
      <c r="H79" s="118"/>
      <c r="I79" s="107" t="s">
        <v>996</v>
      </c>
      <c r="J79" s="107">
        <v>0.8</v>
      </c>
      <c r="K79" s="106" t="s">
        <v>797</v>
      </c>
      <c r="L79" s="312">
        <v>1</v>
      </c>
      <c r="M79" s="107">
        <v>2</v>
      </c>
      <c r="N79" s="107" t="s">
        <v>1146</v>
      </c>
      <c r="O79" s="107">
        <v>480</v>
      </c>
      <c r="P79" s="306"/>
      <c r="Q79" s="106">
        <v>23</v>
      </c>
      <c r="R79" s="108">
        <f t="shared" si="4"/>
        <v>0</v>
      </c>
      <c r="S79" s="108">
        <f t="shared" si="5"/>
        <v>0</v>
      </c>
      <c r="T79" s="108">
        <f t="shared" si="6"/>
        <v>0</v>
      </c>
      <c r="U79" s="108">
        <f t="shared" si="7"/>
        <v>0</v>
      </c>
      <c r="V79" s="104" t="s">
        <v>143</v>
      </c>
      <c r="W79" s="107" t="s">
        <v>773</v>
      </c>
      <c r="X79" s="107" t="s">
        <v>781</v>
      </c>
      <c r="Y79" s="104" t="s">
        <v>990</v>
      </c>
    </row>
    <row r="80" spans="1:25" ht="15">
      <c r="A80" s="103">
        <v>77</v>
      </c>
      <c r="B80" s="313" t="s">
        <v>149</v>
      </c>
      <c r="C80" s="314" t="s">
        <v>150</v>
      </c>
      <c r="D80" s="315" t="s">
        <v>151</v>
      </c>
      <c r="E80" s="106" t="s">
        <v>767</v>
      </c>
      <c r="F80" s="135">
        <v>45575</v>
      </c>
      <c r="G80" s="311" t="s">
        <v>1222</v>
      </c>
      <c r="H80" s="118" t="s">
        <v>1224</v>
      </c>
      <c r="I80" s="107" t="s">
        <v>988</v>
      </c>
      <c r="J80" s="316">
        <v>1.6</v>
      </c>
      <c r="K80" s="106" t="s">
        <v>797</v>
      </c>
      <c r="L80" s="312">
        <v>1</v>
      </c>
      <c r="M80" s="107">
        <v>2</v>
      </c>
      <c r="N80" s="107">
        <v>2.6</v>
      </c>
      <c r="O80" s="107"/>
      <c r="P80" s="306"/>
      <c r="Q80" s="106">
        <v>23</v>
      </c>
      <c r="R80" s="108">
        <f t="shared" si="4"/>
        <v>0</v>
      </c>
      <c r="S80" s="108">
        <f t="shared" si="5"/>
        <v>0</v>
      </c>
      <c r="T80" s="108">
        <f t="shared" si="6"/>
        <v>0</v>
      </c>
      <c r="U80" s="108">
        <f t="shared" si="7"/>
        <v>0</v>
      </c>
      <c r="V80" s="313" t="s">
        <v>152</v>
      </c>
      <c r="W80" s="107" t="s">
        <v>775</v>
      </c>
      <c r="X80" s="107">
        <v>2</v>
      </c>
      <c r="Y80" s="104" t="s">
        <v>153</v>
      </c>
    </row>
    <row r="81" spans="1:25" ht="15">
      <c r="A81" s="103">
        <v>78</v>
      </c>
      <c r="B81" s="313" t="s">
        <v>149</v>
      </c>
      <c r="C81" s="314" t="s">
        <v>154</v>
      </c>
      <c r="D81" s="315" t="s">
        <v>151</v>
      </c>
      <c r="E81" s="106" t="s">
        <v>767</v>
      </c>
      <c r="F81" s="135">
        <v>45575</v>
      </c>
      <c r="G81" s="311" t="s">
        <v>1222</v>
      </c>
      <c r="H81" s="118" t="s">
        <v>1224</v>
      </c>
      <c r="I81" s="107" t="s">
        <v>988</v>
      </c>
      <c r="J81" s="316">
        <v>1.6</v>
      </c>
      <c r="K81" s="106" t="s">
        <v>797</v>
      </c>
      <c r="L81" s="312">
        <v>1</v>
      </c>
      <c r="M81" s="107">
        <v>2</v>
      </c>
      <c r="N81" s="107">
        <v>2.6</v>
      </c>
      <c r="O81" s="107"/>
      <c r="P81" s="306"/>
      <c r="Q81" s="106">
        <v>23</v>
      </c>
      <c r="R81" s="108">
        <f t="shared" si="4"/>
        <v>0</v>
      </c>
      <c r="S81" s="108">
        <f t="shared" si="5"/>
        <v>0</v>
      </c>
      <c r="T81" s="108">
        <f t="shared" si="6"/>
        <v>0</v>
      </c>
      <c r="U81" s="108">
        <f t="shared" si="7"/>
        <v>0</v>
      </c>
      <c r="V81" s="104" t="s">
        <v>155</v>
      </c>
      <c r="W81" s="107" t="s">
        <v>775</v>
      </c>
      <c r="X81" s="107">
        <v>2</v>
      </c>
      <c r="Y81" s="104" t="s">
        <v>153</v>
      </c>
    </row>
    <row r="82" spans="1:25" ht="15">
      <c r="A82" s="103">
        <v>79</v>
      </c>
      <c r="B82" s="313" t="s">
        <v>149</v>
      </c>
      <c r="C82" s="314" t="s">
        <v>156</v>
      </c>
      <c r="D82" s="315" t="s">
        <v>151</v>
      </c>
      <c r="E82" s="106" t="s">
        <v>767</v>
      </c>
      <c r="F82" s="135">
        <v>45575</v>
      </c>
      <c r="G82" s="311" t="s">
        <v>1222</v>
      </c>
      <c r="H82" s="118" t="s">
        <v>1224</v>
      </c>
      <c r="I82" s="107" t="s">
        <v>988</v>
      </c>
      <c r="J82" s="316">
        <v>1.6</v>
      </c>
      <c r="K82" s="106" t="s">
        <v>797</v>
      </c>
      <c r="L82" s="312">
        <v>1</v>
      </c>
      <c r="M82" s="107">
        <v>2</v>
      </c>
      <c r="N82" s="107">
        <v>2.6</v>
      </c>
      <c r="O82" s="107"/>
      <c r="P82" s="306"/>
      <c r="Q82" s="106">
        <v>23</v>
      </c>
      <c r="R82" s="108">
        <f t="shared" si="4"/>
        <v>0</v>
      </c>
      <c r="S82" s="108">
        <f t="shared" si="5"/>
        <v>0</v>
      </c>
      <c r="T82" s="108">
        <f t="shared" si="6"/>
        <v>0</v>
      </c>
      <c r="U82" s="108">
        <f t="shared" si="7"/>
        <v>0</v>
      </c>
      <c r="V82" s="104" t="s">
        <v>157</v>
      </c>
      <c r="W82" s="107" t="s">
        <v>775</v>
      </c>
      <c r="X82" s="107">
        <v>2</v>
      </c>
      <c r="Y82" s="104" t="s">
        <v>153</v>
      </c>
    </row>
    <row r="83" spans="1:25" ht="15">
      <c r="A83" s="103">
        <v>80</v>
      </c>
      <c r="B83" s="313" t="s">
        <v>149</v>
      </c>
      <c r="C83" s="314" t="s">
        <v>158</v>
      </c>
      <c r="D83" s="315" t="s">
        <v>151</v>
      </c>
      <c r="E83" s="106" t="s">
        <v>767</v>
      </c>
      <c r="F83" s="135">
        <v>45575</v>
      </c>
      <c r="G83" s="311" t="s">
        <v>1222</v>
      </c>
      <c r="H83" s="118" t="s">
        <v>1224</v>
      </c>
      <c r="I83" s="107" t="s">
        <v>988</v>
      </c>
      <c r="J83" s="316">
        <v>1.6</v>
      </c>
      <c r="K83" s="106" t="s">
        <v>797</v>
      </c>
      <c r="L83" s="312">
        <v>1</v>
      </c>
      <c r="M83" s="107">
        <v>2</v>
      </c>
      <c r="N83" s="107">
        <v>2.6</v>
      </c>
      <c r="O83" s="107"/>
      <c r="P83" s="306"/>
      <c r="Q83" s="106">
        <v>23</v>
      </c>
      <c r="R83" s="108">
        <f t="shared" si="4"/>
        <v>0</v>
      </c>
      <c r="S83" s="108">
        <f t="shared" si="5"/>
        <v>0</v>
      </c>
      <c r="T83" s="108">
        <f t="shared" si="6"/>
        <v>0</v>
      </c>
      <c r="U83" s="108">
        <f t="shared" si="7"/>
        <v>0</v>
      </c>
      <c r="V83" s="104" t="s">
        <v>159</v>
      </c>
      <c r="W83" s="107" t="s">
        <v>775</v>
      </c>
      <c r="X83" s="107">
        <v>2</v>
      </c>
      <c r="Y83" s="104" t="s">
        <v>153</v>
      </c>
    </row>
    <row r="84" spans="1:25" ht="15">
      <c r="A84" s="103">
        <v>81</v>
      </c>
      <c r="B84" s="313" t="s">
        <v>149</v>
      </c>
      <c r="C84" s="314" t="s">
        <v>160</v>
      </c>
      <c r="D84" s="315" t="s">
        <v>151</v>
      </c>
      <c r="E84" s="106" t="s">
        <v>767</v>
      </c>
      <c r="F84" s="135">
        <v>45575</v>
      </c>
      <c r="G84" s="311" t="s">
        <v>1222</v>
      </c>
      <c r="H84" s="118" t="s">
        <v>1224</v>
      </c>
      <c r="I84" s="107" t="s">
        <v>988</v>
      </c>
      <c r="J84" s="316">
        <v>1.6</v>
      </c>
      <c r="K84" s="106" t="s">
        <v>797</v>
      </c>
      <c r="L84" s="312">
        <v>1</v>
      </c>
      <c r="M84" s="107">
        <v>2</v>
      </c>
      <c r="N84" s="107">
        <v>2.6</v>
      </c>
      <c r="O84" s="107"/>
      <c r="P84" s="306"/>
      <c r="Q84" s="106">
        <v>23</v>
      </c>
      <c r="R84" s="108">
        <f t="shared" si="4"/>
        <v>0</v>
      </c>
      <c r="S84" s="108">
        <f t="shared" si="5"/>
        <v>0</v>
      </c>
      <c r="T84" s="108">
        <f t="shared" si="6"/>
        <v>0</v>
      </c>
      <c r="U84" s="108">
        <f t="shared" si="7"/>
        <v>0</v>
      </c>
      <c r="V84" s="104" t="s">
        <v>161</v>
      </c>
      <c r="W84" s="107" t="s">
        <v>775</v>
      </c>
      <c r="X84" s="107">
        <v>2</v>
      </c>
      <c r="Y84" s="104" t="s">
        <v>153</v>
      </c>
    </row>
    <row r="85" spans="1:25" ht="15">
      <c r="A85" s="103">
        <v>82</v>
      </c>
      <c r="B85" s="313" t="s">
        <v>149</v>
      </c>
      <c r="C85" s="314" t="s">
        <v>162</v>
      </c>
      <c r="D85" s="315" t="s">
        <v>151</v>
      </c>
      <c r="E85" s="106" t="s">
        <v>767</v>
      </c>
      <c r="F85" s="135">
        <v>45575</v>
      </c>
      <c r="G85" s="311" t="s">
        <v>1222</v>
      </c>
      <c r="H85" s="118" t="s">
        <v>1224</v>
      </c>
      <c r="I85" s="107" t="s">
        <v>988</v>
      </c>
      <c r="J85" s="316">
        <v>1.6</v>
      </c>
      <c r="K85" s="106" t="s">
        <v>797</v>
      </c>
      <c r="L85" s="312">
        <v>1</v>
      </c>
      <c r="M85" s="107">
        <v>2</v>
      </c>
      <c r="N85" s="107">
        <v>2.6</v>
      </c>
      <c r="O85" s="107"/>
      <c r="P85" s="306"/>
      <c r="Q85" s="106">
        <v>23</v>
      </c>
      <c r="R85" s="108">
        <f t="shared" si="4"/>
        <v>0</v>
      </c>
      <c r="S85" s="108">
        <f t="shared" si="5"/>
        <v>0</v>
      </c>
      <c r="T85" s="108">
        <f t="shared" si="6"/>
        <v>0</v>
      </c>
      <c r="U85" s="108">
        <f t="shared" si="7"/>
        <v>0</v>
      </c>
      <c r="V85" s="104" t="s">
        <v>163</v>
      </c>
      <c r="W85" s="107" t="s">
        <v>775</v>
      </c>
      <c r="X85" s="107">
        <v>2</v>
      </c>
      <c r="Y85" s="104" t="s">
        <v>153</v>
      </c>
    </row>
    <row r="86" spans="1:25" ht="15">
      <c r="A86" s="103">
        <v>83</v>
      </c>
      <c r="B86" s="313" t="s">
        <v>149</v>
      </c>
      <c r="C86" s="314" t="s">
        <v>164</v>
      </c>
      <c r="D86" s="315" t="s">
        <v>151</v>
      </c>
      <c r="E86" s="106" t="s">
        <v>767</v>
      </c>
      <c r="F86" s="135">
        <v>45575</v>
      </c>
      <c r="G86" s="311" t="s">
        <v>1222</v>
      </c>
      <c r="H86" s="118" t="s">
        <v>1224</v>
      </c>
      <c r="I86" s="107" t="s">
        <v>988</v>
      </c>
      <c r="J86" s="316">
        <v>1.6</v>
      </c>
      <c r="K86" s="106" t="s">
        <v>797</v>
      </c>
      <c r="L86" s="312">
        <v>1</v>
      </c>
      <c r="M86" s="107">
        <v>2</v>
      </c>
      <c r="N86" s="107">
        <v>2.6</v>
      </c>
      <c r="O86" s="107"/>
      <c r="P86" s="306"/>
      <c r="Q86" s="106">
        <v>23</v>
      </c>
      <c r="R86" s="108">
        <f t="shared" si="4"/>
        <v>0</v>
      </c>
      <c r="S86" s="108">
        <f t="shared" si="5"/>
        <v>0</v>
      </c>
      <c r="T86" s="108">
        <f t="shared" si="6"/>
        <v>0</v>
      </c>
      <c r="U86" s="108">
        <f t="shared" si="7"/>
        <v>0</v>
      </c>
      <c r="V86" s="104" t="s">
        <v>165</v>
      </c>
      <c r="W86" s="107" t="s">
        <v>775</v>
      </c>
      <c r="X86" s="107">
        <v>2</v>
      </c>
      <c r="Y86" s="104" t="s">
        <v>153</v>
      </c>
    </row>
    <row r="87" spans="1:25" ht="15">
      <c r="A87" s="103">
        <v>84</v>
      </c>
      <c r="B87" s="313" t="s">
        <v>149</v>
      </c>
      <c r="C87" s="314" t="s">
        <v>166</v>
      </c>
      <c r="D87" s="315" t="s">
        <v>151</v>
      </c>
      <c r="E87" s="106" t="s">
        <v>767</v>
      </c>
      <c r="F87" s="135">
        <v>45575</v>
      </c>
      <c r="G87" s="311" t="s">
        <v>1222</v>
      </c>
      <c r="H87" s="118" t="s">
        <v>1224</v>
      </c>
      <c r="I87" s="107" t="s">
        <v>988</v>
      </c>
      <c r="J87" s="316">
        <v>1.6</v>
      </c>
      <c r="K87" s="106" t="s">
        <v>797</v>
      </c>
      <c r="L87" s="312">
        <v>1</v>
      </c>
      <c r="M87" s="107">
        <v>2</v>
      </c>
      <c r="N87" s="107">
        <v>2.6</v>
      </c>
      <c r="O87" s="107"/>
      <c r="P87" s="306"/>
      <c r="Q87" s="106">
        <v>23</v>
      </c>
      <c r="R87" s="108">
        <f t="shared" si="4"/>
        <v>0</v>
      </c>
      <c r="S87" s="108">
        <f t="shared" si="5"/>
        <v>0</v>
      </c>
      <c r="T87" s="108">
        <f t="shared" si="6"/>
        <v>0</v>
      </c>
      <c r="U87" s="108">
        <f t="shared" si="7"/>
        <v>0</v>
      </c>
      <c r="V87" s="104" t="s">
        <v>167</v>
      </c>
      <c r="W87" s="107" t="s">
        <v>775</v>
      </c>
      <c r="X87" s="107">
        <v>2</v>
      </c>
      <c r="Y87" s="104" t="s">
        <v>153</v>
      </c>
    </row>
    <row r="88" spans="1:25" ht="15">
      <c r="A88" s="103">
        <v>85</v>
      </c>
      <c r="B88" s="313" t="s">
        <v>149</v>
      </c>
      <c r="C88" s="314" t="s">
        <v>168</v>
      </c>
      <c r="D88" s="315" t="s">
        <v>151</v>
      </c>
      <c r="E88" s="106" t="s">
        <v>767</v>
      </c>
      <c r="F88" s="135">
        <v>45575</v>
      </c>
      <c r="G88" s="311" t="s">
        <v>1222</v>
      </c>
      <c r="H88" s="118" t="s">
        <v>1224</v>
      </c>
      <c r="I88" s="107" t="s">
        <v>988</v>
      </c>
      <c r="J88" s="316">
        <v>1.6</v>
      </c>
      <c r="K88" s="106" t="s">
        <v>797</v>
      </c>
      <c r="L88" s="312">
        <v>1</v>
      </c>
      <c r="M88" s="107">
        <v>2</v>
      </c>
      <c r="N88" s="107">
        <v>2.6</v>
      </c>
      <c r="O88" s="107"/>
      <c r="P88" s="306"/>
      <c r="Q88" s="106">
        <v>23</v>
      </c>
      <c r="R88" s="108">
        <f t="shared" si="4"/>
        <v>0</v>
      </c>
      <c r="S88" s="108">
        <f t="shared" si="5"/>
        <v>0</v>
      </c>
      <c r="T88" s="108">
        <f t="shared" si="6"/>
        <v>0</v>
      </c>
      <c r="U88" s="108">
        <f t="shared" si="7"/>
        <v>0</v>
      </c>
      <c r="V88" s="104" t="s">
        <v>169</v>
      </c>
      <c r="W88" s="107" t="s">
        <v>775</v>
      </c>
      <c r="X88" s="107">
        <v>2</v>
      </c>
      <c r="Y88" s="104" t="s">
        <v>153</v>
      </c>
    </row>
    <row r="89" spans="1:25" ht="15">
      <c r="A89" s="103">
        <v>86</v>
      </c>
      <c r="B89" s="313" t="s">
        <v>149</v>
      </c>
      <c r="C89" s="314" t="s">
        <v>170</v>
      </c>
      <c r="D89" s="315" t="s">
        <v>151</v>
      </c>
      <c r="E89" s="106" t="s">
        <v>767</v>
      </c>
      <c r="F89" s="135">
        <v>45575</v>
      </c>
      <c r="G89" s="311" t="s">
        <v>1222</v>
      </c>
      <c r="H89" s="118" t="s">
        <v>1224</v>
      </c>
      <c r="I89" s="107" t="s">
        <v>988</v>
      </c>
      <c r="J89" s="316">
        <v>1.6</v>
      </c>
      <c r="K89" s="106" t="s">
        <v>797</v>
      </c>
      <c r="L89" s="312">
        <v>1</v>
      </c>
      <c r="M89" s="107">
        <v>2</v>
      </c>
      <c r="N89" s="107">
        <v>2.6</v>
      </c>
      <c r="O89" s="107"/>
      <c r="P89" s="306"/>
      <c r="Q89" s="106">
        <v>23</v>
      </c>
      <c r="R89" s="108">
        <f t="shared" si="4"/>
        <v>0</v>
      </c>
      <c r="S89" s="108">
        <f t="shared" si="5"/>
        <v>0</v>
      </c>
      <c r="T89" s="108">
        <f t="shared" si="6"/>
        <v>0</v>
      </c>
      <c r="U89" s="108">
        <f t="shared" si="7"/>
        <v>0</v>
      </c>
      <c r="V89" s="104" t="s">
        <v>171</v>
      </c>
      <c r="W89" s="107" t="s">
        <v>775</v>
      </c>
      <c r="X89" s="107">
        <v>2</v>
      </c>
      <c r="Y89" s="104" t="s">
        <v>153</v>
      </c>
    </row>
    <row r="90" spans="1:25" ht="15">
      <c r="A90" s="103">
        <v>87</v>
      </c>
      <c r="B90" s="313" t="s">
        <v>149</v>
      </c>
      <c r="C90" s="314" t="s">
        <v>172</v>
      </c>
      <c r="D90" s="315" t="s">
        <v>151</v>
      </c>
      <c r="E90" s="106" t="s">
        <v>767</v>
      </c>
      <c r="F90" s="135">
        <v>45575</v>
      </c>
      <c r="G90" s="311" t="s">
        <v>1222</v>
      </c>
      <c r="H90" s="118" t="s">
        <v>1224</v>
      </c>
      <c r="I90" s="107" t="s">
        <v>988</v>
      </c>
      <c r="J90" s="316">
        <v>1.6</v>
      </c>
      <c r="K90" s="106" t="s">
        <v>797</v>
      </c>
      <c r="L90" s="312">
        <v>1</v>
      </c>
      <c r="M90" s="107">
        <v>2</v>
      </c>
      <c r="N90" s="107">
        <v>2.6</v>
      </c>
      <c r="O90" s="107"/>
      <c r="P90" s="306"/>
      <c r="Q90" s="106">
        <v>23</v>
      </c>
      <c r="R90" s="108">
        <f t="shared" si="4"/>
        <v>0</v>
      </c>
      <c r="S90" s="108">
        <f t="shared" si="5"/>
        <v>0</v>
      </c>
      <c r="T90" s="108">
        <f t="shared" si="6"/>
        <v>0</v>
      </c>
      <c r="U90" s="108">
        <f t="shared" si="7"/>
        <v>0</v>
      </c>
      <c r="V90" s="111" t="s">
        <v>173</v>
      </c>
      <c r="W90" s="107" t="s">
        <v>775</v>
      </c>
      <c r="X90" s="107">
        <v>2</v>
      </c>
      <c r="Y90" s="104" t="s">
        <v>153</v>
      </c>
    </row>
    <row r="91" spans="1:25" ht="15">
      <c r="A91" s="103">
        <v>88</v>
      </c>
      <c r="B91" s="313" t="s">
        <v>149</v>
      </c>
      <c r="C91" s="314" t="s">
        <v>174</v>
      </c>
      <c r="D91" s="315" t="s">
        <v>151</v>
      </c>
      <c r="E91" s="106" t="s">
        <v>767</v>
      </c>
      <c r="F91" s="135">
        <v>45575</v>
      </c>
      <c r="G91" s="311" t="s">
        <v>1222</v>
      </c>
      <c r="H91" s="118" t="s">
        <v>1224</v>
      </c>
      <c r="I91" s="107" t="s">
        <v>988</v>
      </c>
      <c r="J91" s="316">
        <v>1.6</v>
      </c>
      <c r="K91" s="106" t="s">
        <v>797</v>
      </c>
      <c r="L91" s="312">
        <v>1</v>
      </c>
      <c r="M91" s="107">
        <v>2</v>
      </c>
      <c r="N91" s="107">
        <v>2.6</v>
      </c>
      <c r="O91" s="107"/>
      <c r="P91" s="306"/>
      <c r="Q91" s="106">
        <v>23</v>
      </c>
      <c r="R91" s="108">
        <f t="shared" si="4"/>
        <v>0</v>
      </c>
      <c r="S91" s="108">
        <f t="shared" si="5"/>
        <v>0</v>
      </c>
      <c r="T91" s="108">
        <f t="shared" si="6"/>
        <v>0</v>
      </c>
      <c r="U91" s="108">
        <f t="shared" si="7"/>
        <v>0</v>
      </c>
      <c r="V91" s="104" t="s">
        <v>175</v>
      </c>
      <c r="W91" s="107" t="s">
        <v>775</v>
      </c>
      <c r="X91" s="107">
        <v>2</v>
      </c>
      <c r="Y91" s="104" t="s">
        <v>153</v>
      </c>
    </row>
    <row r="92" spans="1:25" ht="15">
      <c r="A92" s="103">
        <v>89</v>
      </c>
      <c r="B92" s="313" t="s">
        <v>149</v>
      </c>
      <c r="C92" s="314" t="s">
        <v>176</v>
      </c>
      <c r="D92" s="315" t="s">
        <v>151</v>
      </c>
      <c r="E92" s="106" t="s">
        <v>767</v>
      </c>
      <c r="F92" s="135">
        <v>45575</v>
      </c>
      <c r="G92" s="311" t="s">
        <v>1222</v>
      </c>
      <c r="H92" s="118" t="s">
        <v>1224</v>
      </c>
      <c r="I92" s="107" t="s">
        <v>988</v>
      </c>
      <c r="J92" s="316">
        <v>1.6</v>
      </c>
      <c r="K92" s="106" t="s">
        <v>797</v>
      </c>
      <c r="L92" s="312">
        <v>1</v>
      </c>
      <c r="M92" s="107">
        <v>2</v>
      </c>
      <c r="N92" s="107">
        <v>2.6</v>
      </c>
      <c r="O92" s="107"/>
      <c r="P92" s="306"/>
      <c r="Q92" s="106">
        <v>23</v>
      </c>
      <c r="R92" s="108">
        <f t="shared" si="4"/>
        <v>0</v>
      </c>
      <c r="S92" s="108">
        <f t="shared" si="5"/>
        <v>0</v>
      </c>
      <c r="T92" s="108">
        <f t="shared" si="6"/>
        <v>0</v>
      </c>
      <c r="U92" s="108">
        <f t="shared" si="7"/>
        <v>0</v>
      </c>
      <c r="V92" s="104" t="s">
        <v>177</v>
      </c>
      <c r="W92" s="107" t="s">
        <v>775</v>
      </c>
      <c r="X92" s="107">
        <v>2</v>
      </c>
      <c r="Y92" s="104" t="s">
        <v>153</v>
      </c>
    </row>
    <row r="93" spans="1:25" ht="15">
      <c r="A93" s="103">
        <v>90</v>
      </c>
      <c r="B93" s="313" t="s">
        <v>149</v>
      </c>
      <c r="C93" s="314" t="s">
        <v>178</v>
      </c>
      <c r="D93" s="315" t="s">
        <v>179</v>
      </c>
      <c r="E93" s="106" t="s">
        <v>767</v>
      </c>
      <c r="F93" s="135">
        <v>45575</v>
      </c>
      <c r="G93" s="311" t="s">
        <v>1222</v>
      </c>
      <c r="H93" s="118" t="s">
        <v>1224</v>
      </c>
      <c r="I93" s="107" t="s">
        <v>180</v>
      </c>
      <c r="J93" s="316">
        <v>1.6</v>
      </c>
      <c r="K93" s="106" t="s">
        <v>797</v>
      </c>
      <c r="L93" s="312">
        <v>1</v>
      </c>
      <c r="M93" s="107">
        <v>2</v>
      </c>
      <c r="N93" s="107">
        <v>2.6</v>
      </c>
      <c r="O93" s="107"/>
      <c r="P93" s="306"/>
      <c r="Q93" s="106">
        <v>23</v>
      </c>
      <c r="R93" s="108">
        <f t="shared" si="4"/>
        <v>0</v>
      </c>
      <c r="S93" s="108">
        <f t="shared" si="5"/>
        <v>0</v>
      </c>
      <c r="T93" s="108">
        <f t="shared" si="6"/>
        <v>0</v>
      </c>
      <c r="U93" s="108">
        <f t="shared" si="7"/>
        <v>0</v>
      </c>
      <c r="V93" s="104" t="s">
        <v>181</v>
      </c>
      <c r="W93" s="107" t="s">
        <v>775</v>
      </c>
      <c r="X93" s="107">
        <v>2</v>
      </c>
      <c r="Y93" s="104" t="s">
        <v>153</v>
      </c>
    </row>
    <row r="94" spans="1:25" ht="15">
      <c r="A94" s="103">
        <v>91</v>
      </c>
      <c r="B94" s="313" t="s">
        <v>149</v>
      </c>
      <c r="C94" s="314" t="s">
        <v>182</v>
      </c>
      <c r="D94" s="315" t="s">
        <v>151</v>
      </c>
      <c r="E94" s="106" t="s">
        <v>767</v>
      </c>
      <c r="F94" s="135">
        <v>45575</v>
      </c>
      <c r="G94" s="311" t="s">
        <v>1222</v>
      </c>
      <c r="H94" s="118" t="s">
        <v>1224</v>
      </c>
      <c r="I94" s="107" t="s">
        <v>988</v>
      </c>
      <c r="J94" s="316">
        <v>1.6</v>
      </c>
      <c r="K94" s="106" t="s">
        <v>797</v>
      </c>
      <c r="L94" s="312">
        <v>1</v>
      </c>
      <c r="M94" s="107">
        <v>2</v>
      </c>
      <c r="N94" s="107">
        <v>2.6</v>
      </c>
      <c r="O94" s="107"/>
      <c r="P94" s="306"/>
      <c r="Q94" s="106">
        <v>23</v>
      </c>
      <c r="R94" s="108">
        <f t="shared" si="4"/>
        <v>0</v>
      </c>
      <c r="S94" s="108">
        <f t="shared" si="5"/>
        <v>0</v>
      </c>
      <c r="T94" s="108">
        <f t="shared" si="6"/>
        <v>0</v>
      </c>
      <c r="U94" s="108">
        <f t="shared" si="7"/>
        <v>0</v>
      </c>
      <c r="V94" s="104" t="s">
        <v>183</v>
      </c>
      <c r="W94" s="107" t="s">
        <v>775</v>
      </c>
      <c r="X94" s="107">
        <v>2</v>
      </c>
      <c r="Y94" s="104" t="s">
        <v>153</v>
      </c>
    </row>
    <row r="95" spans="1:25" ht="15">
      <c r="A95" s="103">
        <v>92</v>
      </c>
      <c r="B95" s="313" t="s">
        <v>184</v>
      </c>
      <c r="C95" s="314" t="s">
        <v>185</v>
      </c>
      <c r="D95" s="315" t="s">
        <v>151</v>
      </c>
      <c r="E95" s="106" t="s">
        <v>767</v>
      </c>
      <c r="F95" s="135">
        <v>45575</v>
      </c>
      <c r="G95" s="311" t="s">
        <v>1222</v>
      </c>
      <c r="H95" s="118" t="s">
        <v>1224</v>
      </c>
      <c r="I95" s="107" t="s">
        <v>988</v>
      </c>
      <c r="J95" s="316">
        <v>1.6</v>
      </c>
      <c r="K95" s="106" t="s">
        <v>797</v>
      </c>
      <c r="L95" s="312">
        <v>1</v>
      </c>
      <c r="M95" s="107">
        <v>2</v>
      </c>
      <c r="N95" s="107">
        <v>5.27</v>
      </c>
      <c r="O95" s="107"/>
      <c r="P95" s="306"/>
      <c r="Q95" s="106">
        <v>23</v>
      </c>
      <c r="R95" s="108">
        <f t="shared" si="4"/>
        <v>0</v>
      </c>
      <c r="S95" s="108">
        <f t="shared" si="5"/>
        <v>0</v>
      </c>
      <c r="T95" s="108">
        <f t="shared" si="6"/>
        <v>0</v>
      </c>
      <c r="U95" s="108">
        <f t="shared" si="7"/>
        <v>0</v>
      </c>
      <c r="V95" s="104" t="s">
        <v>186</v>
      </c>
      <c r="W95" s="107" t="s">
        <v>775</v>
      </c>
      <c r="X95" s="107">
        <v>2</v>
      </c>
      <c r="Y95" s="104" t="s">
        <v>153</v>
      </c>
    </row>
    <row r="96" spans="1:25" s="93" customFormat="1" ht="15">
      <c r="A96" s="103">
        <v>93</v>
      </c>
      <c r="B96" s="317" t="s">
        <v>1148</v>
      </c>
      <c r="C96" s="318">
        <v>63229995864</v>
      </c>
      <c r="D96" s="319" t="s">
        <v>1149</v>
      </c>
      <c r="E96" s="106" t="s">
        <v>797</v>
      </c>
      <c r="F96" s="137" t="s">
        <v>811</v>
      </c>
      <c r="G96" s="308"/>
      <c r="H96" s="309"/>
      <c r="I96" s="105" t="s">
        <v>988</v>
      </c>
      <c r="J96" s="312">
        <v>1</v>
      </c>
      <c r="K96" s="106" t="s">
        <v>797</v>
      </c>
      <c r="L96" s="312">
        <v>1</v>
      </c>
      <c r="M96" s="105">
        <v>2</v>
      </c>
      <c r="N96" s="105" t="s">
        <v>1150</v>
      </c>
      <c r="O96" s="105">
        <v>700</v>
      </c>
      <c r="P96" s="310"/>
      <c r="Q96" s="106">
        <v>23</v>
      </c>
      <c r="R96" s="108">
        <f t="shared" si="4"/>
        <v>0</v>
      </c>
      <c r="S96" s="108">
        <f t="shared" si="5"/>
        <v>0</v>
      </c>
      <c r="T96" s="108">
        <f t="shared" si="6"/>
        <v>0</v>
      </c>
      <c r="U96" s="108">
        <f t="shared" si="7"/>
        <v>0</v>
      </c>
      <c r="V96" s="97" t="s">
        <v>1151</v>
      </c>
      <c r="W96" s="107" t="s">
        <v>775</v>
      </c>
      <c r="X96" s="105">
        <v>3</v>
      </c>
      <c r="Y96" s="97" t="s">
        <v>428</v>
      </c>
    </row>
    <row r="97" spans="1:25">
      <c r="A97" s="103">
        <v>94</v>
      </c>
      <c r="B97" s="104" t="s">
        <v>187</v>
      </c>
      <c r="C97" s="104" t="s">
        <v>188</v>
      </c>
      <c r="D97" s="114" t="s">
        <v>137</v>
      </c>
      <c r="E97" s="106" t="s">
        <v>797</v>
      </c>
      <c r="F97" s="137" t="s">
        <v>811</v>
      </c>
      <c r="G97" s="118"/>
      <c r="H97" s="118"/>
      <c r="I97" s="107" t="s">
        <v>988</v>
      </c>
      <c r="J97" s="107">
        <v>1.6</v>
      </c>
      <c r="K97" s="106" t="s">
        <v>797</v>
      </c>
      <c r="L97" s="105">
        <v>1</v>
      </c>
      <c r="M97" s="107">
        <v>2</v>
      </c>
      <c r="N97" s="107" t="s">
        <v>190</v>
      </c>
      <c r="O97" s="107"/>
      <c r="P97" s="306"/>
      <c r="Q97" s="106">
        <v>23</v>
      </c>
      <c r="R97" s="108">
        <f t="shared" si="4"/>
        <v>0</v>
      </c>
      <c r="S97" s="108">
        <f t="shared" si="5"/>
        <v>0</v>
      </c>
      <c r="T97" s="108">
        <f t="shared" si="6"/>
        <v>0</v>
      </c>
      <c r="U97" s="108">
        <f t="shared" si="7"/>
        <v>0</v>
      </c>
      <c r="V97" s="104" t="s">
        <v>189</v>
      </c>
      <c r="W97" s="107" t="s">
        <v>775</v>
      </c>
      <c r="X97" s="107">
        <v>6</v>
      </c>
      <c r="Y97" s="104" t="s">
        <v>33</v>
      </c>
    </row>
    <row r="98" spans="1:25">
      <c r="A98" s="103">
        <v>95</v>
      </c>
      <c r="B98" s="104" t="s">
        <v>187</v>
      </c>
      <c r="C98" s="104" t="s">
        <v>191</v>
      </c>
      <c r="D98" s="114" t="s">
        <v>137</v>
      </c>
      <c r="E98" s="106" t="s">
        <v>797</v>
      </c>
      <c r="F98" s="137" t="s">
        <v>811</v>
      </c>
      <c r="G98" s="118"/>
      <c r="H98" s="118"/>
      <c r="I98" s="107" t="s">
        <v>988</v>
      </c>
      <c r="J98" s="107">
        <v>1.6</v>
      </c>
      <c r="K98" s="106" t="s">
        <v>797</v>
      </c>
      <c r="L98" s="105">
        <v>1</v>
      </c>
      <c r="M98" s="107">
        <v>2</v>
      </c>
      <c r="N98" s="107" t="s">
        <v>193</v>
      </c>
      <c r="O98" s="107"/>
      <c r="P98" s="306"/>
      <c r="Q98" s="106">
        <v>23</v>
      </c>
      <c r="R98" s="108">
        <f t="shared" si="4"/>
        <v>0</v>
      </c>
      <c r="S98" s="108">
        <f t="shared" si="5"/>
        <v>0</v>
      </c>
      <c r="T98" s="108">
        <f t="shared" si="6"/>
        <v>0</v>
      </c>
      <c r="U98" s="108">
        <f t="shared" si="7"/>
        <v>0</v>
      </c>
      <c r="V98" s="104" t="s">
        <v>192</v>
      </c>
      <c r="W98" s="107" t="s">
        <v>775</v>
      </c>
      <c r="X98" s="107">
        <v>6</v>
      </c>
      <c r="Y98" s="104" t="s">
        <v>33</v>
      </c>
    </row>
    <row r="99" spans="1:25">
      <c r="A99" s="103">
        <v>96</v>
      </c>
      <c r="B99" s="104" t="s">
        <v>187</v>
      </c>
      <c r="C99" s="104" t="s">
        <v>194</v>
      </c>
      <c r="D99" s="114" t="s">
        <v>137</v>
      </c>
      <c r="E99" s="106" t="s">
        <v>797</v>
      </c>
      <c r="F99" s="137" t="s">
        <v>811</v>
      </c>
      <c r="G99" s="118"/>
      <c r="H99" s="118"/>
      <c r="I99" s="107" t="s">
        <v>988</v>
      </c>
      <c r="J99" s="107">
        <v>1.6</v>
      </c>
      <c r="K99" s="106" t="s">
        <v>797</v>
      </c>
      <c r="L99" s="105">
        <v>1</v>
      </c>
      <c r="M99" s="107">
        <v>2</v>
      </c>
      <c r="N99" s="107" t="s">
        <v>190</v>
      </c>
      <c r="O99" s="107"/>
      <c r="P99" s="306"/>
      <c r="Q99" s="106">
        <v>23</v>
      </c>
      <c r="R99" s="108">
        <f t="shared" si="4"/>
        <v>0</v>
      </c>
      <c r="S99" s="108">
        <f t="shared" si="5"/>
        <v>0</v>
      </c>
      <c r="T99" s="108">
        <f t="shared" si="6"/>
        <v>0</v>
      </c>
      <c r="U99" s="108">
        <f t="shared" si="7"/>
        <v>0</v>
      </c>
      <c r="V99" s="104" t="s">
        <v>195</v>
      </c>
      <c r="W99" s="107" t="s">
        <v>775</v>
      </c>
      <c r="X99" s="107">
        <v>6</v>
      </c>
      <c r="Y99" s="104" t="s">
        <v>33</v>
      </c>
    </row>
    <row r="100" spans="1:25">
      <c r="A100" s="103">
        <v>97</v>
      </c>
      <c r="B100" s="104" t="s">
        <v>187</v>
      </c>
      <c r="C100" s="104" t="s">
        <v>196</v>
      </c>
      <c r="D100" s="114" t="s">
        <v>137</v>
      </c>
      <c r="E100" s="106" t="s">
        <v>797</v>
      </c>
      <c r="F100" s="137" t="s">
        <v>811</v>
      </c>
      <c r="G100" s="118"/>
      <c r="H100" s="118"/>
      <c r="I100" s="107" t="s">
        <v>988</v>
      </c>
      <c r="J100" s="107">
        <v>1.6</v>
      </c>
      <c r="K100" s="106" t="s">
        <v>797</v>
      </c>
      <c r="L100" s="105">
        <v>1</v>
      </c>
      <c r="M100" s="107">
        <v>2</v>
      </c>
      <c r="N100" s="107" t="s">
        <v>190</v>
      </c>
      <c r="O100" s="107"/>
      <c r="P100" s="306"/>
      <c r="Q100" s="106">
        <v>23</v>
      </c>
      <c r="R100" s="108">
        <f t="shared" si="4"/>
        <v>0</v>
      </c>
      <c r="S100" s="108">
        <f t="shared" si="5"/>
        <v>0</v>
      </c>
      <c r="T100" s="108">
        <f t="shared" si="6"/>
        <v>0</v>
      </c>
      <c r="U100" s="108">
        <f t="shared" si="7"/>
        <v>0</v>
      </c>
      <c r="V100" s="104" t="s">
        <v>197</v>
      </c>
      <c r="W100" s="107" t="s">
        <v>775</v>
      </c>
      <c r="X100" s="107">
        <v>6</v>
      </c>
      <c r="Y100" s="104" t="s">
        <v>33</v>
      </c>
    </row>
    <row r="101" spans="1:25">
      <c r="A101" s="103">
        <v>98</v>
      </c>
      <c r="B101" s="104" t="s">
        <v>198</v>
      </c>
      <c r="C101" s="104" t="s">
        <v>199</v>
      </c>
      <c r="D101" s="114" t="s">
        <v>137</v>
      </c>
      <c r="E101" s="106" t="s">
        <v>797</v>
      </c>
      <c r="F101" s="137" t="s">
        <v>811</v>
      </c>
      <c r="G101" s="118"/>
      <c r="H101" s="118"/>
      <c r="I101" s="107" t="s">
        <v>996</v>
      </c>
      <c r="J101" s="107">
        <v>1.48</v>
      </c>
      <c r="K101" s="106" t="s">
        <v>797</v>
      </c>
      <c r="L101" s="105">
        <v>1</v>
      </c>
      <c r="M101" s="107">
        <v>2</v>
      </c>
      <c r="N101" s="107" t="s">
        <v>201</v>
      </c>
      <c r="O101" s="107"/>
      <c r="P101" s="306"/>
      <c r="Q101" s="106">
        <v>23</v>
      </c>
      <c r="R101" s="108">
        <f t="shared" si="4"/>
        <v>0</v>
      </c>
      <c r="S101" s="108">
        <f t="shared" si="5"/>
        <v>0</v>
      </c>
      <c r="T101" s="108">
        <f t="shared" si="6"/>
        <v>0</v>
      </c>
      <c r="U101" s="108">
        <f t="shared" si="7"/>
        <v>0</v>
      </c>
      <c r="V101" s="97" t="s">
        <v>200</v>
      </c>
      <c r="W101" s="107" t="s">
        <v>775</v>
      </c>
      <c r="X101" s="107">
        <v>6</v>
      </c>
      <c r="Y101" s="104" t="s">
        <v>33</v>
      </c>
    </row>
    <row r="102" spans="1:25">
      <c r="A102" s="103">
        <v>99</v>
      </c>
      <c r="B102" s="104" t="s">
        <v>202</v>
      </c>
      <c r="C102" s="104" t="s">
        <v>203</v>
      </c>
      <c r="D102" s="114" t="s">
        <v>204</v>
      </c>
      <c r="E102" s="106" t="s">
        <v>797</v>
      </c>
      <c r="F102" s="137" t="s">
        <v>811</v>
      </c>
      <c r="G102" s="118"/>
      <c r="H102" s="118"/>
      <c r="I102" s="107" t="s">
        <v>996</v>
      </c>
      <c r="J102" s="107">
        <v>1.5</v>
      </c>
      <c r="K102" s="106" t="s">
        <v>797</v>
      </c>
      <c r="L102" s="105">
        <v>1</v>
      </c>
      <c r="M102" s="107">
        <v>2</v>
      </c>
      <c r="N102" s="107" t="s">
        <v>205</v>
      </c>
      <c r="O102" s="107">
        <v>800</v>
      </c>
      <c r="P102" s="306"/>
      <c r="Q102" s="106">
        <v>23</v>
      </c>
      <c r="R102" s="108">
        <f t="shared" si="4"/>
        <v>0</v>
      </c>
      <c r="S102" s="108">
        <f t="shared" si="5"/>
        <v>0</v>
      </c>
      <c r="T102" s="108">
        <f t="shared" si="6"/>
        <v>0</v>
      </c>
      <c r="U102" s="108">
        <f t="shared" si="7"/>
        <v>0</v>
      </c>
      <c r="V102" s="97" t="s">
        <v>1524</v>
      </c>
      <c r="W102" s="107" t="s">
        <v>775</v>
      </c>
      <c r="X102" s="107">
        <v>6</v>
      </c>
      <c r="Y102" s="104" t="s">
        <v>33</v>
      </c>
    </row>
    <row r="103" spans="1:25">
      <c r="A103" s="103">
        <v>100</v>
      </c>
      <c r="B103" s="104" t="s">
        <v>206</v>
      </c>
      <c r="C103" s="104" t="s">
        <v>207</v>
      </c>
      <c r="D103" s="114" t="s">
        <v>208</v>
      </c>
      <c r="E103" s="106" t="s">
        <v>797</v>
      </c>
      <c r="F103" s="137" t="s">
        <v>811</v>
      </c>
      <c r="G103" s="118"/>
      <c r="H103" s="118"/>
      <c r="I103" s="107" t="s">
        <v>996</v>
      </c>
      <c r="J103" s="107">
        <v>0.8</v>
      </c>
      <c r="K103" s="106" t="s">
        <v>797</v>
      </c>
      <c r="L103" s="105">
        <v>1</v>
      </c>
      <c r="M103" s="107">
        <v>2</v>
      </c>
      <c r="N103" s="107"/>
      <c r="O103" s="107"/>
      <c r="P103" s="306"/>
      <c r="Q103" s="106">
        <v>23</v>
      </c>
      <c r="R103" s="108">
        <f t="shared" si="4"/>
        <v>0</v>
      </c>
      <c r="S103" s="108">
        <f t="shared" si="5"/>
        <v>0</v>
      </c>
      <c r="T103" s="108">
        <f t="shared" si="6"/>
        <v>0</v>
      </c>
      <c r="U103" s="108">
        <f t="shared" si="7"/>
        <v>0</v>
      </c>
      <c r="V103" s="97" t="s">
        <v>1525</v>
      </c>
      <c r="W103" s="107" t="s">
        <v>775</v>
      </c>
      <c r="X103" s="107">
        <v>6</v>
      </c>
      <c r="Y103" s="104" t="s">
        <v>33</v>
      </c>
    </row>
    <row r="104" spans="1:25">
      <c r="A104" s="103">
        <v>101</v>
      </c>
      <c r="B104" s="104" t="s">
        <v>206</v>
      </c>
      <c r="C104" s="104" t="s">
        <v>209</v>
      </c>
      <c r="D104" s="114" t="s">
        <v>208</v>
      </c>
      <c r="E104" s="106" t="s">
        <v>797</v>
      </c>
      <c r="F104" s="137" t="s">
        <v>811</v>
      </c>
      <c r="G104" s="118"/>
      <c r="H104" s="118"/>
      <c r="I104" s="107" t="s">
        <v>996</v>
      </c>
      <c r="J104" s="107">
        <v>0.8</v>
      </c>
      <c r="K104" s="106" t="s">
        <v>797</v>
      </c>
      <c r="L104" s="105">
        <v>1</v>
      </c>
      <c r="M104" s="107">
        <v>2</v>
      </c>
      <c r="N104" s="107"/>
      <c r="O104" s="107"/>
      <c r="P104" s="306"/>
      <c r="Q104" s="106">
        <v>23</v>
      </c>
      <c r="R104" s="108">
        <f t="shared" si="4"/>
        <v>0</v>
      </c>
      <c r="S104" s="108">
        <f t="shared" si="5"/>
        <v>0</v>
      </c>
      <c r="T104" s="108">
        <f t="shared" si="6"/>
        <v>0</v>
      </c>
      <c r="U104" s="108">
        <f t="shared" si="7"/>
        <v>0</v>
      </c>
      <c r="V104" s="97" t="s">
        <v>1526</v>
      </c>
      <c r="W104" s="107" t="s">
        <v>775</v>
      </c>
      <c r="X104" s="107">
        <v>6</v>
      </c>
      <c r="Y104" s="104" t="s">
        <v>33</v>
      </c>
    </row>
    <row r="105" spans="1:25" ht="15">
      <c r="A105" s="103">
        <v>102</v>
      </c>
      <c r="B105" s="104" t="s">
        <v>210</v>
      </c>
      <c r="C105" s="104" t="s">
        <v>211</v>
      </c>
      <c r="D105" s="114" t="s">
        <v>68</v>
      </c>
      <c r="E105" s="106" t="s">
        <v>797</v>
      </c>
      <c r="F105" s="137" t="s">
        <v>811</v>
      </c>
      <c r="G105" s="311"/>
      <c r="H105" s="118"/>
      <c r="I105" s="107" t="s">
        <v>988</v>
      </c>
      <c r="J105" s="107">
        <v>1.9</v>
      </c>
      <c r="K105" s="106" t="s">
        <v>797</v>
      </c>
      <c r="L105" s="105">
        <v>1</v>
      </c>
      <c r="M105" s="107">
        <v>2</v>
      </c>
      <c r="N105" s="107">
        <v>5.0999999999999996</v>
      </c>
      <c r="O105" s="107">
        <v>850</v>
      </c>
      <c r="P105" s="306"/>
      <c r="Q105" s="106">
        <v>23</v>
      </c>
      <c r="R105" s="108">
        <f t="shared" si="4"/>
        <v>0</v>
      </c>
      <c r="S105" s="108">
        <f t="shared" si="5"/>
        <v>0</v>
      </c>
      <c r="T105" s="108">
        <f t="shared" si="6"/>
        <v>0</v>
      </c>
      <c r="U105" s="108">
        <f t="shared" si="7"/>
        <v>0</v>
      </c>
      <c r="V105" s="97" t="s">
        <v>1527</v>
      </c>
      <c r="W105" s="107" t="s">
        <v>774</v>
      </c>
      <c r="X105" s="107" t="s">
        <v>781</v>
      </c>
      <c r="Y105" s="104" t="s">
        <v>990</v>
      </c>
    </row>
    <row r="106" spans="1:25">
      <c r="A106" s="103">
        <v>103</v>
      </c>
      <c r="B106" s="104" t="s">
        <v>206</v>
      </c>
      <c r="C106" s="113">
        <v>1.16721001291211E+16</v>
      </c>
      <c r="D106" s="114" t="s">
        <v>208</v>
      </c>
      <c r="E106" s="106" t="s">
        <v>797</v>
      </c>
      <c r="F106" s="137" t="s">
        <v>811</v>
      </c>
      <c r="G106" s="118"/>
      <c r="H106" s="118"/>
      <c r="I106" s="107" t="s">
        <v>996</v>
      </c>
      <c r="J106" s="107">
        <v>1.2</v>
      </c>
      <c r="K106" s="106" t="s">
        <v>797</v>
      </c>
      <c r="L106" s="105">
        <v>1</v>
      </c>
      <c r="M106" s="107">
        <v>2</v>
      </c>
      <c r="N106" s="107">
        <v>2.5</v>
      </c>
      <c r="O106" s="107"/>
      <c r="P106" s="306"/>
      <c r="Q106" s="106">
        <v>23</v>
      </c>
      <c r="R106" s="108">
        <f t="shared" si="4"/>
        <v>0</v>
      </c>
      <c r="S106" s="108">
        <f t="shared" si="5"/>
        <v>0</v>
      </c>
      <c r="T106" s="108">
        <f t="shared" si="6"/>
        <v>0</v>
      </c>
      <c r="U106" s="108">
        <f t="shared" si="7"/>
        <v>0</v>
      </c>
      <c r="V106" s="104" t="s">
        <v>1528</v>
      </c>
      <c r="W106" s="107" t="s">
        <v>774</v>
      </c>
      <c r="X106" s="107" t="s">
        <v>781</v>
      </c>
      <c r="Y106" s="104" t="s">
        <v>990</v>
      </c>
    </row>
    <row r="107" spans="1:25" ht="15">
      <c r="A107" s="103">
        <v>104</v>
      </c>
      <c r="B107" s="104" t="s">
        <v>213</v>
      </c>
      <c r="C107" s="104" t="s">
        <v>214</v>
      </c>
      <c r="D107" s="107" t="s">
        <v>215</v>
      </c>
      <c r="E107" s="106" t="s">
        <v>797</v>
      </c>
      <c r="F107" s="137" t="s">
        <v>811</v>
      </c>
      <c r="G107" s="311"/>
      <c r="H107" s="118"/>
      <c r="I107" s="107" t="s">
        <v>988</v>
      </c>
      <c r="J107" s="107">
        <v>1.48</v>
      </c>
      <c r="K107" s="106" t="s">
        <v>797</v>
      </c>
      <c r="L107" s="107">
        <v>1</v>
      </c>
      <c r="M107" s="107">
        <v>2</v>
      </c>
      <c r="N107" s="107" t="s">
        <v>218</v>
      </c>
      <c r="O107" s="107">
        <v>850</v>
      </c>
      <c r="P107" s="306"/>
      <c r="Q107" s="106">
        <v>23</v>
      </c>
      <c r="R107" s="108">
        <f t="shared" si="4"/>
        <v>0</v>
      </c>
      <c r="S107" s="108">
        <f t="shared" si="5"/>
        <v>0</v>
      </c>
      <c r="T107" s="108">
        <f t="shared" si="6"/>
        <v>0</v>
      </c>
      <c r="U107" s="108">
        <f t="shared" si="7"/>
        <v>0</v>
      </c>
      <c r="V107" s="104" t="s">
        <v>216</v>
      </c>
      <c r="W107" s="107" t="s">
        <v>775</v>
      </c>
      <c r="X107" s="107" t="s">
        <v>781</v>
      </c>
      <c r="Y107" s="104" t="s">
        <v>217</v>
      </c>
    </row>
    <row r="108" spans="1:25">
      <c r="A108" s="103">
        <v>105</v>
      </c>
      <c r="B108" s="104" t="s">
        <v>219</v>
      </c>
      <c r="C108" s="104" t="s">
        <v>220</v>
      </c>
      <c r="D108" s="107" t="s">
        <v>82</v>
      </c>
      <c r="E108" s="106" t="s">
        <v>797</v>
      </c>
      <c r="F108" s="137" t="s">
        <v>811</v>
      </c>
      <c r="G108" s="118"/>
      <c r="H108" s="118"/>
      <c r="I108" s="107" t="s">
        <v>996</v>
      </c>
      <c r="J108" s="107">
        <v>1.48</v>
      </c>
      <c r="K108" s="106" t="s">
        <v>797</v>
      </c>
      <c r="L108" s="107">
        <v>1</v>
      </c>
      <c r="M108" s="107">
        <v>2</v>
      </c>
      <c r="N108" s="107" t="s">
        <v>221</v>
      </c>
      <c r="O108" s="107"/>
      <c r="P108" s="306"/>
      <c r="Q108" s="106">
        <v>23</v>
      </c>
      <c r="R108" s="108">
        <f t="shared" si="4"/>
        <v>0</v>
      </c>
      <c r="S108" s="108">
        <f t="shared" si="5"/>
        <v>0</v>
      </c>
      <c r="T108" s="108">
        <f t="shared" si="6"/>
        <v>0</v>
      </c>
      <c r="U108" s="108">
        <f t="shared" si="7"/>
        <v>0</v>
      </c>
      <c r="V108" s="104" t="s">
        <v>216</v>
      </c>
      <c r="W108" s="107" t="s">
        <v>775</v>
      </c>
      <c r="X108" s="107" t="s">
        <v>781</v>
      </c>
      <c r="Y108" s="104" t="s">
        <v>217</v>
      </c>
    </row>
    <row r="109" spans="1:25">
      <c r="A109" s="103">
        <v>106</v>
      </c>
      <c r="B109" s="104" t="s">
        <v>222</v>
      </c>
      <c r="C109" s="104" t="s">
        <v>223</v>
      </c>
      <c r="D109" s="107" t="s">
        <v>224</v>
      </c>
      <c r="E109" s="106" t="s">
        <v>797</v>
      </c>
      <c r="F109" s="137" t="s">
        <v>811</v>
      </c>
      <c r="G109" s="118"/>
      <c r="H109" s="118"/>
      <c r="I109" s="107" t="s">
        <v>996</v>
      </c>
      <c r="J109" s="107">
        <v>0.95</v>
      </c>
      <c r="K109" s="106" t="s">
        <v>797</v>
      </c>
      <c r="L109" s="107">
        <v>1</v>
      </c>
      <c r="M109" s="107">
        <v>2</v>
      </c>
      <c r="N109" s="107" t="s">
        <v>39</v>
      </c>
      <c r="O109" s="107"/>
      <c r="P109" s="306"/>
      <c r="Q109" s="106">
        <v>23</v>
      </c>
      <c r="R109" s="108">
        <f t="shared" si="4"/>
        <v>0</v>
      </c>
      <c r="S109" s="108">
        <f t="shared" si="5"/>
        <v>0</v>
      </c>
      <c r="T109" s="108">
        <f t="shared" si="6"/>
        <v>0</v>
      </c>
      <c r="U109" s="108">
        <f t="shared" si="7"/>
        <v>0</v>
      </c>
      <c r="V109" s="104" t="s">
        <v>225</v>
      </c>
      <c r="W109" s="107" t="s">
        <v>773</v>
      </c>
      <c r="X109" s="107" t="s">
        <v>781</v>
      </c>
      <c r="Y109" s="104" t="s">
        <v>990</v>
      </c>
    </row>
    <row r="110" spans="1:25">
      <c r="A110" s="103">
        <v>107</v>
      </c>
      <c r="B110" s="104" t="s">
        <v>226</v>
      </c>
      <c r="C110" s="104" t="s">
        <v>227</v>
      </c>
      <c r="D110" s="107" t="s">
        <v>228</v>
      </c>
      <c r="E110" s="106" t="s">
        <v>797</v>
      </c>
      <c r="F110" s="137" t="s">
        <v>811</v>
      </c>
      <c r="G110" s="118"/>
      <c r="H110" s="118"/>
      <c r="I110" s="107" t="s">
        <v>996</v>
      </c>
      <c r="J110" s="107">
        <v>1.1499999999999999</v>
      </c>
      <c r="K110" s="106" t="s">
        <v>797</v>
      </c>
      <c r="L110" s="107">
        <v>1</v>
      </c>
      <c r="M110" s="107">
        <v>2</v>
      </c>
      <c r="N110" s="107" t="s">
        <v>230</v>
      </c>
      <c r="O110" s="107"/>
      <c r="P110" s="306"/>
      <c r="Q110" s="106">
        <v>23</v>
      </c>
      <c r="R110" s="108">
        <f t="shared" si="4"/>
        <v>0</v>
      </c>
      <c r="S110" s="108">
        <f t="shared" si="5"/>
        <v>0</v>
      </c>
      <c r="T110" s="108">
        <f t="shared" si="6"/>
        <v>0</v>
      </c>
      <c r="U110" s="108">
        <f t="shared" si="7"/>
        <v>0</v>
      </c>
      <c r="V110" s="104" t="s">
        <v>229</v>
      </c>
      <c r="W110" s="107">
        <v>8</v>
      </c>
      <c r="X110" s="107" t="s">
        <v>780</v>
      </c>
      <c r="Y110" s="104" t="s">
        <v>990</v>
      </c>
    </row>
    <row r="111" spans="1:25">
      <c r="A111" s="103">
        <v>108</v>
      </c>
      <c r="B111" s="104" t="s">
        <v>231</v>
      </c>
      <c r="C111" s="104" t="s">
        <v>232</v>
      </c>
      <c r="D111" s="107" t="s">
        <v>233</v>
      </c>
      <c r="E111" s="106" t="s">
        <v>797</v>
      </c>
      <c r="F111" s="137" t="s">
        <v>811</v>
      </c>
      <c r="G111" s="118"/>
      <c r="H111" s="118"/>
      <c r="I111" s="107" t="s">
        <v>996</v>
      </c>
      <c r="J111" s="107">
        <v>1.1499999999999999</v>
      </c>
      <c r="K111" s="106" t="s">
        <v>797</v>
      </c>
      <c r="L111" s="107">
        <v>1</v>
      </c>
      <c r="M111" s="107">
        <v>2</v>
      </c>
      <c r="N111" s="107" t="s">
        <v>998</v>
      </c>
      <c r="O111" s="107"/>
      <c r="P111" s="306"/>
      <c r="Q111" s="106">
        <v>23</v>
      </c>
      <c r="R111" s="108">
        <f t="shared" si="4"/>
        <v>0</v>
      </c>
      <c r="S111" s="108">
        <f t="shared" si="5"/>
        <v>0</v>
      </c>
      <c r="T111" s="108">
        <f t="shared" si="6"/>
        <v>0</v>
      </c>
      <c r="U111" s="108">
        <f t="shared" si="7"/>
        <v>0</v>
      </c>
      <c r="V111" s="104" t="s">
        <v>229</v>
      </c>
      <c r="W111" s="107">
        <v>8</v>
      </c>
      <c r="X111" s="107" t="s">
        <v>780</v>
      </c>
      <c r="Y111" s="104" t="s">
        <v>990</v>
      </c>
    </row>
    <row r="112" spans="1:25" ht="15">
      <c r="A112" s="103">
        <v>109</v>
      </c>
      <c r="B112" s="104" t="s">
        <v>234</v>
      </c>
      <c r="C112" s="104" t="s">
        <v>235</v>
      </c>
      <c r="D112" s="107" t="s">
        <v>236</v>
      </c>
      <c r="E112" s="106" t="s">
        <v>797</v>
      </c>
      <c r="F112" s="137" t="s">
        <v>811</v>
      </c>
      <c r="G112" s="311"/>
      <c r="H112" s="118"/>
      <c r="I112" s="107" t="s">
        <v>988</v>
      </c>
      <c r="J112" s="107">
        <v>0.9</v>
      </c>
      <c r="K112" s="106" t="s">
        <v>797</v>
      </c>
      <c r="L112" s="107">
        <v>1</v>
      </c>
      <c r="M112" s="107">
        <v>2</v>
      </c>
      <c r="N112" s="107" t="s">
        <v>238</v>
      </c>
      <c r="O112" s="107">
        <v>850</v>
      </c>
      <c r="P112" s="306"/>
      <c r="Q112" s="106">
        <v>23</v>
      </c>
      <c r="R112" s="108">
        <f t="shared" si="4"/>
        <v>0</v>
      </c>
      <c r="S112" s="108">
        <f t="shared" si="5"/>
        <v>0</v>
      </c>
      <c r="T112" s="108">
        <f t="shared" si="6"/>
        <v>0</v>
      </c>
      <c r="U112" s="108">
        <f t="shared" si="7"/>
        <v>0</v>
      </c>
      <c r="V112" s="104" t="s">
        <v>237</v>
      </c>
      <c r="W112" s="107" t="s">
        <v>770</v>
      </c>
      <c r="X112" s="107">
        <v>1</v>
      </c>
      <c r="Y112" s="104" t="s">
        <v>217</v>
      </c>
    </row>
    <row r="113" spans="1:25">
      <c r="A113" s="103">
        <v>110</v>
      </c>
      <c r="B113" s="104" t="s">
        <v>239</v>
      </c>
      <c r="C113" s="320" t="s">
        <v>240</v>
      </c>
      <c r="D113" s="107" t="s">
        <v>241</v>
      </c>
      <c r="E113" s="106" t="s">
        <v>797</v>
      </c>
      <c r="F113" s="137" t="s">
        <v>811</v>
      </c>
      <c r="G113" s="118"/>
      <c r="H113" s="118"/>
      <c r="I113" s="107" t="s">
        <v>996</v>
      </c>
      <c r="J113" s="107">
        <v>0.8</v>
      </c>
      <c r="K113" s="106" t="s">
        <v>797</v>
      </c>
      <c r="L113" s="107">
        <v>1</v>
      </c>
      <c r="M113" s="107">
        <v>2</v>
      </c>
      <c r="N113" s="107" t="s">
        <v>243</v>
      </c>
      <c r="O113" s="107">
        <v>650</v>
      </c>
      <c r="P113" s="306"/>
      <c r="Q113" s="106">
        <v>23</v>
      </c>
      <c r="R113" s="108">
        <f t="shared" si="4"/>
        <v>0</v>
      </c>
      <c r="S113" s="108">
        <f t="shared" si="5"/>
        <v>0</v>
      </c>
      <c r="T113" s="108">
        <f t="shared" si="6"/>
        <v>0</v>
      </c>
      <c r="U113" s="108">
        <f t="shared" si="7"/>
        <v>0</v>
      </c>
      <c r="V113" s="104" t="s">
        <v>242</v>
      </c>
      <c r="W113" s="107" t="s">
        <v>775</v>
      </c>
      <c r="X113" s="107" t="s">
        <v>781</v>
      </c>
      <c r="Y113" s="104" t="s">
        <v>990</v>
      </c>
    </row>
    <row r="114" spans="1:25">
      <c r="A114" s="103">
        <v>111</v>
      </c>
      <c r="B114" s="104" t="s">
        <v>244</v>
      </c>
      <c r="C114" s="104" t="s">
        <v>245</v>
      </c>
      <c r="D114" s="107" t="s">
        <v>246</v>
      </c>
      <c r="E114" s="106" t="s">
        <v>797</v>
      </c>
      <c r="F114" s="137" t="s">
        <v>811</v>
      </c>
      <c r="G114" s="118"/>
      <c r="H114" s="118"/>
      <c r="I114" s="107" t="s">
        <v>996</v>
      </c>
      <c r="J114" s="107">
        <v>1.35</v>
      </c>
      <c r="K114" s="106" t="s">
        <v>797</v>
      </c>
      <c r="L114" s="107">
        <v>1</v>
      </c>
      <c r="M114" s="107">
        <v>2</v>
      </c>
      <c r="N114" s="107">
        <v>7</v>
      </c>
      <c r="O114" s="107"/>
      <c r="P114" s="306"/>
      <c r="Q114" s="106">
        <v>23</v>
      </c>
      <c r="R114" s="108">
        <f t="shared" si="4"/>
        <v>0</v>
      </c>
      <c r="S114" s="108">
        <f t="shared" si="5"/>
        <v>0</v>
      </c>
      <c r="T114" s="108">
        <f t="shared" si="6"/>
        <v>0</v>
      </c>
      <c r="U114" s="108">
        <f t="shared" si="7"/>
        <v>0</v>
      </c>
      <c r="V114" s="104" t="s">
        <v>247</v>
      </c>
      <c r="W114" s="107" t="s">
        <v>770</v>
      </c>
      <c r="X114" s="107">
        <v>1</v>
      </c>
      <c r="Y114" s="104" t="s">
        <v>217</v>
      </c>
    </row>
    <row r="115" spans="1:25">
      <c r="A115" s="103">
        <v>112</v>
      </c>
      <c r="B115" s="104" t="s">
        <v>244</v>
      </c>
      <c r="C115" s="104" t="s">
        <v>248</v>
      </c>
      <c r="D115" s="107" t="s">
        <v>246</v>
      </c>
      <c r="E115" s="106" t="s">
        <v>797</v>
      </c>
      <c r="F115" s="137" t="s">
        <v>811</v>
      </c>
      <c r="G115" s="118"/>
      <c r="H115" s="118"/>
      <c r="I115" s="107" t="s">
        <v>996</v>
      </c>
      <c r="J115" s="107">
        <v>1.35</v>
      </c>
      <c r="K115" s="106" t="s">
        <v>797</v>
      </c>
      <c r="L115" s="107">
        <v>1</v>
      </c>
      <c r="M115" s="107">
        <v>2</v>
      </c>
      <c r="N115" s="107">
        <v>7</v>
      </c>
      <c r="O115" s="107"/>
      <c r="P115" s="306"/>
      <c r="Q115" s="106">
        <v>23</v>
      </c>
      <c r="R115" s="108">
        <f t="shared" si="4"/>
        <v>0</v>
      </c>
      <c r="S115" s="108">
        <f t="shared" si="5"/>
        <v>0</v>
      </c>
      <c r="T115" s="108">
        <f t="shared" si="6"/>
        <v>0</v>
      </c>
      <c r="U115" s="108">
        <f t="shared" si="7"/>
        <v>0</v>
      </c>
      <c r="V115" s="104" t="s">
        <v>249</v>
      </c>
      <c r="W115" s="107" t="s">
        <v>770</v>
      </c>
      <c r="X115" s="107">
        <v>1</v>
      </c>
      <c r="Y115" s="104" t="s">
        <v>217</v>
      </c>
    </row>
    <row r="116" spans="1:25" s="93" customFormat="1">
      <c r="A116" s="103">
        <v>113</v>
      </c>
      <c r="B116" s="104" t="s">
        <v>244</v>
      </c>
      <c r="C116" s="104" t="s">
        <v>250</v>
      </c>
      <c r="D116" s="107" t="s">
        <v>246</v>
      </c>
      <c r="E116" s="106" t="s">
        <v>797</v>
      </c>
      <c r="F116" s="137" t="s">
        <v>811</v>
      </c>
      <c r="G116" s="118"/>
      <c r="H116" s="118"/>
      <c r="I116" s="107" t="s">
        <v>996</v>
      </c>
      <c r="J116" s="107">
        <v>1.35</v>
      </c>
      <c r="K116" s="106" t="s">
        <v>797</v>
      </c>
      <c r="L116" s="107">
        <v>1</v>
      </c>
      <c r="M116" s="107">
        <v>2</v>
      </c>
      <c r="N116" s="107">
        <v>7</v>
      </c>
      <c r="O116" s="107"/>
      <c r="P116" s="306"/>
      <c r="Q116" s="106">
        <v>23</v>
      </c>
      <c r="R116" s="108">
        <f t="shared" si="4"/>
        <v>0</v>
      </c>
      <c r="S116" s="108">
        <f t="shared" si="5"/>
        <v>0</v>
      </c>
      <c r="T116" s="108">
        <f t="shared" si="6"/>
        <v>0</v>
      </c>
      <c r="U116" s="108">
        <f t="shared" si="7"/>
        <v>0</v>
      </c>
      <c r="V116" s="104" t="s">
        <v>251</v>
      </c>
      <c r="W116" s="107" t="s">
        <v>770</v>
      </c>
      <c r="X116" s="107">
        <v>1</v>
      </c>
      <c r="Y116" s="104" t="s">
        <v>217</v>
      </c>
    </row>
    <row r="117" spans="1:25">
      <c r="A117" s="103">
        <v>114</v>
      </c>
      <c r="B117" s="104" t="s">
        <v>244</v>
      </c>
      <c r="C117" s="104" t="s">
        <v>252</v>
      </c>
      <c r="D117" s="107" t="s">
        <v>246</v>
      </c>
      <c r="E117" s="106" t="s">
        <v>797</v>
      </c>
      <c r="F117" s="137" t="s">
        <v>811</v>
      </c>
      <c r="G117" s="118"/>
      <c r="H117" s="118"/>
      <c r="I117" s="107" t="s">
        <v>996</v>
      </c>
      <c r="J117" s="107">
        <v>1.35</v>
      </c>
      <c r="K117" s="106" t="s">
        <v>797</v>
      </c>
      <c r="L117" s="107">
        <v>1</v>
      </c>
      <c r="M117" s="107">
        <v>2</v>
      </c>
      <c r="N117" s="107">
        <v>7</v>
      </c>
      <c r="O117" s="107"/>
      <c r="P117" s="306"/>
      <c r="Q117" s="106">
        <v>23</v>
      </c>
      <c r="R117" s="108">
        <f t="shared" si="4"/>
        <v>0</v>
      </c>
      <c r="S117" s="108">
        <f t="shared" si="5"/>
        <v>0</v>
      </c>
      <c r="T117" s="108">
        <f t="shared" si="6"/>
        <v>0</v>
      </c>
      <c r="U117" s="108">
        <f t="shared" si="7"/>
        <v>0</v>
      </c>
      <c r="V117" s="104" t="s">
        <v>253</v>
      </c>
      <c r="W117" s="107" t="s">
        <v>770</v>
      </c>
      <c r="X117" s="107">
        <v>1</v>
      </c>
      <c r="Y117" s="104" t="s">
        <v>217</v>
      </c>
    </row>
    <row r="118" spans="1:25">
      <c r="A118" s="103">
        <v>115</v>
      </c>
      <c r="B118" s="104" t="s">
        <v>254</v>
      </c>
      <c r="C118" s="104" t="s">
        <v>255</v>
      </c>
      <c r="D118" s="107" t="s">
        <v>256</v>
      </c>
      <c r="E118" s="106" t="s">
        <v>797</v>
      </c>
      <c r="F118" s="137" t="s">
        <v>811</v>
      </c>
      <c r="G118" s="118"/>
      <c r="H118" s="118"/>
      <c r="I118" s="107" t="s">
        <v>1057</v>
      </c>
      <c r="J118" s="107">
        <v>1.35</v>
      </c>
      <c r="K118" s="106" t="s">
        <v>797</v>
      </c>
      <c r="L118" s="107">
        <v>1</v>
      </c>
      <c r="M118" s="107">
        <v>2</v>
      </c>
      <c r="N118" s="107">
        <v>6.45</v>
      </c>
      <c r="O118" s="107">
        <v>1000</v>
      </c>
      <c r="P118" s="306"/>
      <c r="Q118" s="106">
        <v>23</v>
      </c>
      <c r="R118" s="108">
        <f t="shared" si="4"/>
        <v>0</v>
      </c>
      <c r="S118" s="108">
        <f t="shared" si="5"/>
        <v>0</v>
      </c>
      <c r="T118" s="108">
        <f t="shared" si="6"/>
        <v>0</v>
      </c>
      <c r="U118" s="108">
        <f t="shared" si="7"/>
        <v>0</v>
      </c>
      <c r="V118" s="104" t="s">
        <v>257</v>
      </c>
      <c r="W118" s="107" t="s">
        <v>770</v>
      </c>
      <c r="X118" s="107">
        <v>1</v>
      </c>
      <c r="Y118" s="104" t="s">
        <v>217</v>
      </c>
    </row>
    <row r="119" spans="1:25">
      <c r="A119" s="103">
        <v>116</v>
      </c>
      <c r="B119" s="104" t="s">
        <v>258</v>
      </c>
      <c r="C119" s="104" t="s">
        <v>259</v>
      </c>
      <c r="D119" s="107" t="s">
        <v>256</v>
      </c>
      <c r="E119" s="106" t="s">
        <v>797</v>
      </c>
      <c r="F119" s="137" t="s">
        <v>811</v>
      </c>
      <c r="G119" s="118"/>
      <c r="H119" s="118"/>
      <c r="I119" s="107" t="s">
        <v>1057</v>
      </c>
      <c r="J119" s="107">
        <v>1.35</v>
      </c>
      <c r="K119" s="106" t="s">
        <v>797</v>
      </c>
      <c r="L119" s="107">
        <v>1</v>
      </c>
      <c r="M119" s="107">
        <v>2</v>
      </c>
      <c r="N119" s="107">
        <v>3.5</v>
      </c>
      <c r="O119" s="107">
        <v>600</v>
      </c>
      <c r="P119" s="306"/>
      <c r="Q119" s="106">
        <v>23</v>
      </c>
      <c r="R119" s="108">
        <f t="shared" si="4"/>
        <v>0</v>
      </c>
      <c r="S119" s="108">
        <f t="shared" si="5"/>
        <v>0</v>
      </c>
      <c r="T119" s="108">
        <f t="shared" si="6"/>
        <v>0</v>
      </c>
      <c r="U119" s="108">
        <f t="shared" si="7"/>
        <v>0</v>
      </c>
      <c r="V119" s="104" t="s">
        <v>260</v>
      </c>
      <c r="W119" s="107" t="s">
        <v>770</v>
      </c>
      <c r="X119" s="107">
        <v>1</v>
      </c>
      <c r="Y119" s="104" t="s">
        <v>217</v>
      </c>
    </row>
    <row r="120" spans="1:25">
      <c r="A120" s="103">
        <v>117</v>
      </c>
      <c r="B120" s="104" t="s">
        <v>261</v>
      </c>
      <c r="C120" s="104" t="s">
        <v>262</v>
      </c>
      <c r="D120" s="107" t="s">
        <v>256</v>
      </c>
      <c r="E120" s="106" t="s">
        <v>797</v>
      </c>
      <c r="F120" s="137" t="s">
        <v>811</v>
      </c>
      <c r="G120" s="118"/>
      <c r="H120" s="118"/>
      <c r="I120" s="107" t="s">
        <v>996</v>
      </c>
      <c r="J120" s="107">
        <v>1.35</v>
      </c>
      <c r="K120" s="106" t="s">
        <v>797</v>
      </c>
      <c r="L120" s="107">
        <v>1</v>
      </c>
      <c r="M120" s="107">
        <v>2</v>
      </c>
      <c r="N120" s="107"/>
      <c r="O120" s="107"/>
      <c r="P120" s="306"/>
      <c r="Q120" s="106">
        <v>23</v>
      </c>
      <c r="R120" s="108">
        <f t="shared" si="4"/>
        <v>0</v>
      </c>
      <c r="S120" s="108">
        <f t="shared" si="5"/>
        <v>0</v>
      </c>
      <c r="T120" s="108">
        <f t="shared" si="6"/>
        <v>0</v>
      </c>
      <c r="U120" s="108">
        <f t="shared" si="7"/>
        <v>0</v>
      </c>
      <c r="V120" s="104" t="s">
        <v>263</v>
      </c>
      <c r="W120" s="107" t="s">
        <v>770</v>
      </c>
      <c r="X120" s="107">
        <v>1</v>
      </c>
      <c r="Y120" s="104" t="s">
        <v>217</v>
      </c>
    </row>
    <row r="121" spans="1:25">
      <c r="A121" s="103">
        <v>118</v>
      </c>
      <c r="B121" s="104" t="s">
        <v>264</v>
      </c>
      <c r="C121" s="104">
        <v>241971</v>
      </c>
      <c r="D121" s="107" t="s">
        <v>256</v>
      </c>
      <c r="E121" s="106" t="s">
        <v>797</v>
      </c>
      <c r="F121" s="137" t="s">
        <v>811</v>
      </c>
      <c r="G121" s="118"/>
      <c r="H121" s="118"/>
      <c r="I121" s="107" t="s">
        <v>996</v>
      </c>
      <c r="J121" s="107">
        <v>1.35</v>
      </c>
      <c r="K121" s="106" t="s">
        <v>797</v>
      </c>
      <c r="L121" s="107">
        <v>1</v>
      </c>
      <c r="M121" s="107">
        <v>2</v>
      </c>
      <c r="N121" s="107"/>
      <c r="O121" s="107"/>
      <c r="P121" s="306"/>
      <c r="Q121" s="106">
        <v>23</v>
      </c>
      <c r="R121" s="108">
        <f t="shared" si="4"/>
        <v>0</v>
      </c>
      <c r="S121" s="108">
        <f t="shared" si="5"/>
        <v>0</v>
      </c>
      <c r="T121" s="108">
        <f t="shared" si="6"/>
        <v>0</v>
      </c>
      <c r="U121" s="108">
        <f t="shared" si="7"/>
        <v>0</v>
      </c>
      <c r="V121" s="104" t="s">
        <v>265</v>
      </c>
      <c r="W121" s="107" t="s">
        <v>770</v>
      </c>
      <c r="X121" s="107">
        <v>1</v>
      </c>
      <c r="Y121" s="104" t="s">
        <v>217</v>
      </c>
    </row>
    <row r="122" spans="1:25">
      <c r="A122" s="103">
        <v>119</v>
      </c>
      <c r="B122" s="104" t="s">
        <v>266</v>
      </c>
      <c r="C122" s="104" t="s">
        <v>267</v>
      </c>
      <c r="D122" s="107" t="s">
        <v>256</v>
      </c>
      <c r="E122" s="106" t="s">
        <v>797</v>
      </c>
      <c r="F122" s="137" t="s">
        <v>811</v>
      </c>
      <c r="G122" s="118"/>
      <c r="H122" s="118"/>
      <c r="I122" s="107" t="s">
        <v>996</v>
      </c>
      <c r="J122" s="107">
        <v>1.35</v>
      </c>
      <c r="K122" s="106" t="s">
        <v>797</v>
      </c>
      <c r="L122" s="107">
        <v>1</v>
      </c>
      <c r="M122" s="107">
        <v>2</v>
      </c>
      <c r="N122" s="107"/>
      <c r="O122" s="107"/>
      <c r="P122" s="306"/>
      <c r="Q122" s="106">
        <v>23</v>
      </c>
      <c r="R122" s="108">
        <f t="shared" si="4"/>
        <v>0</v>
      </c>
      <c r="S122" s="108">
        <f t="shared" si="5"/>
        <v>0</v>
      </c>
      <c r="T122" s="108">
        <f t="shared" si="6"/>
        <v>0</v>
      </c>
      <c r="U122" s="108">
        <f t="shared" si="7"/>
        <v>0</v>
      </c>
      <c r="V122" s="104" t="s">
        <v>268</v>
      </c>
      <c r="W122" s="107" t="s">
        <v>770</v>
      </c>
      <c r="X122" s="107">
        <v>1</v>
      </c>
      <c r="Y122" s="104" t="s">
        <v>217</v>
      </c>
    </row>
    <row r="123" spans="1:25">
      <c r="A123" s="103">
        <v>120</v>
      </c>
      <c r="B123" s="104" t="s">
        <v>269</v>
      </c>
      <c r="C123" s="104" t="s">
        <v>270</v>
      </c>
      <c r="D123" s="107" t="s">
        <v>271</v>
      </c>
      <c r="E123" s="106" t="s">
        <v>797</v>
      </c>
      <c r="F123" s="137" t="s">
        <v>811</v>
      </c>
      <c r="G123" s="118"/>
      <c r="H123" s="118"/>
      <c r="I123" s="107" t="s">
        <v>996</v>
      </c>
      <c r="J123" s="107">
        <v>2.35</v>
      </c>
      <c r="K123" s="106" t="s">
        <v>797</v>
      </c>
      <c r="L123" s="107">
        <v>1</v>
      </c>
      <c r="M123" s="107">
        <v>2</v>
      </c>
      <c r="N123" s="107">
        <v>2.75</v>
      </c>
      <c r="O123" s="107"/>
      <c r="P123" s="306"/>
      <c r="Q123" s="106">
        <v>23</v>
      </c>
      <c r="R123" s="108">
        <f t="shared" si="4"/>
        <v>0</v>
      </c>
      <c r="S123" s="108">
        <f t="shared" si="5"/>
        <v>0</v>
      </c>
      <c r="T123" s="108">
        <f t="shared" si="6"/>
        <v>0</v>
      </c>
      <c r="U123" s="108">
        <f t="shared" si="7"/>
        <v>0</v>
      </c>
      <c r="V123" s="104" t="s">
        <v>272</v>
      </c>
      <c r="W123" s="107" t="s">
        <v>770</v>
      </c>
      <c r="X123" s="107">
        <v>1</v>
      </c>
      <c r="Y123" s="104" t="s">
        <v>217</v>
      </c>
    </row>
    <row r="124" spans="1:25">
      <c r="A124" s="103">
        <v>121</v>
      </c>
      <c r="B124" s="104" t="s">
        <v>147</v>
      </c>
      <c r="C124" s="104" t="s">
        <v>1529</v>
      </c>
      <c r="D124" s="107" t="s">
        <v>137</v>
      </c>
      <c r="E124" s="106" t="s">
        <v>797</v>
      </c>
      <c r="F124" s="137" t="s">
        <v>811</v>
      </c>
      <c r="G124" s="118"/>
      <c r="H124" s="118"/>
      <c r="I124" s="107" t="s">
        <v>988</v>
      </c>
      <c r="J124" s="107">
        <v>0.6</v>
      </c>
      <c r="K124" s="106" t="s">
        <v>797</v>
      </c>
      <c r="L124" s="107">
        <v>1</v>
      </c>
      <c r="M124" s="107">
        <v>2</v>
      </c>
      <c r="N124" s="107" t="s">
        <v>1016</v>
      </c>
      <c r="O124" s="107">
        <v>600</v>
      </c>
      <c r="P124" s="306"/>
      <c r="Q124" s="106">
        <v>23</v>
      </c>
      <c r="R124" s="108">
        <f t="shared" si="4"/>
        <v>0</v>
      </c>
      <c r="S124" s="108">
        <f t="shared" si="5"/>
        <v>0</v>
      </c>
      <c r="T124" s="108">
        <f t="shared" si="6"/>
        <v>0</v>
      </c>
      <c r="U124" s="108">
        <f t="shared" si="7"/>
        <v>0</v>
      </c>
      <c r="V124" s="104" t="s">
        <v>1530</v>
      </c>
      <c r="W124" s="107" t="s">
        <v>770</v>
      </c>
      <c r="X124" s="107">
        <v>1</v>
      </c>
      <c r="Y124" s="104" t="s">
        <v>217</v>
      </c>
    </row>
    <row r="125" spans="1:25">
      <c r="A125" s="103">
        <v>122</v>
      </c>
      <c r="B125" s="97" t="s">
        <v>273</v>
      </c>
      <c r="C125" s="97" t="s">
        <v>274</v>
      </c>
      <c r="D125" s="105" t="s">
        <v>86</v>
      </c>
      <c r="E125" s="141" t="s">
        <v>797</v>
      </c>
      <c r="F125" s="137" t="s">
        <v>811</v>
      </c>
      <c r="G125" s="309"/>
      <c r="H125" s="309"/>
      <c r="I125" s="105" t="s">
        <v>996</v>
      </c>
      <c r="J125" s="105">
        <v>0.9</v>
      </c>
      <c r="K125" s="141" t="s">
        <v>797</v>
      </c>
      <c r="L125" s="105">
        <v>1</v>
      </c>
      <c r="M125" s="105">
        <v>2</v>
      </c>
      <c r="N125" s="105" t="s">
        <v>76</v>
      </c>
      <c r="O125" s="105">
        <v>720</v>
      </c>
      <c r="P125" s="310"/>
      <c r="Q125" s="141">
        <v>23</v>
      </c>
      <c r="R125" s="143">
        <f t="shared" si="4"/>
        <v>0</v>
      </c>
      <c r="S125" s="143">
        <f t="shared" si="5"/>
        <v>0</v>
      </c>
      <c r="T125" s="143">
        <f t="shared" si="6"/>
        <v>0</v>
      </c>
      <c r="U125" s="143">
        <f t="shared" si="7"/>
        <v>0</v>
      </c>
      <c r="V125" s="97" t="s">
        <v>1276</v>
      </c>
      <c r="W125" s="105" t="s">
        <v>1531</v>
      </c>
      <c r="X125" s="105" t="s">
        <v>781</v>
      </c>
      <c r="Y125" s="97" t="s">
        <v>1155</v>
      </c>
    </row>
    <row r="126" spans="1:25">
      <c r="A126" s="103">
        <v>123</v>
      </c>
      <c r="B126" s="97" t="s">
        <v>273</v>
      </c>
      <c r="C126" s="97" t="s">
        <v>275</v>
      </c>
      <c r="D126" s="105" t="s">
        <v>86</v>
      </c>
      <c r="E126" s="141" t="s">
        <v>797</v>
      </c>
      <c r="F126" s="137" t="s">
        <v>811</v>
      </c>
      <c r="G126" s="309"/>
      <c r="H126" s="309"/>
      <c r="I126" s="105" t="s">
        <v>996</v>
      </c>
      <c r="J126" s="105">
        <v>0.9</v>
      </c>
      <c r="K126" s="141" t="s">
        <v>797</v>
      </c>
      <c r="L126" s="105">
        <v>1</v>
      </c>
      <c r="M126" s="105">
        <v>2</v>
      </c>
      <c r="N126" s="105" t="s">
        <v>276</v>
      </c>
      <c r="O126" s="105">
        <v>720</v>
      </c>
      <c r="P126" s="310"/>
      <c r="Q126" s="141">
        <v>23</v>
      </c>
      <c r="R126" s="143">
        <f t="shared" si="4"/>
        <v>0</v>
      </c>
      <c r="S126" s="143">
        <f t="shared" si="5"/>
        <v>0</v>
      </c>
      <c r="T126" s="143">
        <f t="shared" si="6"/>
        <v>0</v>
      </c>
      <c r="U126" s="143">
        <f t="shared" si="7"/>
        <v>0</v>
      </c>
      <c r="V126" s="97" t="s">
        <v>1279</v>
      </c>
      <c r="W126" s="105" t="s">
        <v>1531</v>
      </c>
      <c r="X126" s="105" t="s">
        <v>781</v>
      </c>
      <c r="Y126" s="97" t="s">
        <v>1155</v>
      </c>
    </row>
    <row r="127" spans="1:25" s="93" customFormat="1">
      <c r="A127" s="103">
        <v>124</v>
      </c>
      <c r="B127" s="97" t="s">
        <v>273</v>
      </c>
      <c r="C127" s="97" t="s">
        <v>278</v>
      </c>
      <c r="D127" s="105" t="s">
        <v>86</v>
      </c>
      <c r="E127" s="141" t="s">
        <v>797</v>
      </c>
      <c r="F127" s="137" t="s">
        <v>811</v>
      </c>
      <c r="G127" s="309"/>
      <c r="H127" s="309"/>
      <c r="I127" s="105" t="s">
        <v>996</v>
      </c>
      <c r="J127" s="105">
        <v>0.9</v>
      </c>
      <c r="K127" s="141" t="s">
        <v>797</v>
      </c>
      <c r="L127" s="105">
        <v>1</v>
      </c>
      <c r="M127" s="105">
        <v>2</v>
      </c>
      <c r="N127" s="105" t="s">
        <v>76</v>
      </c>
      <c r="O127" s="105">
        <v>720</v>
      </c>
      <c r="P127" s="310"/>
      <c r="Q127" s="141">
        <v>23</v>
      </c>
      <c r="R127" s="143">
        <f t="shared" si="4"/>
        <v>0</v>
      </c>
      <c r="S127" s="143">
        <f t="shared" si="5"/>
        <v>0</v>
      </c>
      <c r="T127" s="143">
        <f t="shared" si="6"/>
        <v>0</v>
      </c>
      <c r="U127" s="143">
        <f t="shared" si="7"/>
        <v>0</v>
      </c>
      <c r="V127" s="97" t="s">
        <v>1277</v>
      </c>
      <c r="W127" s="105" t="s">
        <v>1531</v>
      </c>
      <c r="X127" s="105" t="s">
        <v>781</v>
      </c>
      <c r="Y127" s="97" t="s">
        <v>1155</v>
      </c>
    </row>
    <row r="128" spans="1:25" s="93" customFormat="1">
      <c r="A128" s="103">
        <v>125</v>
      </c>
      <c r="B128" s="97" t="s">
        <v>279</v>
      </c>
      <c r="C128" s="97" t="s">
        <v>280</v>
      </c>
      <c r="D128" s="105" t="s">
        <v>145</v>
      </c>
      <c r="E128" s="141" t="s">
        <v>797</v>
      </c>
      <c r="F128" s="137" t="s">
        <v>811</v>
      </c>
      <c r="G128" s="309"/>
      <c r="H128" s="309"/>
      <c r="I128" s="105" t="s">
        <v>1057</v>
      </c>
      <c r="J128" s="105">
        <v>0.9</v>
      </c>
      <c r="K128" s="141" t="s">
        <v>797</v>
      </c>
      <c r="L128" s="105">
        <v>1</v>
      </c>
      <c r="M128" s="105">
        <v>2</v>
      </c>
      <c r="N128" s="105" t="s">
        <v>991</v>
      </c>
      <c r="O128" s="105">
        <v>850</v>
      </c>
      <c r="P128" s="310"/>
      <c r="Q128" s="141">
        <v>23</v>
      </c>
      <c r="R128" s="143">
        <f t="shared" si="4"/>
        <v>0</v>
      </c>
      <c r="S128" s="143">
        <f t="shared" si="5"/>
        <v>0</v>
      </c>
      <c r="T128" s="143">
        <f t="shared" si="6"/>
        <v>0</v>
      </c>
      <c r="U128" s="143">
        <f t="shared" si="7"/>
        <v>0</v>
      </c>
      <c r="V128" s="97" t="s">
        <v>1277</v>
      </c>
      <c r="W128" s="105" t="s">
        <v>1531</v>
      </c>
      <c r="X128" s="105" t="s">
        <v>781</v>
      </c>
      <c r="Y128" s="97" t="s">
        <v>1155</v>
      </c>
    </row>
    <row r="129" spans="1:25" s="93" customFormat="1">
      <c r="A129" s="103">
        <v>126</v>
      </c>
      <c r="B129" s="97" t="s">
        <v>985</v>
      </c>
      <c r="C129" s="97" t="s">
        <v>281</v>
      </c>
      <c r="D129" s="105" t="s">
        <v>145</v>
      </c>
      <c r="E129" s="141" t="s">
        <v>797</v>
      </c>
      <c r="F129" s="137" t="s">
        <v>811</v>
      </c>
      <c r="G129" s="309"/>
      <c r="H129" s="309"/>
      <c r="I129" s="105" t="s">
        <v>1057</v>
      </c>
      <c r="J129" s="105">
        <v>0.9</v>
      </c>
      <c r="K129" s="141" t="s">
        <v>797</v>
      </c>
      <c r="L129" s="105">
        <v>1</v>
      </c>
      <c r="M129" s="105">
        <v>2</v>
      </c>
      <c r="N129" s="105" t="s">
        <v>991</v>
      </c>
      <c r="O129" s="105">
        <v>850</v>
      </c>
      <c r="P129" s="310"/>
      <c r="Q129" s="141">
        <v>23</v>
      </c>
      <c r="R129" s="143">
        <f t="shared" si="4"/>
        <v>0</v>
      </c>
      <c r="S129" s="143">
        <f t="shared" si="5"/>
        <v>0</v>
      </c>
      <c r="T129" s="143">
        <f t="shared" si="6"/>
        <v>0</v>
      </c>
      <c r="U129" s="143">
        <f t="shared" si="7"/>
        <v>0</v>
      </c>
      <c r="V129" s="97" t="s">
        <v>1278</v>
      </c>
      <c r="W129" s="105" t="s">
        <v>1531</v>
      </c>
      <c r="X129" s="105" t="s">
        <v>781</v>
      </c>
      <c r="Y129" s="97" t="s">
        <v>1155</v>
      </c>
    </row>
    <row r="130" spans="1:25" s="93" customFormat="1" ht="15">
      <c r="A130" s="103">
        <v>127</v>
      </c>
      <c r="B130" s="97" t="s">
        <v>1152</v>
      </c>
      <c r="C130" s="97" t="s">
        <v>1153</v>
      </c>
      <c r="D130" s="105" t="s">
        <v>1154</v>
      </c>
      <c r="E130" s="141" t="s">
        <v>767</v>
      </c>
      <c r="F130" s="142">
        <v>45481</v>
      </c>
      <c r="G130" s="308" t="s">
        <v>781</v>
      </c>
      <c r="H130" s="309" t="s">
        <v>1223</v>
      </c>
      <c r="I130" s="105" t="s">
        <v>1057</v>
      </c>
      <c r="J130" s="105">
        <v>2.5</v>
      </c>
      <c r="K130" s="141" t="s">
        <v>797</v>
      </c>
      <c r="L130" s="105">
        <v>1</v>
      </c>
      <c r="M130" s="105">
        <v>2</v>
      </c>
      <c r="N130" s="105">
        <v>10</v>
      </c>
      <c r="O130" s="105"/>
      <c r="P130" s="310"/>
      <c r="Q130" s="141">
        <v>23</v>
      </c>
      <c r="R130" s="143">
        <f t="shared" si="4"/>
        <v>0</v>
      </c>
      <c r="S130" s="143">
        <f t="shared" si="5"/>
        <v>0</v>
      </c>
      <c r="T130" s="143">
        <f t="shared" si="6"/>
        <v>0</v>
      </c>
      <c r="U130" s="143">
        <f t="shared" si="7"/>
        <v>0</v>
      </c>
      <c r="V130" s="97" t="s">
        <v>1278</v>
      </c>
      <c r="W130" s="105" t="s">
        <v>1531</v>
      </c>
      <c r="X130" s="105" t="s">
        <v>781</v>
      </c>
      <c r="Y130" s="97" t="s">
        <v>1155</v>
      </c>
    </row>
    <row r="131" spans="1:25" s="93" customFormat="1">
      <c r="A131" s="103">
        <v>128</v>
      </c>
      <c r="B131" s="104" t="s">
        <v>282</v>
      </c>
      <c r="C131" s="104" t="s">
        <v>283</v>
      </c>
      <c r="D131" s="107" t="s">
        <v>86</v>
      </c>
      <c r="E131" s="106" t="s">
        <v>797</v>
      </c>
      <c r="F131" s="134" t="s">
        <v>811</v>
      </c>
      <c r="G131" s="118"/>
      <c r="H131" s="118"/>
      <c r="I131" s="107" t="s">
        <v>996</v>
      </c>
      <c r="J131" s="107">
        <v>0.9</v>
      </c>
      <c r="K131" s="106" t="s">
        <v>797</v>
      </c>
      <c r="L131" s="107">
        <v>1</v>
      </c>
      <c r="M131" s="107">
        <v>2</v>
      </c>
      <c r="N131" s="107" t="s">
        <v>276</v>
      </c>
      <c r="O131" s="107">
        <v>720</v>
      </c>
      <c r="P131" s="306"/>
      <c r="Q131" s="106">
        <v>23</v>
      </c>
      <c r="R131" s="108">
        <f t="shared" si="4"/>
        <v>0</v>
      </c>
      <c r="S131" s="108">
        <f t="shared" si="5"/>
        <v>0</v>
      </c>
      <c r="T131" s="108">
        <f t="shared" si="6"/>
        <v>0</v>
      </c>
      <c r="U131" s="108">
        <f t="shared" si="7"/>
        <v>0</v>
      </c>
      <c r="V131" s="104" t="s">
        <v>284</v>
      </c>
      <c r="W131" s="107" t="s">
        <v>776</v>
      </c>
      <c r="X131" s="107" t="s">
        <v>781</v>
      </c>
      <c r="Y131" s="104" t="s">
        <v>990</v>
      </c>
    </row>
    <row r="132" spans="1:25" s="93" customFormat="1">
      <c r="A132" s="103">
        <v>129</v>
      </c>
      <c r="B132" s="104" t="s">
        <v>282</v>
      </c>
      <c r="C132" s="104" t="s">
        <v>285</v>
      </c>
      <c r="D132" s="107" t="s">
        <v>86</v>
      </c>
      <c r="E132" s="106" t="s">
        <v>797</v>
      </c>
      <c r="F132" s="134" t="s">
        <v>811</v>
      </c>
      <c r="G132" s="118"/>
      <c r="H132" s="118"/>
      <c r="I132" s="107" t="s">
        <v>996</v>
      </c>
      <c r="J132" s="107">
        <v>0.9</v>
      </c>
      <c r="K132" s="106" t="s">
        <v>797</v>
      </c>
      <c r="L132" s="107">
        <v>1</v>
      </c>
      <c r="M132" s="107">
        <v>2</v>
      </c>
      <c r="N132" s="107" t="s">
        <v>276</v>
      </c>
      <c r="O132" s="107">
        <v>720</v>
      </c>
      <c r="P132" s="306"/>
      <c r="Q132" s="106">
        <v>23</v>
      </c>
      <c r="R132" s="108">
        <f t="shared" si="4"/>
        <v>0</v>
      </c>
      <c r="S132" s="108">
        <f t="shared" si="5"/>
        <v>0</v>
      </c>
      <c r="T132" s="108">
        <f t="shared" si="6"/>
        <v>0</v>
      </c>
      <c r="U132" s="108">
        <f t="shared" si="7"/>
        <v>0</v>
      </c>
      <c r="V132" s="104" t="s">
        <v>286</v>
      </c>
      <c r="W132" s="107" t="s">
        <v>771</v>
      </c>
      <c r="X132" s="107" t="s">
        <v>781</v>
      </c>
      <c r="Y132" s="104" t="s">
        <v>990</v>
      </c>
    </row>
    <row r="133" spans="1:25">
      <c r="A133" s="103">
        <v>130</v>
      </c>
      <c r="B133" s="104" t="s">
        <v>282</v>
      </c>
      <c r="C133" s="104" t="s">
        <v>287</v>
      </c>
      <c r="D133" s="107" t="s">
        <v>86</v>
      </c>
      <c r="E133" s="106" t="s">
        <v>797</v>
      </c>
      <c r="F133" s="134" t="s">
        <v>811</v>
      </c>
      <c r="G133" s="118"/>
      <c r="H133" s="118"/>
      <c r="I133" s="107" t="s">
        <v>996</v>
      </c>
      <c r="J133" s="107">
        <v>0.9</v>
      </c>
      <c r="K133" s="106" t="s">
        <v>797</v>
      </c>
      <c r="L133" s="107">
        <v>1</v>
      </c>
      <c r="M133" s="107">
        <v>2</v>
      </c>
      <c r="N133" s="107" t="s">
        <v>276</v>
      </c>
      <c r="O133" s="107">
        <v>720</v>
      </c>
      <c r="P133" s="306"/>
      <c r="Q133" s="106">
        <v>23</v>
      </c>
      <c r="R133" s="108">
        <f t="shared" ref="R133:R196" si="8">P133*1.23</f>
        <v>0</v>
      </c>
      <c r="S133" s="108">
        <f t="shared" ref="S133:S196" si="9">P133*M133</f>
        <v>0</v>
      </c>
      <c r="T133" s="108">
        <f t="shared" ref="T133:T196" si="10">S133*0.23</f>
        <v>0</v>
      </c>
      <c r="U133" s="108">
        <f t="shared" ref="U133:U196" si="11">S133+T133</f>
        <v>0</v>
      </c>
      <c r="V133" s="104" t="s">
        <v>288</v>
      </c>
      <c r="W133" s="107" t="s">
        <v>771</v>
      </c>
      <c r="X133" s="107" t="s">
        <v>781</v>
      </c>
      <c r="Y133" s="104" t="s">
        <v>990</v>
      </c>
    </row>
    <row r="134" spans="1:25">
      <c r="A134" s="103">
        <v>131</v>
      </c>
      <c r="B134" s="104" t="s">
        <v>282</v>
      </c>
      <c r="C134" s="104" t="s">
        <v>289</v>
      </c>
      <c r="D134" s="107" t="s">
        <v>86</v>
      </c>
      <c r="E134" s="106" t="s">
        <v>797</v>
      </c>
      <c r="F134" s="134" t="s">
        <v>811</v>
      </c>
      <c r="G134" s="118"/>
      <c r="H134" s="118"/>
      <c r="I134" s="107" t="s">
        <v>996</v>
      </c>
      <c r="J134" s="107">
        <v>0.9</v>
      </c>
      <c r="K134" s="106" t="s">
        <v>797</v>
      </c>
      <c r="L134" s="107">
        <v>1</v>
      </c>
      <c r="M134" s="107">
        <v>2</v>
      </c>
      <c r="N134" s="107" t="s">
        <v>276</v>
      </c>
      <c r="O134" s="107">
        <v>720</v>
      </c>
      <c r="P134" s="306"/>
      <c r="Q134" s="106">
        <v>23</v>
      </c>
      <c r="R134" s="108">
        <f t="shared" si="8"/>
        <v>0</v>
      </c>
      <c r="S134" s="108">
        <f t="shared" si="9"/>
        <v>0</v>
      </c>
      <c r="T134" s="108">
        <f t="shared" si="10"/>
        <v>0</v>
      </c>
      <c r="U134" s="108">
        <f t="shared" si="11"/>
        <v>0</v>
      </c>
      <c r="V134" s="104" t="s">
        <v>290</v>
      </c>
      <c r="W134" s="107" t="s">
        <v>776</v>
      </c>
      <c r="X134" s="107" t="s">
        <v>781</v>
      </c>
      <c r="Y134" s="104" t="s">
        <v>990</v>
      </c>
    </row>
    <row r="135" spans="1:25">
      <c r="A135" s="103">
        <v>132</v>
      </c>
      <c r="B135" s="104" t="s">
        <v>291</v>
      </c>
      <c r="C135" s="104" t="s">
        <v>292</v>
      </c>
      <c r="D135" s="107" t="s">
        <v>293</v>
      </c>
      <c r="E135" s="106" t="s">
        <v>797</v>
      </c>
      <c r="F135" s="134" t="s">
        <v>811</v>
      </c>
      <c r="G135" s="118"/>
      <c r="H135" s="118"/>
      <c r="I135" s="107" t="s">
        <v>988</v>
      </c>
      <c r="J135" s="107">
        <v>0.9</v>
      </c>
      <c r="K135" s="106" t="s">
        <v>797</v>
      </c>
      <c r="L135" s="107">
        <v>1</v>
      </c>
      <c r="M135" s="107">
        <v>2</v>
      </c>
      <c r="N135" s="107"/>
      <c r="O135" s="107"/>
      <c r="P135" s="306"/>
      <c r="Q135" s="106">
        <v>23</v>
      </c>
      <c r="R135" s="108">
        <f t="shared" si="8"/>
        <v>0</v>
      </c>
      <c r="S135" s="108">
        <f t="shared" si="9"/>
        <v>0</v>
      </c>
      <c r="T135" s="108">
        <f t="shared" si="10"/>
        <v>0</v>
      </c>
      <c r="U135" s="108">
        <f t="shared" si="11"/>
        <v>0</v>
      </c>
      <c r="V135" s="104" t="s">
        <v>294</v>
      </c>
      <c r="W135" s="107" t="s">
        <v>776</v>
      </c>
      <c r="X135" s="107" t="s">
        <v>781</v>
      </c>
      <c r="Y135" s="104" t="s">
        <v>990</v>
      </c>
    </row>
    <row r="136" spans="1:25">
      <c r="A136" s="103">
        <v>133</v>
      </c>
      <c r="B136" s="104" t="s">
        <v>291</v>
      </c>
      <c r="C136" s="104" t="s">
        <v>295</v>
      </c>
      <c r="D136" s="107" t="s">
        <v>293</v>
      </c>
      <c r="E136" s="106" t="s">
        <v>797</v>
      </c>
      <c r="F136" s="134" t="s">
        <v>811</v>
      </c>
      <c r="G136" s="118"/>
      <c r="H136" s="118"/>
      <c r="I136" s="107" t="s">
        <v>988</v>
      </c>
      <c r="J136" s="107">
        <v>0.9</v>
      </c>
      <c r="K136" s="106" t="s">
        <v>797</v>
      </c>
      <c r="L136" s="107">
        <v>1</v>
      </c>
      <c r="M136" s="107">
        <v>2</v>
      </c>
      <c r="N136" s="107"/>
      <c r="O136" s="107"/>
      <c r="P136" s="306"/>
      <c r="Q136" s="106">
        <v>23</v>
      </c>
      <c r="R136" s="108">
        <f t="shared" si="8"/>
        <v>0</v>
      </c>
      <c r="S136" s="108">
        <f t="shared" si="9"/>
        <v>0</v>
      </c>
      <c r="T136" s="108">
        <f t="shared" si="10"/>
        <v>0</v>
      </c>
      <c r="U136" s="108">
        <f t="shared" si="11"/>
        <v>0</v>
      </c>
      <c r="V136" s="104" t="s">
        <v>296</v>
      </c>
      <c r="W136" s="107" t="s">
        <v>776</v>
      </c>
      <c r="X136" s="107" t="s">
        <v>781</v>
      </c>
      <c r="Y136" s="104" t="s">
        <v>990</v>
      </c>
    </row>
    <row r="137" spans="1:25">
      <c r="A137" s="103">
        <v>134</v>
      </c>
      <c r="B137" s="104" t="s">
        <v>291</v>
      </c>
      <c r="C137" s="104" t="s">
        <v>297</v>
      </c>
      <c r="D137" s="107" t="s">
        <v>293</v>
      </c>
      <c r="E137" s="106" t="s">
        <v>797</v>
      </c>
      <c r="F137" s="134" t="s">
        <v>811</v>
      </c>
      <c r="G137" s="118"/>
      <c r="H137" s="118"/>
      <c r="I137" s="107" t="s">
        <v>988</v>
      </c>
      <c r="J137" s="107">
        <v>0.9</v>
      </c>
      <c r="K137" s="106" t="s">
        <v>797</v>
      </c>
      <c r="L137" s="107">
        <v>1</v>
      </c>
      <c r="M137" s="107">
        <v>2</v>
      </c>
      <c r="N137" s="107"/>
      <c r="O137" s="107"/>
      <c r="P137" s="306"/>
      <c r="Q137" s="106">
        <v>23</v>
      </c>
      <c r="R137" s="108">
        <f t="shared" si="8"/>
        <v>0</v>
      </c>
      <c r="S137" s="108">
        <f t="shared" si="9"/>
        <v>0</v>
      </c>
      <c r="T137" s="108">
        <f t="shared" si="10"/>
        <v>0</v>
      </c>
      <c r="U137" s="108">
        <f t="shared" si="11"/>
        <v>0</v>
      </c>
      <c r="V137" s="104" t="s">
        <v>298</v>
      </c>
      <c r="W137" s="107" t="s">
        <v>776</v>
      </c>
      <c r="X137" s="107" t="s">
        <v>781</v>
      </c>
      <c r="Y137" s="104" t="s">
        <v>990</v>
      </c>
    </row>
    <row r="138" spans="1:25">
      <c r="A138" s="103">
        <v>135</v>
      </c>
      <c r="B138" s="104" t="s">
        <v>299</v>
      </c>
      <c r="C138" s="104" t="s">
        <v>300</v>
      </c>
      <c r="D138" s="107" t="s">
        <v>3</v>
      </c>
      <c r="E138" s="106" t="s">
        <v>797</v>
      </c>
      <c r="F138" s="134" t="s">
        <v>811</v>
      </c>
      <c r="G138" s="118"/>
      <c r="H138" s="118"/>
      <c r="I138" s="107" t="s">
        <v>988</v>
      </c>
      <c r="J138" s="107">
        <v>0.95</v>
      </c>
      <c r="K138" s="106" t="s">
        <v>797</v>
      </c>
      <c r="L138" s="107">
        <v>1</v>
      </c>
      <c r="M138" s="107">
        <v>2</v>
      </c>
      <c r="N138" s="107"/>
      <c r="O138" s="107"/>
      <c r="P138" s="306"/>
      <c r="Q138" s="106">
        <v>23</v>
      </c>
      <c r="R138" s="108">
        <f t="shared" si="8"/>
        <v>0</v>
      </c>
      <c r="S138" s="108">
        <f t="shared" si="9"/>
        <v>0</v>
      </c>
      <c r="T138" s="108">
        <f t="shared" si="10"/>
        <v>0</v>
      </c>
      <c r="U138" s="108">
        <f t="shared" si="11"/>
        <v>0</v>
      </c>
      <c r="V138" s="104" t="s">
        <v>301</v>
      </c>
      <c r="W138" s="107" t="s">
        <v>771</v>
      </c>
      <c r="X138" s="107" t="s">
        <v>781</v>
      </c>
      <c r="Y138" s="104" t="s">
        <v>990</v>
      </c>
    </row>
    <row r="139" spans="1:25">
      <c r="A139" s="103">
        <v>136</v>
      </c>
      <c r="B139" s="104" t="s">
        <v>291</v>
      </c>
      <c r="C139" s="104" t="s">
        <v>302</v>
      </c>
      <c r="D139" s="107" t="s">
        <v>293</v>
      </c>
      <c r="E139" s="106" t="s">
        <v>797</v>
      </c>
      <c r="F139" s="134" t="s">
        <v>811</v>
      </c>
      <c r="G139" s="118"/>
      <c r="H139" s="118"/>
      <c r="I139" s="107" t="s">
        <v>988</v>
      </c>
      <c r="J139" s="107">
        <v>0.9</v>
      </c>
      <c r="K139" s="106" t="s">
        <v>797</v>
      </c>
      <c r="L139" s="107">
        <v>1</v>
      </c>
      <c r="M139" s="107">
        <v>2</v>
      </c>
      <c r="N139" s="107"/>
      <c r="O139" s="107"/>
      <c r="P139" s="306"/>
      <c r="Q139" s="106">
        <v>23</v>
      </c>
      <c r="R139" s="108">
        <f t="shared" si="8"/>
        <v>0</v>
      </c>
      <c r="S139" s="108">
        <f t="shared" si="9"/>
        <v>0</v>
      </c>
      <c r="T139" s="108">
        <f t="shared" si="10"/>
        <v>0</v>
      </c>
      <c r="U139" s="108">
        <f t="shared" si="11"/>
        <v>0</v>
      </c>
      <c r="V139" s="104" t="s">
        <v>303</v>
      </c>
      <c r="W139" s="107" t="s">
        <v>771</v>
      </c>
      <c r="X139" s="107" t="s">
        <v>781</v>
      </c>
      <c r="Y139" s="104" t="s">
        <v>990</v>
      </c>
    </row>
    <row r="140" spans="1:25" ht="15">
      <c r="A140" s="103">
        <v>137</v>
      </c>
      <c r="B140" s="104" t="s">
        <v>304</v>
      </c>
      <c r="C140" s="104" t="s">
        <v>305</v>
      </c>
      <c r="D140" s="107" t="s">
        <v>306</v>
      </c>
      <c r="E140" s="106" t="s">
        <v>797</v>
      </c>
      <c r="F140" s="134" t="s">
        <v>811</v>
      </c>
      <c r="G140" s="311"/>
      <c r="H140" s="118"/>
      <c r="I140" s="107" t="s">
        <v>988</v>
      </c>
      <c r="J140" s="107">
        <v>0.9</v>
      </c>
      <c r="K140" s="106" t="s">
        <v>797</v>
      </c>
      <c r="L140" s="107">
        <v>1</v>
      </c>
      <c r="M140" s="107">
        <v>2</v>
      </c>
      <c r="N140" s="107"/>
      <c r="O140" s="107"/>
      <c r="P140" s="306"/>
      <c r="Q140" s="106">
        <v>23</v>
      </c>
      <c r="R140" s="108">
        <f t="shared" si="8"/>
        <v>0</v>
      </c>
      <c r="S140" s="108">
        <f t="shared" si="9"/>
        <v>0</v>
      </c>
      <c r="T140" s="108">
        <f t="shared" si="10"/>
        <v>0</v>
      </c>
      <c r="U140" s="108">
        <f t="shared" si="11"/>
        <v>0</v>
      </c>
      <c r="V140" s="104" t="s">
        <v>307</v>
      </c>
      <c r="W140" s="107" t="s">
        <v>771</v>
      </c>
      <c r="X140" s="107" t="s">
        <v>781</v>
      </c>
      <c r="Y140" s="104" t="s">
        <v>990</v>
      </c>
    </row>
    <row r="141" spans="1:25" ht="15">
      <c r="A141" s="103">
        <v>138</v>
      </c>
      <c r="B141" s="104" t="s">
        <v>308</v>
      </c>
      <c r="C141" s="104" t="s">
        <v>309</v>
      </c>
      <c r="D141" s="107" t="s">
        <v>68</v>
      </c>
      <c r="E141" s="106" t="s">
        <v>797</v>
      </c>
      <c r="F141" s="134" t="s">
        <v>811</v>
      </c>
      <c r="G141" s="311"/>
      <c r="H141" s="118"/>
      <c r="I141" s="107" t="s">
        <v>988</v>
      </c>
      <c r="J141" s="107">
        <v>0.9</v>
      </c>
      <c r="K141" s="106" t="s">
        <v>797</v>
      </c>
      <c r="L141" s="107">
        <v>1</v>
      </c>
      <c r="M141" s="107">
        <v>2</v>
      </c>
      <c r="N141" s="107"/>
      <c r="O141" s="107"/>
      <c r="P141" s="306"/>
      <c r="Q141" s="106">
        <v>23</v>
      </c>
      <c r="R141" s="108">
        <f t="shared" si="8"/>
        <v>0</v>
      </c>
      <c r="S141" s="108">
        <f t="shared" si="9"/>
        <v>0</v>
      </c>
      <c r="T141" s="108">
        <f t="shared" si="10"/>
        <v>0</v>
      </c>
      <c r="U141" s="108">
        <f t="shared" si="11"/>
        <v>0</v>
      </c>
      <c r="V141" s="104" t="s">
        <v>310</v>
      </c>
      <c r="W141" s="107" t="s">
        <v>772</v>
      </c>
      <c r="X141" s="107" t="s">
        <v>781</v>
      </c>
      <c r="Y141" s="104" t="s">
        <v>311</v>
      </c>
    </row>
    <row r="142" spans="1:25">
      <c r="A142" s="103">
        <v>139</v>
      </c>
      <c r="B142" s="104" t="s">
        <v>312</v>
      </c>
      <c r="C142" s="104" t="s">
        <v>313</v>
      </c>
      <c r="D142" s="107" t="s">
        <v>246</v>
      </c>
      <c r="E142" s="106" t="s">
        <v>797</v>
      </c>
      <c r="F142" s="134" t="s">
        <v>811</v>
      </c>
      <c r="G142" s="118"/>
      <c r="H142" s="118"/>
      <c r="I142" s="107" t="s">
        <v>996</v>
      </c>
      <c r="J142" s="107">
        <v>0.9</v>
      </c>
      <c r="K142" s="106" t="s">
        <v>797</v>
      </c>
      <c r="L142" s="107">
        <v>1</v>
      </c>
      <c r="M142" s="107">
        <v>2</v>
      </c>
      <c r="N142" s="107" t="s">
        <v>221</v>
      </c>
      <c r="O142" s="107"/>
      <c r="P142" s="306"/>
      <c r="Q142" s="106">
        <v>23</v>
      </c>
      <c r="R142" s="108">
        <f t="shared" si="8"/>
        <v>0</v>
      </c>
      <c r="S142" s="108">
        <f t="shared" si="9"/>
        <v>0</v>
      </c>
      <c r="T142" s="108">
        <f t="shared" si="10"/>
        <v>0</v>
      </c>
      <c r="U142" s="108">
        <f t="shared" si="11"/>
        <v>0</v>
      </c>
      <c r="V142" s="104" t="s">
        <v>314</v>
      </c>
      <c r="W142" s="107" t="s">
        <v>776</v>
      </c>
      <c r="X142" s="107" t="s">
        <v>781</v>
      </c>
      <c r="Y142" s="104" t="s">
        <v>990</v>
      </c>
    </row>
    <row r="143" spans="1:25">
      <c r="A143" s="103">
        <v>140</v>
      </c>
      <c r="B143" s="104" t="s">
        <v>315</v>
      </c>
      <c r="C143" s="104" t="s">
        <v>316</v>
      </c>
      <c r="D143" s="107" t="s">
        <v>1046</v>
      </c>
      <c r="E143" s="106" t="s">
        <v>797</v>
      </c>
      <c r="F143" s="134" t="s">
        <v>811</v>
      </c>
      <c r="G143" s="118"/>
      <c r="H143" s="118"/>
      <c r="I143" s="107" t="s">
        <v>996</v>
      </c>
      <c r="J143" s="107">
        <v>0.9</v>
      </c>
      <c r="K143" s="106" t="s">
        <v>797</v>
      </c>
      <c r="L143" s="107">
        <v>1</v>
      </c>
      <c r="M143" s="107">
        <v>2</v>
      </c>
      <c r="N143" s="107" t="s">
        <v>318</v>
      </c>
      <c r="O143" s="107"/>
      <c r="P143" s="306"/>
      <c r="Q143" s="106">
        <v>23</v>
      </c>
      <c r="R143" s="108">
        <f t="shared" si="8"/>
        <v>0</v>
      </c>
      <c r="S143" s="108">
        <f t="shared" si="9"/>
        <v>0</v>
      </c>
      <c r="T143" s="108">
        <f t="shared" si="10"/>
        <v>0</v>
      </c>
      <c r="U143" s="108">
        <f t="shared" si="11"/>
        <v>0</v>
      </c>
      <c r="V143" s="104" t="s">
        <v>317</v>
      </c>
      <c r="W143" s="107" t="s">
        <v>776</v>
      </c>
      <c r="X143" s="107" t="s">
        <v>781</v>
      </c>
      <c r="Y143" s="104" t="s">
        <v>990</v>
      </c>
    </row>
    <row r="144" spans="1:25">
      <c r="A144" s="103">
        <v>141</v>
      </c>
      <c r="B144" s="104" t="s">
        <v>319</v>
      </c>
      <c r="C144" s="104" t="s">
        <v>320</v>
      </c>
      <c r="D144" s="107" t="s">
        <v>321</v>
      </c>
      <c r="E144" s="106" t="s">
        <v>797</v>
      </c>
      <c r="F144" s="134" t="s">
        <v>811</v>
      </c>
      <c r="G144" s="118"/>
      <c r="H144" s="118"/>
      <c r="I144" s="107" t="s">
        <v>996</v>
      </c>
      <c r="J144" s="107">
        <v>0.9</v>
      </c>
      <c r="K144" s="106" t="s">
        <v>797</v>
      </c>
      <c r="L144" s="107">
        <v>1</v>
      </c>
      <c r="M144" s="107">
        <v>2</v>
      </c>
      <c r="N144" s="107" t="s">
        <v>76</v>
      </c>
      <c r="O144" s="107"/>
      <c r="P144" s="306"/>
      <c r="Q144" s="106">
        <v>23</v>
      </c>
      <c r="R144" s="108">
        <f t="shared" si="8"/>
        <v>0</v>
      </c>
      <c r="S144" s="108">
        <f t="shared" si="9"/>
        <v>0</v>
      </c>
      <c r="T144" s="108">
        <f t="shared" si="10"/>
        <v>0</v>
      </c>
      <c r="U144" s="108">
        <f t="shared" si="11"/>
        <v>0</v>
      </c>
      <c r="V144" s="104" t="s">
        <v>322</v>
      </c>
      <c r="W144" s="107" t="s">
        <v>776</v>
      </c>
      <c r="X144" s="107" t="s">
        <v>781</v>
      </c>
      <c r="Y144" s="104" t="s">
        <v>990</v>
      </c>
    </row>
    <row r="145" spans="1:25">
      <c r="A145" s="103">
        <v>142</v>
      </c>
      <c r="B145" s="104" t="s">
        <v>261</v>
      </c>
      <c r="C145" s="104">
        <v>500166</v>
      </c>
      <c r="D145" s="107" t="s">
        <v>293</v>
      </c>
      <c r="E145" s="106" t="s">
        <v>797</v>
      </c>
      <c r="F145" s="134" t="s">
        <v>811</v>
      </c>
      <c r="G145" s="118"/>
      <c r="H145" s="118"/>
      <c r="I145" s="107" t="s">
        <v>996</v>
      </c>
      <c r="J145" s="107">
        <v>0.9</v>
      </c>
      <c r="K145" s="106" t="s">
        <v>797</v>
      </c>
      <c r="L145" s="107">
        <v>1</v>
      </c>
      <c r="M145" s="107">
        <v>2</v>
      </c>
      <c r="N145" s="107"/>
      <c r="O145" s="107"/>
      <c r="P145" s="306"/>
      <c r="Q145" s="106">
        <v>23</v>
      </c>
      <c r="R145" s="108">
        <f t="shared" si="8"/>
        <v>0</v>
      </c>
      <c r="S145" s="108">
        <f t="shared" si="9"/>
        <v>0</v>
      </c>
      <c r="T145" s="108">
        <f t="shared" si="10"/>
        <v>0</v>
      </c>
      <c r="U145" s="108">
        <f t="shared" si="11"/>
        <v>0</v>
      </c>
      <c r="V145" s="104" t="s">
        <v>323</v>
      </c>
      <c r="W145" s="107" t="s">
        <v>771</v>
      </c>
      <c r="X145" s="107" t="s">
        <v>781</v>
      </c>
      <c r="Y145" s="104" t="s">
        <v>990</v>
      </c>
    </row>
    <row r="146" spans="1:25">
      <c r="A146" s="103">
        <v>143</v>
      </c>
      <c r="B146" s="104" t="s">
        <v>324</v>
      </c>
      <c r="C146" s="104" t="s">
        <v>325</v>
      </c>
      <c r="D146" s="107" t="s">
        <v>326</v>
      </c>
      <c r="E146" s="106" t="s">
        <v>797</v>
      </c>
      <c r="F146" s="134" t="s">
        <v>811</v>
      </c>
      <c r="G146" s="118"/>
      <c r="H146" s="118"/>
      <c r="I146" s="107" t="s">
        <v>996</v>
      </c>
      <c r="J146" s="107">
        <v>0.97</v>
      </c>
      <c r="K146" s="106" t="s">
        <v>797</v>
      </c>
      <c r="L146" s="107">
        <v>1</v>
      </c>
      <c r="M146" s="107">
        <v>2</v>
      </c>
      <c r="N146" s="107"/>
      <c r="O146" s="107"/>
      <c r="P146" s="306"/>
      <c r="Q146" s="106">
        <v>23</v>
      </c>
      <c r="R146" s="108">
        <f t="shared" si="8"/>
        <v>0</v>
      </c>
      <c r="S146" s="108">
        <f t="shared" si="9"/>
        <v>0</v>
      </c>
      <c r="T146" s="108">
        <f t="shared" si="10"/>
        <v>0</v>
      </c>
      <c r="U146" s="108">
        <f t="shared" si="11"/>
        <v>0</v>
      </c>
      <c r="V146" s="104" t="s">
        <v>327</v>
      </c>
      <c r="W146" s="107" t="s">
        <v>776</v>
      </c>
      <c r="X146" s="107" t="s">
        <v>781</v>
      </c>
      <c r="Y146" s="104" t="s">
        <v>990</v>
      </c>
    </row>
    <row r="147" spans="1:25">
      <c r="A147" s="103">
        <v>144</v>
      </c>
      <c r="B147" s="104" t="s">
        <v>328</v>
      </c>
      <c r="C147" s="104" t="s">
        <v>329</v>
      </c>
      <c r="D147" s="107" t="s">
        <v>330</v>
      </c>
      <c r="E147" s="106" t="s">
        <v>797</v>
      </c>
      <c r="F147" s="134" t="s">
        <v>811</v>
      </c>
      <c r="G147" s="118"/>
      <c r="H147" s="118"/>
      <c r="I147" s="107" t="s">
        <v>996</v>
      </c>
      <c r="J147" s="107">
        <v>0.9</v>
      </c>
      <c r="K147" s="106" t="s">
        <v>797</v>
      </c>
      <c r="L147" s="107">
        <v>1</v>
      </c>
      <c r="M147" s="107">
        <v>2</v>
      </c>
      <c r="N147" s="107"/>
      <c r="O147" s="107"/>
      <c r="P147" s="306"/>
      <c r="Q147" s="106">
        <v>23</v>
      </c>
      <c r="R147" s="108">
        <f t="shared" si="8"/>
        <v>0</v>
      </c>
      <c r="S147" s="108">
        <f t="shared" si="9"/>
        <v>0</v>
      </c>
      <c r="T147" s="108">
        <f t="shared" si="10"/>
        <v>0</v>
      </c>
      <c r="U147" s="108">
        <f t="shared" si="11"/>
        <v>0</v>
      </c>
      <c r="V147" s="104" t="s">
        <v>331</v>
      </c>
      <c r="W147" s="107" t="s">
        <v>770</v>
      </c>
      <c r="X147" s="107" t="s">
        <v>781</v>
      </c>
      <c r="Y147" s="104" t="s">
        <v>990</v>
      </c>
    </row>
    <row r="148" spans="1:25">
      <c r="A148" s="103">
        <v>145</v>
      </c>
      <c r="B148" s="104" t="s">
        <v>332</v>
      </c>
      <c r="C148" s="104" t="s">
        <v>333</v>
      </c>
      <c r="D148" s="107" t="s">
        <v>334</v>
      </c>
      <c r="E148" s="106" t="s">
        <v>797</v>
      </c>
      <c r="F148" s="134" t="s">
        <v>811</v>
      </c>
      <c r="G148" s="118"/>
      <c r="H148" s="118"/>
      <c r="I148" s="107" t="s">
        <v>996</v>
      </c>
      <c r="J148" s="107">
        <v>1.1000000000000001</v>
      </c>
      <c r="K148" s="106" t="s">
        <v>797</v>
      </c>
      <c r="L148" s="107">
        <v>1</v>
      </c>
      <c r="M148" s="107">
        <v>2</v>
      </c>
      <c r="N148" s="107" t="s">
        <v>336</v>
      </c>
      <c r="O148" s="107">
        <v>800</v>
      </c>
      <c r="P148" s="306"/>
      <c r="Q148" s="106">
        <v>23</v>
      </c>
      <c r="R148" s="108">
        <f t="shared" si="8"/>
        <v>0</v>
      </c>
      <c r="S148" s="108">
        <f t="shared" si="9"/>
        <v>0</v>
      </c>
      <c r="T148" s="108">
        <f t="shared" si="10"/>
        <v>0</v>
      </c>
      <c r="U148" s="108">
        <f t="shared" si="11"/>
        <v>0</v>
      </c>
      <c r="V148" s="104" t="s">
        <v>335</v>
      </c>
      <c r="W148" s="107" t="s">
        <v>770</v>
      </c>
      <c r="X148" s="107" t="s">
        <v>781</v>
      </c>
      <c r="Y148" s="104" t="s">
        <v>990</v>
      </c>
    </row>
    <row r="149" spans="1:25">
      <c r="A149" s="103">
        <v>146</v>
      </c>
      <c r="B149" s="104" t="s">
        <v>337</v>
      </c>
      <c r="C149" s="104" t="s">
        <v>338</v>
      </c>
      <c r="D149" s="107" t="s">
        <v>339</v>
      </c>
      <c r="E149" s="106" t="s">
        <v>797</v>
      </c>
      <c r="F149" s="134" t="s">
        <v>811</v>
      </c>
      <c r="G149" s="118"/>
      <c r="H149" s="118"/>
      <c r="I149" s="107" t="s">
        <v>996</v>
      </c>
      <c r="J149" s="107">
        <v>1.3</v>
      </c>
      <c r="K149" s="106" t="s">
        <v>797</v>
      </c>
      <c r="L149" s="107">
        <v>1</v>
      </c>
      <c r="M149" s="107">
        <v>2</v>
      </c>
      <c r="N149" s="107">
        <v>6.8</v>
      </c>
      <c r="O149" s="107"/>
      <c r="P149" s="306"/>
      <c r="Q149" s="106">
        <v>23</v>
      </c>
      <c r="R149" s="108">
        <f t="shared" si="8"/>
        <v>0</v>
      </c>
      <c r="S149" s="108">
        <f t="shared" si="9"/>
        <v>0</v>
      </c>
      <c r="T149" s="108">
        <f t="shared" si="10"/>
        <v>0</v>
      </c>
      <c r="U149" s="108">
        <f t="shared" si="11"/>
        <v>0</v>
      </c>
      <c r="V149" s="104" t="s">
        <v>331</v>
      </c>
      <c r="W149" s="107" t="s">
        <v>770</v>
      </c>
      <c r="X149" s="107" t="s">
        <v>781</v>
      </c>
      <c r="Y149" s="104" t="s">
        <v>990</v>
      </c>
    </row>
    <row r="150" spans="1:25">
      <c r="A150" s="103">
        <v>147</v>
      </c>
      <c r="B150" s="104" t="s">
        <v>340</v>
      </c>
      <c r="C150" s="104" t="s">
        <v>341</v>
      </c>
      <c r="D150" s="107" t="s">
        <v>15</v>
      </c>
      <c r="E150" s="106" t="s">
        <v>797</v>
      </c>
      <c r="F150" s="134" t="s">
        <v>811</v>
      </c>
      <c r="G150" s="118"/>
      <c r="H150" s="118"/>
      <c r="I150" s="107" t="s">
        <v>1057</v>
      </c>
      <c r="J150" s="107">
        <v>0.95</v>
      </c>
      <c r="K150" s="106" t="s">
        <v>797</v>
      </c>
      <c r="L150" s="107">
        <v>1</v>
      </c>
      <c r="M150" s="107">
        <v>2</v>
      </c>
      <c r="N150" s="107">
        <v>2.5</v>
      </c>
      <c r="O150" s="107">
        <v>480</v>
      </c>
      <c r="P150" s="306"/>
      <c r="Q150" s="106">
        <v>23</v>
      </c>
      <c r="R150" s="108">
        <f t="shared" si="8"/>
        <v>0</v>
      </c>
      <c r="S150" s="108">
        <f t="shared" si="9"/>
        <v>0</v>
      </c>
      <c r="T150" s="108">
        <f t="shared" si="10"/>
        <v>0</v>
      </c>
      <c r="U150" s="108">
        <f t="shared" si="11"/>
        <v>0</v>
      </c>
      <c r="V150" s="104" t="s">
        <v>342</v>
      </c>
      <c r="W150" s="107" t="s">
        <v>768</v>
      </c>
      <c r="X150" s="107" t="s">
        <v>781</v>
      </c>
      <c r="Y150" s="104" t="s">
        <v>990</v>
      </c>
    </row>
    <row r="151" spans="1:25">
      <c r="A151" s="103">
        <v>148</v>
      </c>
      <c r="B151" s="104" t="s">
        <v>343</v>
      </c>
      <c r="C151" s="104" t="s">
        <v>344</v>
      </c>
      <c r="D151" s="107" t="s">
        <v>15</v>
      </c>
      <c r="E151" s="106" t="s">
        <v>797</v>
      </c>
      <c r="F151" s="134" t="s">
        <v>811</v>
      </c>
      <c r="G151" s="118"/>
      <c r="H151" s="118"/>
      <c r="I151" s="107" t="s">
        <v>996</v>
      </c>
      <c r="J151" s="107">
        <v>1.8</v>
      </c>
      <c r="K151" s="106" t="s">
        <v>797</v>
      </c>
      <c r="L151" s="107">
        <v>1</v>
      </c>
      <c r="M151" s="107">
        <v>2</v>
      </c>
      <c r="N151" s="107">
        <v>6.45</v>
      </c>
      <c r="O151" s="107">
        <v>1000</v>
      </c>
      <c r="P151" s="306"/>
      <c r="Q151" s="106">
        <v>23</v>
      </c>
      <c r="R151" s="108">
        <f t="shared" si="8"/>
        <v>0</v>
      </c>
      <c r="S151" s="108">
        <f t="shared" si="9"/>
        <v>0</v>
      </c>
      <c r="T151" s="108">
        <f t="shared" si="10"/>
        <v>0</v>
      </c>
      <c r="U151" s="108">
        <f t="shared" si="11"/>
        <v>0</v>
      </c>
      <c r="V151" s="104" t="s">
        <v>345</v>
      </c>
      <c r="W151" s="107" t="s">
        <v>768</v>
      </c>
      <c r="X151" s="107" t="s">
        <v>781</v>
      </c>
      <c r="Y151" s="104" t="s">
        <v>990</v>
      </c>
    </row>
    <row r="152" spans="1:25">
      <c r="A152" s="103">
        <v>149</v>
      </c>
      <c r="B152" s="104" t="s">
        <v>346</v>
      </c>
      <c r="C152" s="104" t="s">
        <v>347</v>
      </c>
      <c r="D152" s="107" t="s">
        <v>145</v>
      </c>
      <c r="E152" s="106" t="s">
        <v>797</v>
      </c>
      <c r="F152" s="134" t="s">
        <v>811</v>
      </c>
      <c r="G152" s="118"/>
      <c r="H152" s="118"/>
      <c r="I152" s="107" t="s">
        <v>996</v>
      </c>
      <c r="J152" s="107">
        <v>0.95</v>
      </c>
      <c r="K152" s="106" t="s">
        <v>797</v>
      </c>
      <c r="L152" s="107">
        <v>1</v>
      </c>
      <c r="M152" s="107">
        <v>2</v>
      </c>
      <c r="N152" s="107">
        <v>3.5</v>
      </c>
      <c r="O152" s="107"/>
      <c r="P152" s="306"/>
      <c r="Q152" s="106">
        <v>23</v>
      </c>
      <c r="R152" s="108">
        <f t="shared" si="8"/>
        <v>0</v>
      </c>
      <c r="S152" s="108">
        <f t="shared" si="9"/>
        <v>0</v>
      </c>
      <c r="T152" s="108">
        <f t="shared" si="10"/>
        <v>0</v>
      </c>
      <c r="U152" s="108">
        <f t="shared" si="11"/>
        <v>0</v>
      </c>
      <c r="V152" s="104" t="s">
        <v>348</v>
      </c>
      <c r="W152" s="107" t="s">
        <v>768</v>
      </c>
      <c r="X152" s="107" t="s">
        <v>781</v>
      </c>
      <c r="Y152" s="104" t="s">
        <v>990</v>
      </c>
    </row>
    <row r="153" spans="1:25">
      <c r="A153" s="103">
        <v>150</v>
      </c>
      <c r="B153" s="104" t="s">
        <v>349</v>
      </c>
      <c r="C153" s="104" t="s">
        <v>1156</v>
      </c>
      <c r="D153" s="107" t="s">
        <v>350</v>
      </c>
      <c r="E153" s="106" t="s">
        <v>797</v>
      </c>
      <c r="F153" s="134" t="s">
        <v>811</v>
      </c>
      <c r="G153" s="118"/>
      <c r="H153" s="118"/>
      <c r="I153" s="107" t="s">
        <v>996</v>
      </c>
      <c r="J153" s="107">
        <v>1.27</v>
      </c>
      <c r="K153" s="106" t="s">
        <v>797</v>
      </c>
      <c r="L153" s="107">
        <v>1</v>
      </c>
      <c r="M153" s="107">
        <v>2</v>
      </c>
      <c r="N153" s="107"/>
      <c r="O153" s="107"/>
      <c r="P153" s="306"/>
      <c r="Q153" s="106">
        <v>23</v>
      </c>
      <c r="R153" s="108">
        <f t="shared" si="8"/>
        <v>0</v>
      </c>
      <c r="S153" s="108">
        <f t="shared" si="9"/>
        <v>0</v>
      </c>
      <c r="T153" s="108">
        <f t="shared" si="10"/>
        <v>0</v>
      </c>
      <c r="U153" s="108">
        <f t="shared" si="11"/>
        <v>0</v>
      </c>
      <c r="V153" s="104" t="s">
        <v>351</v>
      </c>
      <c r="W153" s="107" t="s">
        <v>768</v>
      </c>
      <c r="X153" s="107" t="s">
        <v>781</v>
      </c>
      <c r="Y153" s="104" t="s">
        <v>990</v>
      </c>
    </row>
    <row r="154" spans="1:25">
      <c r="A154" s="103">
        <v>151</v>
      </c>
      <c r="B154" s="104" t="s">
        <v>13</v>
      </c>
      <c r="C154" s="104" t="s">
        <v>352</v>
      </c>
      <c r="D154" s="107" t="s">
        <v>241</v>
      </c>
      <c r="E154" s="106" t="s">
        <v>797</v>
      </c>
      <c r="F154" s="134" t="s">
        <v>811</v>
      </c>
      <c r="G154" s="118"/>
      <c r="H154" s="118"/>
      <c r="I154" s="107" t="s">
        <v>996</v>
      </c>
      <c r="J154" s="107">
        <v>0.8</v>
      </c>
      <c r="K154" s="106" t="s">
        <v>797</v>
      </c>
      <c r="L154" s="107">
        <v>1</v>
      </c>
      <c r="M154" s="107">
        <v>2</v>
      </c>
      <c r="N154" s="107" t="s">
        <v>1146</v>
      </c>
      <c r="O154" s="107">
        <v>600</v>
      </c>
      <c r="P154" s="306"/>
      <c r="Q154" s="106">
        <v>23</v>
      </c>
      <c r="R154" s="108">
        <f t="shared" si="8"/>
        <v>0</v>
      </c>
      <c r="S154" s="108">
        <f t="shared" si="9"/>
        <v>0</v>
      </c>
      <c r="T154" s="108">
        <f t="shared" si="10"/>
        <v>0</v>
      </c>
      <c r="U154" s="108">
        <f t="shared" si="11"/>
        <v>0</v>
      </c>
      <c r="V154" s="104" t="s">
        <v>353</v>
      </c>
      <c r="W154" s="107" t="s">
        <v>768</v>
      </c>
      <c r="X154" s="107" t="s">
        <v>781</v>
      </c>
      <c r="Y154" s="104" t="s">
        <v>990</v>
      </c>
    </row>
    <row r="155" spans="1:25">
      <c r="A155" s="103">
        <v>152</v>
      </c>
      <c r="B155" s="104" t="s">
        <v>57</v>
      </c>
      <c r="C155" s="104" t="s">
        <v>1157</v>
      </c>
      <c r="D155" s="107" t="s">
        <v>350</v>
      </c>
      <c r="E155" s="106" t="s">
        <v>797</v>
      </c>
      <c r="F155" s="134" t="s">
        <v>811</v>
      </c>
      <c r="G155" s="118"/>
      <c r="H155" s="118"/>
      <c r="I155" s="107" t="s">
        <v>996</v>
      </c>
      <c r="J155" s="107">
        <v>0.95</v>
      </c>
      <c r="K155" s="106" t="s">
        <v>797</v>
      </c>
      <c r="L155" s="107">
        <v>1</v>
      </c>
      <c r="M155" s="107">
        <v>2</v>
      </c>
      <c r="N155" s="107"/>
      <c r="O155" s="107"/>
      <c r="P155" s="306"/>
      <c r="Q155" s="106">
        <v>23</v>
      </c>
      <c r="R155" s="108">
        <f t="shared" si="8"/>
        <v>0</v>
      </c>
      <c r="S155" s="108">
        <f t="shared" si="9"/>
        <v>0</v>
      </c>
      <c r="T155" s="108">
        <f t="shared" si="10"/>
        <v>0</v>
      </c>
      <c r="U155" s="108">
        <f t="shared" si="11"/>
        <v>0</v>
      </c>
      <c r="V155" s="104" t="s">
        <v>354</v>
      </c>
      <c r="W155" s="107" t="s">
        <v>768</v>
      </c>
      <c r="X155" s="107" t="s">
        <v>781</v>
      </c>
      <c r="Y155" s="104" t="s">
        <v>990</v>
      </c>
    </row>
    <row r="156" spans="1:25">
      <c r="A156" s="103">
        <v>153</v>
      </c>
      <c r="B156" s="104" t="s">
        <v>59</v>
      </c>
      <c r="C156" s="104" t="s">
        <v>355</v>
      </c>
      <c r="D156" s="107" t="s">
        <v>86</v>
      </c>
      <c r="E156" s="106" t="s">
        <v>797</v>
      </c>
      <c r="F156" s="134" t="s">
        <v>811</v>
      </c>
      <c r="G156" s="118"/>
      <c r="H156" s="118"/>
      <c r="I156" s="107" t="s">
        <v>996</v>
      </c>
      <c r="J156" s="107">
        <v>0.95</v>
      </c>
      <c r="K156" s="106" t="s">
        <v>797</v>
      </c>
      <c r="L156" s="107">
        <v>1</v>
      </c>
      <c r="M156" s="107">
        <v>2</v>
      </c>
      <c r="N156" s="107"/>
      <c r="O156" s="107"/>
      <c r="P156" s="306"/>
      <c r="Q156" s="106">
        <v>23</v>
      </c>
      <c r="R156" s="108">
        <f t="shared" si="8"/>
        <v>0</v>
      </c>
      <c r="S156" s="108">
        <f t="shared" si="9"/>
        <v>0</v>
      </c>
      <c r="T156" s="108">
        <f t="shared" si="10"/>
        <v>0</v>
      </c>
      <c r="U156" s="108">
        <f t="shared" si="11"/>
        <v>0</v>
      </c>
      <c r="V156" s="104" t="s">
        <v>356</v>
      </c>
      <c r="W156" s="107" t="s">
        <v>775</v>
      </c>
      <c r="X156" s="107">
        <v>5</v>
      </c>
      <c r="Y156" s="104" t="s">
        <v>134</v>
      </c>
    </row>
    <row r="157" spans="1:25">
      <c r="A157" s="103">
        <v>154</v>
      </c>
      <c r="B157" s="104" t="s">
        <v>357</v>
      </c>
      <c r="C157" s="104" t="s">
        <v>358</v>
      </c>
      <c r="D157" s="107" t="s">
        <v>359</v>
      </c>
      <c r="E157" s="106" t="s">
        <v>797</v>
      </c>
      <c r="F157" s="134" t="s">
        <v>811</v>
      </c>
      <c r="G157" s="118"/>
      <c r="H157" s="118"/>
      <c r="I157" s="107" t="s">
        <v>996</v>
      </c>
      <c r="J157" s="107">
        <v>0.85</v>
      </c>
      <c r="K157" s="106" t="s">
        <v>797</v>
      </c>
      <c r="L157" s="107">
        <v>1</v>
      </c>
      <c r="M157" s="107">
        <v>2</v>
      </c>
      <c r="N157" s="107" t="s">
        <v>360</v>
      </c>
      <c r="O157" s="107"/>
      <c r="P157" s="306"/>
      <c r="Q157" s="106">
        <v>23</v>
      </c>
      <c r="R157" s="108">
        <f t="shared" si="8"/>
        <v>0</v>
      </c>
      <c r="S157" s="108">
        <f t="shared" si="9"/>
        <v>0</v>
      </c>
      <c r="T157" s="108">
        <f t="shared" si="10"/>
        <v>0</v>
      </c>
      <c r="U157" s="108">
        <f t="shared" si="11"/>
        <v>0</v>
      </c>
      <c r="V157" s="104" t="s">
        <v>1532</v>
      </c>
      <c r="W157" s="107" t="s">
        <v>775</v>
      </c>
      <c r="X157" s="107">
        <v>5</v>
      </c>
      <c r="Y157" s="104" t="s">
        <v>134</v>
      </c>
    </row>
    <row r="158" spans="1:25">
      <c r="A158" s="103">
        <v>155</v>
      </c>
      <c r="B158" s="104" t="s">
        <v>59</v>
      </c>
      <c r="C158" s="104" t="s">
        <v>361</v>
      </c>
      <c r="D158" s="107" t="s">
        <v>86</v>
      </c>
      <c r="E158" s="106" t="s">
        <v>797</v>
      </c>
      <c r="F158" s="134" t="s">
        <v>811</v>
      </c>
      <c r="G158" s="118"/>
      <c r="H158" s="118"/>
      <c r="I158" s="107" t="s">
        <v>996</v>
      </c>
      <c r="J158" s="107">
        <v>0.95</v>
      </c>
      <c r="K158" s="106" t="s">
        <v>797</v>
      </c>
      <c r="L158" s="107">
        <v>1</v>
      </c>
      <c r="M158" s="107">
        <v>2</v>
      </c>
      <c r="N158" s="107"/>
      <c r="O158" s="107"/>
      <c r="P158" s="306"/>
      <c r="Q158" s="106">
        <v>23</v>
      </c>
      <c r="R158" s="108">
        <f t="shared" si="8"/>
        <v>0</v>
      </c>
      <c r="S158" s="108">
        <f t="shared" si="9"/>
        <v>0</v>
      </c>
      <c r="T158" s="108">
        <f t="shared" si="10"/>
        <v>0</v>
      </c>
      <c r="U158" s="108">
        <f t="shared" si="11"/>
        <v>0</v>
      </c>
      <c r="V158" s="104" t="s">
        <v>362</v>
      </c>
      <c r="W158" s="107" t="s">
        <v>775</v>
      </c>
      <c r="X158" s="107">
        <v>5</v>
      </c>
      <c r="Y158" s="104" t="s">
        <v>134</v>
      </c>
    </row>
    <row r="159" spans="1:25">
      <c r="A159" s="103">
        <v>156</v>
      </c>
      <c r="B159" s="104" t="s">
        <v>363</v>
      </c>
      <c r="C159" s="321" t="s">
        <v>364</v>
      </c>
      <c r="D159" s="107" t="s">
        <v>74</v>
      </c>
      <c r="E159" s="106" t="s">
        <v>797</v>
      </c>
      <c r="F159" s="134" t="s">
        <v>811</v>
      </c>
      <c r="G159" s="118"/>
      <c r="H159" s="118"/>
      <c r="I159" s="107" t="s">
        <v>996</v>
      </c>
      <c r="J159" s="107">
        <v>0.8</v>
      </c>
      <c r="K159" s="106" t="s">
        <v>797</v>
      </c>
      <c r="L159" s="107">
        <v>1</v>
      </c>
      <c r="M159" s="107">
        <v>2</v>
      </c>
      <c r="N159" s="107"/>
      <c r="O159" s="107"/>
      <c r="P159" s="306"/>
      <c r="Q159" s="106">
        <v>23</v>
      </c>
      <c r="R159" s="108">
        <f t="shared" si="8"/>
        <v>0</v>
      </c>
      <c r="S159" s="108">
        <f t="shared" si="9"/>
        <v>0</v>
      </c>
      <c r="T159" s="108">
        <f t="shared" si="10"/>
        <v>0</v>
      </c>
      <c r="U159" s="108">
        <f t="shared" si="11"/>
        <v>0</v>
      </c>
      <c r="V159" s="104" t="s">
        <v>365</v>
      </c>
      <c r="W159" s="107" t="s">
        <v>775</v>
      </c>
      <c r="X159" s="107">
        <v>5</v>
      </c>
      <c r="Y159" s="104" t="s">
        <v>134</v>
      </c>
    </row>
    <row r="160" spans="1:25">
      <c r="A160" s="103">
        <v>157</v>
      </c>
      <c r="B160" s="104" t="s">
        <v>13</v>
      </c>
      <c r="C160" s="321" t="s">
        <v>366</v>
      </c>
      <c r="D160" s="107" t="s">
        <v>241</v>
      </c>
      <c r="E160" s="106" t="s">
        <v>797</v>
      </c>
      <c r="F160" s="134" t="s">
        <v>811</v>
      </c>
      <c r="G160" s="118"/>
      <c r="H160" s="118"/>
      <c r="I160" s="107" t="s">
        <v>996</v>
      </c>
      <c r="J160" s="107">
        <v>0.8</v>
      </c>
      <c r="K160" s="106" t="s">
        <v>797</v>
      </c>
      <c r="L160" s="107">
        <v>1</v>
      </c>
      <c r="M160" s="107">
        <v>2</v>
      </c>
      <c r="N160" s="107" t="s">
        <v>1054</v>
      </c>
      <c r="O160" s="107">
        <v>600</v>
      </c>
      <c r="P160" s="306"/>
      <c r="Q160" s="106">
        <v>23</v>
      </c>
      <c r="R160" s="108">
        <f t="shared" si="8"/>
        <v>0</v>
      </c>
      <c r="S160" s="108">
        <f t="shared" si="9"/>
        <v>0</v>
      </c>
      <c r="T160" s="108">
        <f t="shared" si="10"/>
        <v>0</v>
      </c>
      <c r="U160" s="108">
        <f t="shared" si="11"/>
        <v>0</v>
      </c>
      <c r="V160" s="104" t="s">
        <v>367</v>
      </c>
      <c r="W160" s="107" t="s">
        <v>775</v>
      </c>
      <c r="X160" s="107">
        <v>5</v>
      </c>
      <c r="Y160" s="104" t="s">
        <v>134</v>
      </c>
    </row>
    <row r="161" spans="1:25">
      <c r="A161" s="103">
        <v>158</v>
      </c>
      <c r="B161" s="104" t="s">
        <v>363</v>
      </c>
      <c r="C161" s="321" t="s">
        <v>368</v>
      </c>
      <c r="D161" s="107" t="s">
        <v>74</v>
      </c>
      <c r="E161" s="106" t="s">
        <v>797</v>
      </c>
      <c r="F161" s="134" t="s">
        <v>811</v>
      </c>
      <c r="G161" s="118"/>
      <c r="H161" s="118"/>
      <c r="I161" s="107" t="s">
        <v>996</v>
      </c>
      <c r="J161" s="107">
        <v>0.8</v>
      </c>
      <c r="K161" s="106" t="s">
        <v>797</v>
      </c>
      <c r="L161" s="107">
        <v>1</v>
      </c>
      <c r="M161" s="107">
        <v>2</v>
      </c>
      <c r="N161" s="107"/>
      <c r="O161" s="107"/>
      <c r="P161" s="306"/>
      <c r="Q161" s="106">
        <v>23</v>
      </c>
      <c r="R161" s="108">
        <f t="shared" si="8"/>
        <v>0</v>
      </c>
      <c r="S161" s="108">
        <f t="shared" si="9"/>
        <v>0</v>
      </c>
      <c r="T161" s="108">
        <f t="shared" si="10"/>
        <v>0</v>
      </c>
      <c r="U161" s="108">
        <f t="shared" si="11"/>
        <v>0</v>
      </c>
      <c r="V161" s="104" t="s">
        <v>369</v>
      </c>
      <c r="W161" s="107" t="s">
        <v>775</v>
      </c>
      <c r="X161" s="107">
        <v>5</v>
      </c>
      <c r="Y161" s="104" t="s">
        <v>134</v>
      </c>
    </row>
    <row r="162" spans="1:25">
      <c r="A162" s="103">
        <v>159</v>
      </c>
      <c r="B162" s="104" t="s">
        <v>357</v>
      </c>
      <c r="C162" s="104" t="s">
        <v>370</v>
      </c>
      <c r="D162" s="107" t="s">
        <v>74</v>
      </c>
      <c r="E162" s="106" t="s">
        <v>797</v>
      </c>
      <c r="F162" s="134" t="s">
        <v>811</v>
      </c>
      <c r="G162" s="118"/>
      <c r="H162" s="118"/>
      <c r="I162" s="107" t="s">
        <v>996</v>
      </c>
      <c r="J162" s="107">
        <v>0.8</v>
      </c>
      <c r="K162" s="106" t="s">
        <v>797</v>
      </c>
      <c r="L162" s="107">
        <v>1</v>
      </c>
      <c r="M162" s="107">
        <v>2</v>
      </c>
      <c r="N162" s="107" t="s">
        <v>360</v>
      </c>
      <c r="O162" s="107"/>
      <c r="P162" s="306"/>
      <c r="Q162" s="106">
        <v>23</v>
      </c>
      <c r="R162" s="108">
        <f t="shared" si="8"/>
        <v>0</v>
      </c>
      <c r="S162" s="108">
        <f t="shared" si="9"/>
        <v>0</v>
      </c>
      <c r="T162" s="108">
        <f t="shared" si="10"/>
        <v>0</v>
      </c>
      <c r="U162" s="108">
        <f t="shared" si="11"/>
        <v>0</v>
      </c>
      <c r="V162" s="104" t="s">
        <v>371</v>
      </c>
      <c r="W162" s="107" t="s">
        <v>773</v>
      </c>
      <c r="X162" s="107">
        <v>1</v>
      </c>
      <c r="Y162" s="104" t="s">
        <v>217</v>
      </c>
    </row>
    <row r="163" spans="1:25">
      <c r="A163" s="103">
        <v>160</v>
      </c>
      <c r="B163" s="104" t="s">
        <v>372</v>
      </c>
      <c r="C163" s="104" t="s">
        <v>373</v>
      </c>
      <c r="D163" s="107" t="s">
        <v>1046</v>
      </c>
      <c r="E163" s="106" t="s">
        <v>797</v>
      </c>
      <c r="F163" s="134" t="s">
        <v>811</v>
      </c>
      <c r="G163" s="118"/>
      <c r="H163" s="118"/>
      <c r="I163" s="107" t="s">
        <v>996</v>
      </c>
      <c r="J163" s="107">
        <v>0.95</v>
      </c>
      <c r="K163" s="106" t="s">
        <v>797</v>
      </c>
      <c r="L163" s="107">
        <v>1</v>
      </c>
      <c r="M163" s="107">
        <v>2</v>
      </c>
      <c r="N163" s="107"/>
      <c r="O163" s="107"/>
      <c r="P163" s="306"/>
      <c r="Q163" s="106">
        <v>23</v>
      </c>
      <c r="R163" s="108">
        <f t="shared" si="8"/>
        <v>0</v>
      </c>
      <c r="S163" s="108">
        <f t="shared" si="9"/>
        <v>0</v>
      </c>
      <c r="T163" s="108">
        <f t="shared" si="10"/>
        <v>0</v>
      </c>
      <c r="U163" s="108">
        <f t="shared" si="11"/>
        <v>0</v>
      </c>
      <c r="V163" s="104" t="s">
        <v>1533</v>
      </c>
      <c r="W163" s="107" t="s">
        <v>775</v>
      </c>
      <c r="X163" s="107">
        <v>5</v>
      </c>
      <c r="Y163" s="104" t="s">
        <v>134</v>
      </c>
    </row>
    <row r="164" spans="1:25">
      <c r="A164" s="103">
        <v>161</v>
      </c>
      <c r="B164" s="104" t="s">
        <v>374</v>
      </c>
      <c r="C164" s="104" t="s">
        <v>375</v>
      </c>
      <c r="D164" s="107" t="s">
        <v>1046</v>
      </c>
      <c r="E164" s="106" t="s">
        <v>797</v>
      </c>
      <c r="F164" s="134" t="s">
        <v>811</v>
      </c>
      <c r="G164" s="118"/>
      <c r="H164" s="118"/>
      <c r="I164" s="107" t="s">
        <v>996</v>
      </c>
      <c r="J164" s="107">
        <v>0.8</v>
      </c>
      <c r="K164" s="106" t="s">
        <v>797</v>
      </c>
      <c r="L164" s="107">
        <v>1</v>
      </c>
      <c r="M164" s="107">
        <v>2</v>
      </c>
      <c r="N164" s="107"/>
      <c r="O164" s="107"/>
      <c r="P164" s="306"/>
      <c r="Q164" s="106">
        <v>23</v>
      </c>
      <c r="R164" s="108">
        <f t="shared" si="8"/>
        <v>0</v>
      </c>
      <c r="S164" s="108">
        <f t="shared" si="9"/>
        <v>0</v>
      </c>
      <c r="T164" s="108">
        <f t="shared" si="10"/>
        <v>0</v>
      </c>
      <c r="U164" s="108">
        <f t="shared" si="11"/>
        <v>0</v>
      </c>
      <c r="V164" s="104" t="s">
        <v>376</v>
      </c>
      <c r="W164" s="107" t="s">
        <v>775</v>
      </c>
      <c r="X164" s="107">
        <v>5</v>
      </c>
      <c r="Y164" s="104" t="s">
        <v>134</v>
      </c>
    </row>
    <row r="165" spans="1:25">
      <c r="A165" s="103">
        <v>162</v>
      </c>
      <c r="B165" s="97" t="s">
        <v>1534</v>
      </c>
      <c r="C165" s="97" t="s">
        <v>1535</v>
      </c>
      <c r="D165" s="105" t="s">
        <v>68</v>
      </c>
      <c r="E165" s="141" t="s">
        <v>797</v>
      </c>
      <c r="F165" s="134" t="s">
        <v>811</v>
      </c>
      <c r="G165" s="309"/>
      <c r="H165" s="309"/>
      <c r="I165" s="105" t="s">
        <v>1057</v>
      </c>
      <c r="J165" s="105">
        <v>0.85</v>
      </c>
      <c r="K165" s="141" t="s">
        <v>797</v>
      </c>
      <c r="L165" s="105">
        <v>1</v>
      </c>
      <c r="M165" s="105">
        <v>2</v>
      </c>
      <c r="N165" s="105" t="s">
        <v>1536</v>
      </c>
      <c r="O165" s="105"/>
      <c r="P165" s="310"/>
      <c r="Q165" s="141">
        <v>23</v>
      </c>
      <c r="R165" s="143">
        <f t="shared" si="8"/>
        <v>0</v>
      </c>
      <c r="S165" s="143">
        <f t="shared" si="9"/>
        <v>0</v>
      </c>
      <c r="T165" s="143">
        <f t="shared" si="10"/>
        <v>0</v>
      </c>
      <c r="U165" s="143">
        <f t="shared" si="11"/>
        <v>0</v>
      </c>
      <c r="V165" s="97" t="s">
        <v>1537</v>
      </c>
      <c r="W165" s="105" t="s">
        <v>775</v>
      </c>
      <c r="X165" s="105">
        <v>5</v>
      </c>
      <c r="Y165" s="97" t="s">
        <v>134</v>
      </c>
    </row>
    <row r="166" spans="1:25">
      <c r="A166" s="103">
        <v>163</v>
      </c>
      <c r="B166" s="104" t="s">
        <v>377</v>
      </c>
      <c r="C166" s="104" t="s">
        <v>378</v>
      </c>
      <c r="D166" s="107" t="s">
        <v>379</v>
      </c>
      <c r="E166" s="106" t="s">
        <v>797</v>
      </c>
      <c r="F166" s="134" t="s">
        <v>811</v>
      </c>
      <c r="G166" s="118"/>
      <c r="H166" s="118"/>
      <c r="I166" s="107" t="s">
        <v>996</v>
      </c>
      <c r="J166" s="107">
        <v>0.95</v>
      </c>
      <c r="K166" s="106" t="s">
        <v>797</v>
      </c>
      <c r="L166" s="107">
        <v>1</v>
      </c>
      <c r="M166" s="107">
        <v>2</v>
      </c>
      <c r="N166" s="307" t="s">
        <v>276</v>
      </c>
      <c r="O166" s="107">
        <v>600</v>
      </c>
      <c r="P166" s="306"/>
      <c r="Q166" s="106">
        <v>23</v>
      </c>
      <c r="R166" s="108">
        <f t="shared" si="8"/>
        <v>0</v>
      </c>
      <c r="S166" s="108">
        <f t="shared" si="9"/>
        <v>0</v>
      </c>
      <c r="T166" s="108">
        <f t="shared" si="10"/>
        <v>0</v>
      </c>
      <c r="U166" s="108">
        <f t="shared" si="11"/>
        <v>0</v>
      </c>
      <c r="V166" s="104" t="s">
        <v>380</v>
      </c>
      <c r="W166" s="107" t="s">
        <v>770</v>
      </c>
      <c r="X166" s="107" t="s">
        <v>781</v>
      </c>
      <c r="Y166" s="104" t="s">
        <v>990</v>
      </c>
    </row>
    <row r="167" spans="1:25">
      <c r="A167" s="103">
        <v>164</v>
      </c>
      <c r="B167" s="104" t="s">
        <v>381</v>
      </c>
      <c r="C167" s="104" t="s">
        <v>382</v>
      </c>
      <c r="D167" s="107" t="s">
        <v>379</v>
      </c>
      <c r="E167" s="106" t="s">
        <v>797</v>
      </c>
      <c r="F167" s="134" t="s">
        <v>811</v>
      </c>
      <c r="G167" s="118"/>
      <c r="H167" s="118"/>
      <c r="I167" s="107" t="s">
        <v>996</v>
      </c>
      <c r="J167" s="107">
        <v>0.95</v>
      </c>
      <c r="K167" s="106" t="s">
        <v>797</v>
      </c>
      <c r="L167" s="107">
        <v>1</v>
      </c>
      <c r="M167" s="107">
        <v>2</v>
      </c>
      <c r="N167" s="107" t="s">
        <v>384</v>
      </c>
      <c r="O167" s="107"/>
      <c r="P167" s="306"/>
      <c r="Q167" s="106">
        <v>23</v>
      </c>
      <c r="R167" s="108">
        <f t="shared" si="8"/>
        <v>0</v>
      </c>
      <c r="S167" s="108">
        <f t="shared" si="9"/>
        <v>0</v>
      </c>
      <c r="T167" s="108">
        <f t="shared" si="10"/>
        <v>0</v>
      </c>
      <c r="U167" s="108">
        <f t="shared" si="11"/>
        <v>0</v>
      </c>
      <c r="V167" s="104" t="s">
        <v>383</v>
      </c>
      <c r="W167" s="107" t="s">
        <v>770</v>
      </c>
      <c r="X167" s="107" t="s">
        <v>781</v>
      </c>
      <c r="Y167" s="104" t="s">
        <v>990</v>
      </c>
    </row>
    <row r="168" spans="1:25">
      <c r="A168" s="103">
        <v>165</v>
      </c>
      <c r="B168" s="104" t="s">
        <v>385</v>
      </c>
      <c r="C168" s="104" t="s">
        <v>386</v>
      </c>
      <c r="D168" s="107" t="s">
        <v>379</v>
      </c>
      <c r="E168" s="106" t="s">
        <v>797</v>
      </c>
      <c r="F168" s="134" t="s">
        <v>811</v>
      </c>
      <c r="G168" s="118"/>
      <c r="H168" s="118"/>
      <c r="I168" s="107" t="s">
        <v>996</v>
      </c>
      <c r="J168" s="107">
        <v>0.95</v>
      </c>
      <c r="K168" s="106" t="s">
        <v>797</v>
      </c>
      <c r="L168" s="107">
        <v>1</v>
      </c>
      <c r="M168" s="107">
        <v>2</v>
      </c>
      <c r="N168" s="107" t="s">
        <v>76</v>
      </c>
      <c r="O168" s="107"/>
      <c r="P168" s="306"/>
      <c r="Q168" s="106">
        <v>23</v>
      </c>
      <c r="R168" s="108">
        <f t="shared" si="8"/>
        <v>0</v>
      </c>
      <c r="S168" s="108">
        <f t="shared" si="9"/>
        <v>0</v>
      </c>
      <c r="T168" s="108">
        <f t="shared" si="10"/>
        <v>0</v>
      </c>
      <c r="U168" s="108">
        <f t="shared" si="11"/>
        <v>0</v>
      </c>
      <c r="V168" s="104" t="s">
        <v>387</v>
      </c>
      <c r="W168" s="107" t="s">
        <v>770</v>
      </c>
      <c r="X168" s="107" t="s">
        <v>781</v>
      </c>
      <c r="Y168" s="104" t="s">
        <v>990</v>
      </c>
    </row>
    <row r="169" spans="1:25">
      <c r="A169" s="103">
        <v>166</v>
      </c>
      <c r="B169" s="104" t="s">
        <v>388</v>
      </c>
      <c r="C169" s="104" t="s">
        <v>389</v>
      </c>
      <c r="D169" s="107" t="s">
        <v>390</v>
      </c>
      <c r="E169" s="106" t="s">
        <v>797</v>
      </c>
      <c r="F169" s="134" t="s">
        <v>811</v>
      </c>
      <c r="G169" s="118"/>
      <c r="H169" s="118"/>
      <c r="I169" s="107" t="s">
        <v>988</v>
      </c>
      <c r="J169" s="107">
        <v>0.95</v>
      </c>
      <c r="K169" s="106" t="s">
        <v>797</v>
      </c>
      <c r="L169" s="107">
        <v>1</v>
      </c>
      <c r="M169" s="107">
        <v>2</v>
      </c>
      <c r="N169" s="107">
        <v>3.5</v>
      </c>
      <c r="O169" s="107"/>
      <c r="P169" s="306"/>
      <c r="Q169" s="106">
        <v>23</v>
      </c>
      <c r="R169" s="108">
        <f t="shared" si="8"/>
        <v>0</v>
      </c>
      <c r="S169" s="108">
        <f t="shared" si="9"/>
        <v>0</v>
      </c>
      <c r="T169" s="108">
        <f t="shared" si="10"/>
        <v>0</v>
      </c>
      <c r="U169" s="108">
        <f t="shared" si="11"/>
        <v>0</v>
      </c>
      <c r="V169" s="104" t="s">
        <v>391</v>
      </c>
      <c r="W169" s="107" t="s">
        <v>770</v>
      </c>
      <c r="X169" s="107" t="s">
        <v>781</v>
      </c>
      <c r="Y169" s="104" t="s">
        <v>990</v>
      </c>
    </row>
    <row r="170" spans="1:25">
      <c r="A170" s="103">
        <v>167</v>
      </c>
      <c r="B170" s="104" t="s">
        <v>59</v>
      </c>
      <c r="C170" s="104" t="s">
        <v>392</v>
      </c>
      <c r="D170" s="107" t="s">
        <v>86</v>
      </c>
      <c r="E170" s="106" t="s">
        <v>797</v>
      </c>
      <c r="F170" s="134" t="s">
        <v>811</v>
      </c>
      <c r="G170" s="118"/>
      <c r="H170" s="118"/>
      <c r="I170" s="107" t="s">
        <v>996</v>
      </c>
      <c r="J170" s="107">
        <v>0.9</v>
      </c>
      <c r="K170" s="106" t="s">
        <v>797</v>
      </c>
      <c r="L170" s="107">
        <v>1</v>
      </c>
      <c r="M170" s="107">
        <v>2</v>
      </c>
      <c r="N170" s="107" t="s">
        <v>276</v>
      </c>
      <c r="O170" s="107"/>
      <c r="P170" s="306"/>
      <c r="Q170" s="106">
        <v>23</v>
      </c>
      <c r="R170" s="108">
        <f t="shared" si="8"/>
        <v>0</v>
      </c>
      <c r="S170" s="108">
        <f t="shared" si="9"/>
        <v>0</v>
      </c>
      <c r="T170" s="108">
        <f t="shared" si="10"/>
        <v>0</v>
      </c>
      <c r="U170" s="108">
        <f t="shared" si="11"/>
        <v>0</v>
      </c>
      <c r="V170" s="104" t="s">
        <v>393</v>
      </c>
      <c r="W170" s="107" t="s">
        <v>781</v>
      </c>
      <c r="X170" s="107" t="s">
        <v>781</v>
      </c>
      <c r="Y170" s="104" t="s">
        <v>990</v>
      </c>
    </row>
    <row r="171" spans="1:25">
      <c r="A171" s="103">
        <v>168</v>
      </c>
      <c r="B171" s="104" t="s">
        <v>394</v>
      </c>
      <c r="C171" s="104" t="s">
        <v>395</v>
      </c>
      <c r="D171" s="107" t="s">
        <v>86</v>
      </c>
      <c r="E171" s="106" t="s">
        <v>797</v>
      </c>
      <c r="F171" s="134" t="s">
        <v>811</v>
      </c>
      <c r="G171" s="118"/>
      <c r="H171" s="118"/>
      <c r="I171" s="107" t="s">
        <v>996</v>
      </c>
      <c r="J171" s="107">
        <v>0.9</v>
      </c>
      <c r="K171" s="106" t="s">
        <v>797</v>
      </c>
      <c r="L171" s="107">
        <v>1</v>
      </c>
      <c r="M171" s="107">
        <v>2</v>
      </c>
      <c r="N171" s="107" t="s">
        <v>397</v>
      </c>
      <c r="O171" s="107"/>
      <c r="P171" s="306"/>
      <c r="Q171" s="106">
        <v>23</v>
      </c>
      <c r="R171" s="108">
        <f t="shared" si="8"/>
        <v>0</v>
      </c>
      <c r="S171" s="108">
        <f t="shared" si="9"/>
        <v>0</v>
      </c>
      <c r="T171" s="108">
        <f t="shared" si="10"/>
        <v>0</v>
      </c>
      <c r="U171" s="108">
        <f t="shared" si="11"/>
        <v>0</v>
      </c>
      <c r="V171" s="104" t="s">
        <v>396</v>
      </c>
      <c r="W171" s="107" t="s">
        <v>781</v>
      </c>
      <c r="X171" s="107" t="s">
        <v>781</v>
      </c>
      <c r="Y171" s="104" t="s">
        <v>990</v>
      </c>
    </row>
    <row r="172" spans="1:25" ht="15">
      <c r="A172" s="103">
        <v>169</v>
      </c>
      <c r="B172" s="97" t="s">
        <v>1158</v>
      </c>
      <c r="C172" s="97" t="s">
        <v>1159</v>
      </c>
      <c r="D172" s="105" t="s">
        <v>1154</v>
      </c>
      <c r="E172" s="106" t="s">
        <v>767</v>
      </c>
      <c r="F172" s="136">
        <v>45481</v>
      </c>
      <c r="G172" s="308" t="s">
        <v>781</v>
      </c>
      <c r="H172" s="309" t="s">
        <v>1223</v>
      </c>
      <c r="I172" s="105" t="s">
        <v>988</v>
      </c>
      <c r="J172" s="105">
        <v>0.55000000000000004</v>
      </c>
      <c r="K172" s="106" t="s">
        <v>797</v>
      </c>
      <c r="L172" s="105">
        <v>1</v>
      </c>
      <c r="M172" s="105">
        <v>2</v>
      </c>
      <c r="N172" s="105" t="s">
        <v>1160</v>
      </c>
      <c r="O172" s="105">
        <v>550</v>
      </c>
      <c r="P172" s="310"/>
      <c r="Q172" s="106">
        <v>23</v>
      </c>
      <c r="R172" s="108">
        <f t="shared" si="8"/>
        <v>0</v>
      </c>
      <c r="S172" s="108">
        <f t="shared" si="9"/>
        <v>0</v>
      </c>
      <c r="T172" s="108">
        <f t="shared" si="10"/>
        <v>0</v>
      </c>
      <c r="U172" s="108">
        <f t="shared" si="11"/>
        <v>0</v>
      </c>
      <c r="V172" s="97" t="s">
        <v>1161</v>
      </c>
      <c r="W172" s="107" t="s">
        <v>781</v>
      </c>
      <c r="X172" s="105" t="s">
        <v>781</v>
      </c>
      <c r="Y172" s="104" t="s">
        <v>990</v>
      </c>
    </row>
    <row r="173" spans="1:25" ht="15">
      <c r="A173" s="103">
        <v>170</v>
      </c>
      <c r="B173" s="97" t="s">
        <v>1162</v>
      </c>
      <c r="C173" s="97" t="s">
        <v>1163</v>
      </c>
      <c r="D173" s="105" t="s">
        <v>1164</v>
      </c>
      <c r="E173" s="106" t="s">
        <v>767</v>
      </c>
      <c r="F173" s="136">
        <v>45240</v>
      </c>
      <c r="G173" s="308" t="s">
        <v>1222</v>
      </c>
      <c r="H173" s="309" t="s">
        <v>1229</v>
      </c>
      <c r="I173" s="105" t="s">
        <v>988</v>
      </c>
      <c r="J173" s="105">
        <v>0.7</v>
      </c>
      <c r="K173" s="106" t="s">
        <v>797</v>
      </c>
      <c r="L173" s="105">
        <v>1</v>
      </c>
      <c r="M173" s="105">
        <v>2</v>
      </c>
      <c r="N173" s="105" t="s">
        <v>1165</v>
      </c>
      <c r="O173" s="105"/>
      <c r="P173" s="310"/>
      <c r="Q173" s="106">
        <v>23</v>
      </c>
      <c r="R173" s="108">
        <f t="shared" si="8"/>
        <v>0</v>
      </c>
      <c r="S173" s="108">
        <f t="shared" si="9"/>
        <v>0</v>
      </c>
      <c r="T173" s="108">
        <f t="shared" si="10"/>
        <v>0</v>
      </c>
      <c r="U173" s="108">
        <f t="shared" si="11"/>
        <v>0</v>
      </c>
      <c r="V173" s="97" t="s">
        <v>1166</v>
      </c>
      <c r="W173" s="107" t="s">
        <v>781</v>
      </c>
      <c r="X173" s="105" t="s">
        <v>781</v>
      </c>
      <c r="Y173" s="97" t="s">
        <v>33</v>
      </c>
    </row>
    <row r="174" spans="1:25" s="93" customFormat="1">
      <c r="A174" s="103">
        <v>171</v>
      </c>
      <c r="B174" s="104" t="s">
        <v>398</v>
      </c>
      <c r="C174" s="104" t="s">
        <v>399</v>
      </c>
      <c r="D174" s="107" t="s">
        <v>86</v>
      </c>
      <c r="E174" s="106" t="s">
        <v>797</v>
      </c>
      <c r="F174" s="134" t="s">
        <v>811</v>
      </c>
      <c r="G174" s="118"/>
      <c r="H174" s="118"/>
      <c r="I174" s="107" t="s">
        <v>996</v>
      </c>
      <c r="J174" s="107">
        <v>0.9</v>
      </c>
      <c r="K174" s="106" t="s">
        <v>797</v>
      </c>
      <c r="L174" s="107">
        <v>1</v>
      </c>
      <c r="M174" s="107">
        <v>2</v>
      </c>
      <c r="N174" s="107" t="s">
        <v>276</v>
      </c>
      <c r="O174" s="107">
        <v>600</v>
      </c>
      <c r="P174" s="306"/>
      <c r="Q174" s="106">
        <v>23</v>
      </c>
      <c r="R174" s="108">
        <f t="shared" si="8"/>
        <v>0</v>
      </c>
      <c r="S174" s="108">
        <f t="shared" si="9"/>
        <v>0</v>
      </c>
      <c r="T174" s="108">
        <f t="shared" si="10"/>
        <v>0</v>
      </c>
      <c r="U174" s="108">
        <f t="shared" si="11"/>
        <v>0</v>
      </c>
      <c r="V174" s="104" t="s">
        <v>400</v>
      </c>
      <c r="W174" s="107" t="s">
        <v>771</v>
      </c>
      <c r="X174" s="107" t="s">
        <v>781</v>
      </c>
      <c r="Y174" s="104" t="s">
        <v>990</v>
      </c>
    </row>
    <row r="175" spans="1:25" s="93" customFormat="1">
      <c r="A175" s="103">
        <v>172</v>
      </c>
      <c r="B175" s="104" t="s">
        <v>401</v>
      </c>
      <c r="C175" s="104" t="s">
        <v>402</v>
      </c>
      <c r="D175" s="107" t="s">
        <v>86</v>
      </c>
      <c r="E175" s="106" t="s">
        <v>797</v>
      </c>
      <c r="F175" s="134" t="s">
        <v>811</v>
      </c>
      <c r="G175" s="118"/>
      <c r="H175" s="118"/>
      <c r="I175" s="107" t="s">
        <v>996</v>
      </c>
      <c r="J175" s="107">
        <v>0.9</v>
      </c>
      <c r="K175" s="106" t="s">
        <v>797</v>
      </c>
      <c r="L175" s="107">
        <v>1</v>
      </c>
      <c r="M175" s="107">
        <v>2</v>
      </c>
      <c r="N175" s="107"/>
      <c r="O175" s="107"/>
      <c r="P175" s="306"/>
      <c r="Q175" s="106">
        <v>23</v>
      </c>
      <c r="R175" s="108">
        <f t="shared" si="8"/>
        <v>0</v>
      </c>
      <c r="S175" s="108">
        <f t="shared" si="9"/>
        <v>0</v>
      </c>
      <c r="T175" s="108">
        <f t="shared" si="10"/>
        <v>0</v>
      </c>
      <c r="U175" s="108">
        <f t="shared" si="11"/>
        <v>0</v>
      </c>
      <c r="V175" s="104" t="s">
        <v>403</v>
      </c>
      <c r="W175" s="107" t="s">
        <v>771</v>
      </c>
      <c r="X175" s="107" t="s">
        <v>781</v>
      </c>
      <c r="Y175" s="104" t="s">
        <v>990</v>
      </c>
    </row>
    <row r="176" spans="1:25">
      <c r="A176" s="103">
        <v>173</v>
      </c>
      <c r="B176" s="104" t="s">
        <v>404</v>
      </c>
      <c r="C176" s="104" t="s">
        <v>405</v>
      </c>
      <c r="D176" s="107" t="s">
        <v>1046</v>
      </c>
      <c r="E176" s="106" t="s">
        <v>797</v>
      </c>
      <c r="F176" s="134" t="s">
        <v>811</v>
      </c>
      <c r="G176" s="118"/>
      <c r="H176" s="118"/>
      <c r="I176" s="107" t="s">
        <v>996</v>
      </c>
      <c r="J176" s="107">
        <v>0.9</v>
      </c>
      <c r="K176" s="106" t="s">
        <v>797</v>
      </c>
      <c r="L176" s="107">
        <v>1</v>
      </c>
      <c r="M176" s="107">
        <v>2</v>
      </c>
      <c r="N176" s="307"/>
      <c r="O176" s="107"/>
      <c r="P176" s="306"/>
      <c r="Q176" s="106">
        <v>23</v>
      </c>
      <c r="R176" s="108">
        <f t="shared" si="8"/>
        <v>0</v>
      </c>
      <c r="S176" s="108">
        <f t="shared" si="9"/>
        <v>0</v>
      </c>
      <c r="T176" s="108">
        <f t="shared" si="10"/>
        <v>0</v>
      </c>
      <c r="U176" s="108">
        <f t="shared" si="11"/>
        <v>0</v>
      </c>
      <c r="V176" s="104" t="s">
        <v>406</v>
      </c>
      <c r="W176" s="107" t="s">
        <v>1167</v>
      </c>
      <c r="X176" s="107">
        <v>1</v>
      </c>
      <c r="Y176" s="104" t="s">
        <v>217</v>
      </c>
    </row>
    <row r="177" spans="1:25">
      <c r="A177" s="103">
        <v>174</v>
      </c>
      <c r="B177" s="104" t="s">
        <v>1</v>
      </c>
      <c r="C177" s="104" t="s">
        <v>407</v>
      </c>
      <c r="D177" s="107" t="s">
        <v>37</v>
      </c>
      <c r="E177" s="106" t="s">
        <v>797</v>
      </c>
      <c r="F177" s="134" t="s">
        <v>811</v>
      </c>
      <c r="G177" s="118"/>
      <c r="H177" s="118"/>
      <c r="I177" s="107" t="s">
        <v>988</v>
      </c>
      <c r="J177" s="107">
        <v>0.9</v>
      </c>
      <c r="K177" s="106" t="s">
        <v>797</v>
      </c>
      <c r="L177" s="107">
        <v>1</v>
      </c>
      <c r="M177" s="107">
        <v>2</v>
      </c>
      <c r="N177" s="107" t="s">
        <v>144</v>
      </c>
      <c r="O177" s="107">
        <v>550</v>
      </c>
      <c r="P177" s="306"/>
      <c r="Q177" s="106">
        <v>23</v>
      </c>
      <c r="R177" s="108">
        <f t="shared" si="8"/>
        <v>0</v>
      </c>
      <c r="S177" s="108">
        <f t="shared" si="9"/>
        <v>0</v>
      </c>
      <c r="T177" s="108">
        <f t="shared" si="10"/>
        <v>0</v>
      </c>
      <c r="U177" s="108">
        <f t="shared" si="11"/>
        <v>0</v>
      </c>
      <c r="V177" s="104" t="s">
        <v>408</v>
      </c>
      <c r="W177" s="107" t="s">
        <v>771</v>
      </c>
      <c r="X177" s="107">
        <v>2</v>
      </c>
      <c r="Y177" s="104" t="s">
        <v>33</v>
      </c>
    </row>
    <row r="178" spans="1:25">
      <c r="A178" s="103">
        <v>175</v>
      </c>
      <c r="B178" s="104" t="s">
        <v>13</v>
      </c>
      <c r="C178" s="104" t="s">
        <v>409</v>
      </c>
      <c r="D178" s="107" t="s">
        <v>241</v>
      </c>
      <c r="E178" s="106" t="s">
        <v>797</v>
      </c>
      <c r="F178" s="134" t="s">
        <v>811</v>
      </c>
      <c r="G178" s="118"/>
      <c r="H178" s="118"/>
      <c r="I178" s="107" t="s">
        <v>988</v>
      </c>
      <c r="J178" s="107">
        <v>0.8</v>
      </c>
      <c r="K178" s="106" t="s">
        <v>797</v>
      </c>
      <c r="L178" s="107">
        <v>1</v>
      </c>
      <c r="M178" s="107">
        <v>2</v>
      </c>
      <c r="N178" s="107">
        <v>3.2</v>
      </c>
      <c r="O178" s="107">
        <v>550</v>
      </c>
      <c r="P178" s="306"/>
      <c r="Q178" s="106">
        <v>23</v>
      </c>
      <c r="R178" s="108">
        <f t="shared" si="8"/>
        <v>0</v>
      </c>
      <c r="S178" s="108">
        <f t="shared" si="9"/>
        <v>0</v>
      </c>
      <c r="T178" s="108">
        <f t="shared" si="10"/>
        <v>0</v>
      </c>
      <c r="U178" s="108">
        <f t="shared" si="11"/>
        <v>0</v>
      </c>
      <c r="V178" s="104" t="s">
        <v>410</v>
      </c>
      <c r="W178" s="107" t="s">
        <v>771</v>
      </c>
      <c r="X178" s="107">
        <v>2</v>
      </c>
      <c r="Y178" s="104" t="s">
        <v>33</v>
      </c>
    </row>
    <row r="179" spans="1:25">
      <c r="A179" s="103">
        <v>176</v>
      </c>
      <c r="B179" s="104" t="s">
        <v>411</v>
      </c>
      <c r="C179" s="104" t="s">
        <v>412</v>
      </c>
      <c r="D179" s="107" t="s">
        <v>413</v>
      </c>
      <c r="E179" s="106" t="s">
        <v>797</v>
      </c>
      <c r="F179" s="134" t="s">
        <v>811</v>
      </c>
      <c r="G179" s="118"/>
      <c r="H179" s="118"/>
      <c r="I179" s="107" t="s">
        <v>414</v>
      </c>
      <c r="J179" s="107">
        <v>0.83</v>
      </c>
      <c r="K179" s="106" t="s">
        <v>797</v>
      </c>
      <c r="L179" s="107">
        <v>1</v>
      </c>
      <c r="M179" s="107">
        <v>2</v>
      </c>
      <c r="N179" s="107" t="s">
        <v>39</v>
      </c>
      <c r="O179" s="107"/>
      <c r="P179" s="306"/>
      <c r="Q179" s="106">
        <v>23</v>
      </c>
      <c r="R179" s="108">
        <f t="shared" si="8"/>
        <v>0</v>
      </c>
      <c r="S179" s="108">
        <f t="shared" si="9"/>
        <v>0</v>
      </c>
      <c r="T179" s="108">
        <f t="shared" si="10"/>
        <v>0</v>
      </c>
      <c r="U179" s="108">
        <f t="shared" si="11"/>
        <v>0</v>
      </c>
      <c r="V179" s="104" t="s">
        <v>415</v>
      </c>
      <c r="W179" s="107" t="s">
        <v>771</v>
      </c>
      <c r="X179" s="107">
        <v>2</v>
      </c>
      <c r="Y179" s="104" t="s">
        <v>33</v>
      </c>
    </row>
    <row r="180" spans="1:25">
      <c r="A180" s="103">
        <v>177</v>
      </c>
      <c r="B180" s="104" t="s">
        <v>416</v>
      </c>
      <c r="C180" s="104" t="s">
        <v>417</v>
      </c>
      <c r="D180" s="107" t="s">
        <v>148</v>
      </c>
      <c r="E180" s="106" t="s">
        <v>797</v>
      </c>
      <c r="F180" s="134" t="s">
        <v>811</v>
      </c>
      <c r="G180" s="118"/>
      <c r="H180" s="118"/>
      <c r="I180" s="107" t="s">
        <v>996</v>
      </c>
      <c r="J180" s="107">
        <v>0.85</v>
      </c>
      <c r="K180" s="106" t="s">
        <v>797</v>
      </c>
      <c r="L180" s="107">
        <v>1</v>
      </c>
      <c r="M180" s="107">
        <v>2</v>
      </c>
      <c r="N180" s="107" t="s">
        <v>419</v>
      </c>
      <c r="O180" s="107"/>
      <c r="P180" s="306"/>
      <c r="Q180" s="106">
        <v>23</v>
      </c>
      <c r="R180" s="108">
        <f t="shared" si="8"/>
        <v>0</v>
      </c>
      <c r="S180" s="108">
        <f t="shared" si="9"/>
        <v>0</v>
      </c>
      <c r="T180" s="108">
        <f t="shared" si="10"/>
        <v>0</v>
      </c>
      <c r="U180" s="108">
        <f t="shared" si="11"/>
        <v>0</v>
      </c>
      <c r="V180" s="104" t="s">
        <v>418</v>
      </c>
      <c r="W180" s="107" t="s">
        <v>771</v>
      </c>
      <c r="X180" s="107">
        <v>2</v>
      </c>
      <c r="Y180" s="104" t="s">
        <v>33</v>
      </c>
    </row>
    <row r="181" spans="1:25">
      <c r="A181" s="103">
        <v>178</v>
      </c>
      <c r="B181" s="104" t="s">
        <v>291</v>
      </c>
      <c r="C181" s="104" t="s">
        <v>420</v>
      </c>
      <c r="D181" s="107" t="s">
        <v>91</v>
      </c>
      <c r="E181" s="106" t="s">
        <v>797</v>
      </c>
      <c r="F181" s="134" t="s">
        <v>811</v>
      </c>
      <c r="G181" s="118"/>
      <c r="H181" s="118"/>
      <c r="I181" s="107" t="s">
        <v>996</v>
      </c>
      <c r="J181" s="107">
        <v>0.8</v>
      </c>
      <c r="K181" s="106" t="s">
        <v>797</v>
      </c>
      <c r="L181" s="107">
        <v>1</v>
      </c>
      <c r="M181" s="107">
        <v>2</v>
      </c>
      <c r="N181" s="107" t="s">
        <v>1146</v>
      </c>
      <c r="O181" s="107">
        <v>600</v>
      </c>
      <c r="P181" s="306"/>
      <c r="Q181" s="106">
        <v>23</v>
      </c>
      <c r="R181" s="108">
        <f t="shared" si="8"/>
        <v>0</v>
      </c>
      <c r="S181" s="108">
        <f t="shared" si="9"/>
        <v>0</v>
      </c>
      <c r="T181" s="108">
        <f t="shared" si="10"/>
        <v>0</v>
      </c>
      <c r="U181" s="108">
        <f t="shared" si="11"/>
        <v>0</v>
      </c>
      <c r="V181" s="104" t="s">
        <v>1538</v>
      </c>
      <c r="W181" s="107" t="s">
        <v>771</v>
      </c>
      <c r="X181" s="107">
        <v>2</v>
      </c>
      <c r="Y181" s="104" t="s">
        <v>33</v>
      </c>
    </row>
    <row r="182" spans="1:25">
      <c r="A182" s="103">
        <v>179</v>
      </c>
      <c r="B182" s="104" t="s">
        <v>421</v>
      </c>
      <c r="C182" s="104" t="s">
        <v>422</v>
      </c>
      <c r="D182" s="107" t="s">
        <v>423</v>
      </c>
      <c r="E182" s="106" t="s">
        <v>797</v>
      </c>
      <c r="F182" s="134" t="s">
        <v>811</v>
      </c>
      <c r="G182" s="118"/>
      <c r="H182" s="118"/>
      <c r="I182" s="107" t="s">
        <v>988</v>
      </c>
      <c r="J182" s="107">
        <v>0.9</v>
      </c>
      <c r="K182" s="106" t="s">
        <v>797</v>
      </c>
      <c r="L182" s="107">
        <v>1</v>
      </c>
      <c r="M182" s="107">
        <v>2</v>
      </c>
      <c r="N182" s="107">
        <v>3.5</v>
      </c>
      <c r="O182" s="107">
        <v>600</v>
      </c>
      <c r="P182" s="306"/>
      <c r="Q182" s="106">
        <v>23</v>
      </c>
      <c r="R182" s="108">
        <f t="shared" si="8"/>
        <v>0</v>
      </c>
      <c r="S182" s="108">
        <f t="shared" si="9"/>
        <v>0</v>
      </c>
      <c r="T182" s="108">
        <f t="shared" si="10"/>
        <v>0</v>
      </c>
      <c r="U182" s="108">
        <f t="shared" si="11"/>
        <v>0</v>
      </c>
      <c r="V182" s="104" t="s">
        <v>1539</v>
      </c>
      <c r="W182" s="107" t="s">
        <v>774</v>
      </c>
      <c r="X182" s="107" t="s">
        <v>780</v>
      </c>
      <c r="Y182" s="104" t="s">
        <v>990</v>
      </c>
    </row>
    <row r="183" spans="1:25">
      <c r="A183" s="103">
        <v>180</v>
      </c>
      <c r="B183" s="104" t="s">
        <v>421</v>
      </c>
      <c r="C183" s="104" t="s">
        <v>424</v>
      </c>
      <c r="D183" s="107" t="s">
        <v>423</v>
      </c>
      <c r="E183" s="106" t="s">
        <v>797</v>
      </c>
      <c r="F183" s="134" t="s">
        <v>811</v>
      </c>
      <c r="G183" s="118"/>
      <c r="H183" s="118"/>
      <c r="I183" s="107" t="s">
        <v>988</v>
      </c>
      <c r="J183" s="107">
        <v>0.9</v>
      </c>
      <c r="K183" s="106" t="s">
        <v>797</v>
      </c>
      <c r="L183" s="107">
        <v>1</v>
      </c>
      <c r="M183" s="107">
        <v>2</v>
      </c>
      <c r="N183" s="107">
        <v>3.5</v>
      </c>
      <c r="O183" s="107">
        <v>600</v>
      </c>
      <c r="P183" s="306"/>
      <c r="Q183" s="106">
        <v>23</v>
      </c>
      <c r="R183" s="108">
        <f t="shared" si="8"/>
        <v>0</v>
      </c>
      <c r="S183" s="108">
        <f t="shared" si="9"/>
        <v>0</v>
      </c>
      <c r="T183" s="108">
        <f t="shared" si="10"/>
        <v>0</v>
      </c>
      <c r="U183" s="108">
        <f t="shared" si="11"/>
        <v>0</v>
      </c>
      <c r="V183" s="104" t="s">
        <v>1539</v>
      </c>
      <c r="W183" s="107" t="s">
        <v>774</v>
      </c>
      <c r="X183" s="107" t="s">
        <v>780</v>
      </c>
      <c r="Y183" s="104" t="s">
        <v>990</v>
      </c>
    </row>
    <row r="184" spans="1:25" ht="15">
      <c r="A184" s="103">
        <v>181</v>
      </c>
      <c r="B184" s="97" t="s">
        <v>66</v>
      </c>
      <c r="C184" s="97" t="s">
        <v>762</v>
      </c>
      <c r="D184" s="105" t="s">
        <v>750</v>
      </c>
      <c r="E184" s="106" t="s">
        <v>767</v>
      </c>
      <c r="F184" s="136">
        <v>44899</v>
      </c>
      <c r="G184" s="308" t="s">
        <v>781</v>
      </c>
      <c r="H184" s="309" t="s">
        <v>1226</v>
      </c>
      <c r="I184" s="105" t="s">
        <v>988</v>
      </c>
      <c r="J184" s="105">
        <v>0.5</v>
      </c>
      <c r="K184" s="106" t="s">
        <v>797</v>
      </c>
      <c r="L184" s="105">
        <v>1</v>
      </c>
      <c r="M184" s="105">
        <v>2</v>
      </c>
      <c r="N184" s="105" t="s">
        <v>757</v>
      </c>
      <c r="O184" s="105">
        <v>600</v>
      </c>
      <c r="P184" s="310"/>
      <c r="Q184" s="106">
        <v>23</v>
      </c>
      <c r="R184" s="108">
        <f t="shared" si="8"/>
        <v>0</v>
      </c>
      <c r="S184" s="108">
        <f t="shared" si="9"/>
        <v>0</v>
      </c>
      <c r="T184" s="108">
        <f t="shared" si="10"/>
        <v>0</v>
      </c>
      <c r="U184" s="108">
        <f t="shared" si="11"/>
        <v>0</v>
      </c>
      <c r="V184" s="97" t="s">
        <v>1539</v>
      </c>
      <c r="W184" s="107" t="s">
        <v>774</v>
      </c>
      <c r="X184" s="107" t="s">
        <v>780</v>
      </c>
      <c r="Y184" s="97" t="s">
        <v>990</v>
      </c>
    </row>
    <row r="185" spans="1:25">
      <c r="A185" s="103">
        <v>182</v>
      </c>
      <c r="B185" s="104" t="s">
        <v>426</v>
      </c>
      <c r="C185" s="104" t="s">
        <v>427</v>
      </c>
      <c r="D185" s="107" t="s">
        <v>204</v>
      </c>
      <c r="E185" s="106" t="s">
        <v>797</v>
      </c>
      <c r="F185" s="134" t="s">
        <v>811</v>
      </c>
      <c r="G185" s="118"/>
      <c r="H185" s="118"/>
      <c r="I185" s="107" t="s">
        <v>996</v>
      </c>
      <c r="J185" s="107">
        <v>0.93</v>
      </c>
      <c r="K185" s="106" t="s">
        <v>797</v>
      </c>
      <c r="L185" s="107">
        <v>1</v>
      </c>
      <c r="M185" s="107">
        <v>2</v>
      </c>
      <c r="N185" s="107" t="s">
        <v>429</v>
      </c>
      <c r="O185" s="107"/>
      <c r="P185" s="306"/>
      <c r="Q185" s="106">
        <v>23</v>
      </c>
      <c r="R185" s="108">
        <f t="shared" si="8"/>
        <v>0</v>
      </c>
      <c r="S185" s="108">
        <f t="shared" si="9"/>
        <v>0</v>
      </c>
      <c r="T185" s="108">
        <f t="shared" si="10"/>
        <v>0</v>
      </c>
      <c r="U185" s="108">
        <f t="shared" si="11"/>
        <v>0</v>
      </c>
      <c r="V185" s="104" t="s">
        <v>1540</v>
      </c>
      <c r="W185" s="107" t="s">
        <v>775</v>
      </c>
      <c r="X185" s="107">
        <v>3</v>
      </c>
      <c r="Y185" s="104" t="s">
        <v>428</v>
      </c>
    </row>
    <row r="186" spans="1:25">
      <c r="A186" s="103">
        <v>183</v>
      </c>
      <c r="B186" s="104" t="s">
        <v>421</v>
      </c>
      <c r="C186" s="104" t="s">
        <v>430</v>
      </c>
      <c r="D186" s="107" t="s">
        <v>74</v>
      </c>
      <c r="E186" s="106" t="s">
        <v>797</v>
      </c>
      <c r="F186" s="134" t="s">
        <v>811</v>
      </c>
      <c r="G186" s="118"/>
      <c r="H186" s="118"/>
      <c r="I186" s="107" t="s">
        <v>988</v>
      </c>
      <c r="J186" s="107">
        <v>0.9</v>
      </c>
      <c r="K186" s="106" t="s">
        <v>797</v>
      </c>
      <c r="L186" s="107">
        <v>1</v>
      </c>
      <c r="M186" s="107">
        <v>2</v>
      </c>
      <c r="N186" s="107"/>
      <c r="O186" s="107"/>
      <c r="P186" s="306"/>
      <c r="Q186" s="106">
        <v>23</v>
      </c>
      <c r="R186" s="108">
        <f t="shared" si="8"/>
        <v>0</v>
      </c>
      <c r="S186" s="108">
        <f t="shared" si="9"/>
        <v>0</v>
      </c>
      <c r="T186" s="108">
        <f t="shared" si="10"/>
        <v>0</v>
      </c>
      <c r="U186" s="108">
        <f t="shared" si="11"/>
        <v>0</v>
      </c>
      <c r="V186" s="104" t="s">
        <v>1541</v>
      </c>
      <c r="W186" s="107" t="s">
        <v>775</v>
      </c>
      <c r="X186" s="107">
        <v>3</v>
      </c>
      <c r="Y186" s="104" t="s">
        <v>428</v>
      </c>
    </row>
    <row r="187" spans="1:25" s="130" customFormat="1">
      <c r="A187" s="103">
        <v>184</v>
      </c>
      <c r="B187" s="104" t="s">
        <v>92</v>
      </c>
      <c r="C187" s="104" t="s">
        <v>431</v>
      </c>
      <c r="D187" s="107" t="s">
        <v>271</v>
      </c>
      <c r="E187" s="106" t="s">
        <v>797</v>
      </c>
      <c r="F187" s="134" t="s">
        <v>811</v>
      </c>
      <c r="G187" s="118"/>
      <c r="H187" s="118"/>
      <c r="I187" s="107" t="s">
        <v>996</v>
      </c>
      <c r="J187" s="107">
        <v>1</v>
      </c>
      <c r="K187" s="106" t="s">
        <v>797</v>
      </c>
      <c r="L187" s="107">
        <v>1</v>
      </c>
      <c r="M187" s="107">
        <v>2</v>
      </c>
      <c r="N187" s="107"/>
      <c r="O187" s="107"/>
      <c r="P187" s="306"/>
      <c r="Q187" s="106">
        <v>23</v>
      </c>
      <c r="R187" s="108">
        <f t="shared" si="8"/>
        <v>0</v>
      </c>
      <c r="S187" s="108">
        <f t="shared" si="9"/>
        <v>0</v>
      </c>
      <c r="T187" s="108">
        <f t="shared" si="10"/>
        <v>0</v>
      </c>
      <c r="U187" s="108">
        <f t="shared" si="11"/>
        <v>0</v>
      </c>
      <c r="V187" s="104" t="s">
        <v>1542</v>
      </c>
      <c r="W187" s="107" t="s">
        <v>775</v>
      </c>
      <c r="X187" s="107">
        <v>3</v>
      </c>
      <c r="Y187" s="104" t="s">
        <v>428</v>
      </c>
    </row>
    <row r="188" spans="1:25" s="93" customFormat="1">
      <c r="A188" s="103">
        <v>185</v>
      </c>
      <c r="B188" s="104" t="s">
        <v>426</v>
      </c>
      <c r="C188" s="104" t="s">
        <v>432</v>
      </c>
      <c r="D188" s="107" t="s">
        <v>204</v>
      </c>
      <c r="E188" s="106" t="s">
        <v>797</v>
      </c>
      <c r="F188" s="134" t="s">
        <v>811</v>
      </c>
      <c r="G188" s="118"/>
      <c r="H188" s="118"/>
      <c r="I188" s="107" t="s">
        <v>996</v>
      </c>
      <c r="J188" s="107">
        <v>0.93</v>
      </c>
      <c r="K188" s="106" t="s">
        <v>797</v>
      </c>
      <c r="L188" s="107">
        <v>1</v>
      </c>
      <c r="M188" s="107">
        <v>2</v>
      </c>
      <c r="N188" s="107" t="s">
        <v>433</v>
      </c>
      <c r="O188" s="107"/>
      <c r="P188" s="306"/>
      <c r="Q188" s="106">
        <v>23</v>
      </c>
      <c r="R188" s="108">
        <f t="shared" si="8"/>
        <v>0</v>
      </c>
      <c r="S188" s="108">
        <f t="shared" si="9"/>
        <v>0</v>
      </c>
      <c r="T188" s="108">
        <f t="shared" si="10"/>
        <v>0</v>
      </c>
      <c r="U188" s="108">
        <f t="shared" si="11"/>
        <v>0</v>
      </c>
      <c r="V188" s="104" t="s">
        <v>1543</v>
      </c>
      <c r="W188" s="107" t="s">
        <v>775</v>
      </c>
      <c r="X188" s="107">
        <v>3</v>
      </c>
      <c r="Y188" s="104" t="s">
        <v>428</v>
      </c>
    </row>
    <row r="189" spans="1:25">
      <c r="A189" s="103">
        <v>186</v>
      </c>
      <c r="B189" s="104" t="s">
        <v>1168</v>
      </c>
      <c r="C189" s="104" t="s">
        <v>436</v>
      </c>
      <c r="D189" s="107" t="s">
        <v>437</v>
      </c>
      <c r="E189" s="106" t="s">
        <v>797</v>
      </c>
      <c r="F189" s="134" t="s">
        <v>811</v>
      </c>
      <c r="G189" s="118"/>
      <c r="H189" s="118"/>
      <c r="I189" s="107" t="s">
        <v>996</v>
      </c>
      <c r="J189" s="107">
        <v>0.65</v>
      </c>
      <c r="K189" s="106" t="s">
        <v>797</v>
      </c>
      <c r="L189" s="107">
        <v>1</v>
      </c>
      <c r="M189" s="107">
        <v>2</v>
      </c>
      <c r="N189" s="107"/>
      <c r="O189" s="107"/>
      <c r="P189" s="306"/>
      <c r="Q189" s="106">
        <v>23</v>
      </c>
      <c r="R189" s="108">
        <f t="shared" si="8"/>
        <v>0</v>
      </c>
      <c r="S189" s="108">
        <f t="shared" si="9"/>
        <v>0</v>
      </c>
      <c r="T189" s="108">
        <f t="shared" si="10"/>
        <v>0</v>
      </c>
      <c r="U189" s="108">
        <f t="shared" si="11"/>
        <v>0</v>
      </c>
      <c r="V189" s="115" t="s">
        <v>438</v>
      </c>
      <c r="W189" s="107" t="s">
        <v>778</v>
      </c>
      <c r="X189" s="107" t="s">
        <v>780</v>
      </c>
      <c r="Y189" s="104" t="s">
        <v>439</v>
      </c>
    </row>
    <row r="190" spans="1:25">
      <c r="A190" s="103">
        <v>187</v>
      </c>
      <c r="B190" s="104" t="s">
        <v>1169</v>
      </c>
      <c r="C190" s="104" t="s">
        <v>440</v>
      </c>
      <c r="D190" s="107" t="s">
        <v>437</v>
      </c>
      <c r="E190" s="106" t="s">
        <v>797</v>
      </c>
      <c r="F190" s="134" t="s">
        <v>811</v>
      </c>
      <c r="G190" s="118"/>
      <c r="H190" s="118"/>
      <c r="I190" s="107" t="s">
        <v>996</v>
      </c>
      <c r="J190" s="107">
        <v>2.1</v>
      </c>
      <c r="K190" s="106" t="s">
        <v>797</v>
      </c>
      <c r="L190" s="107">
        <v>1</v>
      </c>
      <c r="M190" s="107">
        <v>2</v>
      </c>
      <c r="N190" s="107"/>
      <c r="O190" s="107"/>
      <c r="P190" s="306"/>
      <c r="Q190" s="106">
        <v>23</v>
      </c>
      <c r="R190" s="108">
        <f t="shared" si="8"/>
        <v>0</v>
      </c>
      <c r="S190" s="108">
        <f t="shared" si="9"/>
        <v>0</v>
      </c>
      <c r="T190" s="108">
        <f t="shared" si="10"/>
        <v>0</v>
      </c>
      <c r="U190" s="108">
        <f t="shared" si="11"/>
        <v>0</v>
      </c>
      <c r="V190" s="115" t="s">
        <v>441</v>
      </c>
      <c r="W190" s="107" t="s">
        <v>778</v>
      </c>
      <c r="X190" s="107" t="s">
        <v>780</v>
      </c>
      <c r="Y190" s="104" t="s">
        <v>439</v>
      </c>
    </row>
    <row r="191" spans="1:25">
      <c r="A191" s="103">
        <v>188</v>
      </c>
      <c r="B191" s="104" t="s">
        <v>1170</v>
      </c>
      <c r="C191" s="104" t="s">
        <v>442</v>
      </c>
      <c r="D191" s="107" t="s">
        <v>437</v>
      </c>
      <c r="E191" s="106" t="s">
        <v>797</v>
      </c>
      <c r="F191" s="134" t="s">
        <v>811</v>
      </c>
      <c r="G191" s="118"/>
      <c r="H191" s="118"/>
      <c r="I191" s="107" t="s">
        <v>996</v>
      </c>
      <c r="J191" s="107">
        <v>0.65</v>
      </c>
      <c r="K191" s="106" t="s">
        <v>797</v>
      </c>
      <c r="L191" s="107">
        <v>1</v>
      </c>
      <c r="M191" s="107">
        <v>2</v>
      </c>
      <c r="N191" s="107"/>
      <c r="O191" s="107"/>
      <c r="P191" s="306"/>
      <c r="Q191" s="106">
        <v>23</v>
      </c>
      <c r="R191" s="108">
        <f t="shared" si="8"/>
        <v>0</v>
      </c>
      <c r="S191" s="108">
        <f t="shared" si="9"/>
        <v>0</v>
      </c>
      <c r="T191" s="108">
        <f t="shared" si="10"/>
        <v>0</v>
      </c>
      <c r="U191" s="108">
        <f t="shared" si="11"/>
        <v>0</v>
      </c>
      <c r="V191" s="115" t="s">
        <v>443</v>
      </c>
      <c r="W191" s="107" t="s">
        <v>778</v>
      </c>
      <c r="X191" s="107" t="s">
        <v>780</v>
      </c>
      <c r="Y191" s="104" t="s">
        <v>439</v>
      </c>
    </row>
    <row r="192" spans="1:25">
      <c r="A192" s="103">
        <v>189</v>
      </c>
      <c r="B192" s="104" t="s">
        <v>1171</v>
      </c>
      <c r="C192" s="104" t="s">
        <v>444</v>
      </c>
      <c r="D192" s="107" t="s">
        <v>445</v>
      </c>
      <c r="E192" s="106" t="s">
        <v>797</v>
      </c>
      <c r="F192" s="134" t="s">
        <v>811</v>
      </c>
      <c r="G192" s="118"/>
      <c r="H192" s="118"/>
      <c r="I192" s="107" t="s">
        <v>996</v>
      </c>
      <c r="J192" s="107">
        <v>0.9</v>
      </c>
      <c r="K192" s="106" t="s">
        <v>797</v>
      </c>
      <c r="L192" s="107">
        <v>1</v>
      </c>
      <c r="M192" s="107">
        <v>2</v>
      </c>
      <c r="N192" s="107"/>
      <c r="O192" s="107"/>
      <c r="P192" s="306"/>
      <c r="Q192" s="106">
        <v>23</v>
      </c>
      <c r="R192" s="108">
        <f t="shared" si="8"/>
        <v>0</v>
      </c>
      <c r="S192" s="108">
        <f t="shared" si="9"/>
        <v>0</v>
      </c>
      <c r="T192" s="108">
        <f t="shared" si="10"/>
        <v>0</v>
      </c>
      <c r="U192" s="108">
        <f t="shared" si="11"/>
        <v>0</v>
      </c>
      <c r="V192" s="115" t="s">
        <v>446</v>
      </c>
      <c r="W192" s="107" t="s">
        <v>778</v>
      </c>
      <c r="X192" s="107" t="s">
        <v>780</v>
      </c>
      <c r="Y192" s="104" t="s">
        <v>439</v>
      </c>
    </row>
    <row r="193" spans="1:25">
      <c r="A193" s="103">
        <v>190</v>
      </c>
      <c r="B193" s="104" t="s">
        <v>1172</v>
      </c>
      <c r="C193" s="104" t="s">
        <v>447</v>
      </c>
      <c r="D193" s="107" t="s">
        <v>445</v>
      </c>
      <c r="E193" s="106" t="s">
        <v>797</v>
      </c>
      <c r="F193" s="134" t="s">
        <v>811</v>
      </c>
      <c r="G193" s="118"/>
      <c r="H193" s="118"/>
      <c r="I193" s="107" t="s">
        <v>996</v>
      </c>
      <c r="J193" s="107">
        <v>0.9</v>
      </c>
      <c r="K193" s="106" t="s">
        <v>797</v>
      </c>
      <c r="L193" s="107">
        <v>1</v>
      </c>
      <c r="M193" s="107">
        <v>2</v>
      </c>
      <c r="N193" s="107"/>
      <c r="O193" s="107"/>
      <c r="P193" s="306"/>
      <c r="Q193" s="106">
        <v>23</v>
      </c>
      <c r="R193" s="108">
        <f t="shared" si="8"/>
        <v>0</v>
      </c>
      <c r="S193" s="108">
        <f t="shared" si="9"/>
        <v>0</v>
      </c>
      <c r="T193" s="108">
        <f t="shared" si="10"/>
        <v>0</v>
      </c>
      <c r="U193" s="108">
        <f t="shared" si="11"/>
        <v>0</v>
      </c>
      <c r="V193" s="115" t="s">
        <v>448</v>
      </c>
      <c r="W193" s="107" t="s">
        <v>778</v>
      </c>
      <c r="X193" s="107" t="s">
        <v>780</v>
      </c>
      <c r="Y193" s="104" t="s">
        <v>439</v>
      </c>
    </row>
    <row r="194" spans="1:25">
      <c r="A194" s="103">
        <v>191</v>
      </c>
      <c r="B194" s="104" t="s">
        <v>59</v>
      </c>
      <c r="C194" s="104" t="s">
        <v>449</v>
      </c>
      <c r="D194" s="107" t="s">
        <v>86</v>
      </c>
      <c r="E194" s="106" t="s">
        <v>797</v>
      </c>
      <c r="F194" s="134" t="s">
        <v>811</v>
      </c>
      <c r="G194" s="118"/>
      <c r="H194" s="118"/>
      <c r="I194" s="107" t="s">
        <v>996</v>
      </c>
      <c r="J194" s="107">
        <v>0.9</v>
      </c>
      <c r="K194" s="106" t="s">
        <v>797</v>
      </c>
      <c r="L194" s="107">
        <v>1</v>
      </c>
      <c r="M194" s="107">
        <v>2</v>
      </c>
      <c r="N194" s="107"/>
      <c r="O194" s="107"/>
      <c r="P194" s="306"/>
      <c r="Q194" s="106">
        <v>23</v>
      </c>
      <c r="R194" s="108">
        <f t="shared" si="8"/>
        <v>0</v>
      </c>
      <c r="S194" s="108">
        <f t="shared" si="9"/>
        <v>0</v>
      </c>
      <c r="T194" s="108">
        <f t="shared" si="10"/>
        <v>0</v>
      </c>
      <c r="U194" s="108">
        <f t="shared" si="11"/>
        <v>0</v>
      </c>
      <c r="V194" s="115" t="s">
        <v>450</v>
      </c>
      <c r="W194" s="107" t="s">
        <v>770</v>
      </c>
      <c r="X194" s="107">
        <v>1</v>
      </c>
      <c r="Y194" s="104" t="s">
        <v>439</v>
      </c>
    </row>
    <row r="195" spans="1:25">
      <c r="A195" s="103">
        <v>192</v>
      </c>
      <c r="B195" s="104" t="s">
        <v>394</v>
      </c>
      <c r="C195" s="104" t="s">
        <v>451</v>
      </c>
      <c r="D195" s="107" t="s">
        <v>86</v>
      </c>
      <c r="E195" s="106" t="s">
        <v>797</v>
      </c>
      <c r="F195" s="134" t="s">
        <v>811</v>
      </c>
      <c r="G195" s="118"/>
      <c r="H195" s="118"/>
      <c r="I195" s="107" t="s">
        <v>996</v>
      </c>
      <c r="J195" s="107">
        <v>0.9</v>
      </c>
      <c r="K195" s="106" t="s">
        <v>797</v>
      </c>
      <c r="L195" s="107">
        <v>1</v>
      </c>
      <c r="M195" s="107">
        <v>2</v>
      </c>
      <c r="N195" s="107" t="s">
        <v>76</v>
      </c>
      <c r="O195" s="107">
        <v>720</v>
      </c>
      <c r="P195" s="306"/>
      <c r="Q195" s="106">
        <v>23</v>
      </c>
      <c r="R195" s="108">
        <f t="shared" si="8"/>
        <v>0</v>
      </c>
      <c r="S195" s="108">
        <f t="shared" si="9"/>
        <v>0</v>
      </c>
      <c r="T195" s="108">
        <f t="shared" si="10"/>
        <v>0</v>
      </c>
      <c r="U195" s="108">
        <f t="shared" si="11"/>
        <v>0</v>
      </c>
      <c r="V195" s="115" t="s">
        <v>450</v>
      </c>
      <c r="W195" s="107" t="s">
        <v>770</v>
      </c>
      <c r="X195" s="107">
        <v>1</v>
      </c>
      <c r="Y195" s="104" t="s">
        <v>439</v>
      </c>
    </row>
    <row r="196" spans="1:25" ht="15">
      <c r="A196" s="103">
        <v>193</v>
      </c>
      <c r="B196" s="104" t="s">
        <v>213</v>
      </c>
      <c r="C196" s="104" t="s">
        <v>452</v>
      </c>
      <c r="D196" s="107" t="s">
        <v>1173</v>
      </c>
      <c r="E196" s="106" t="s">
        <v>767</v>
      </c>
      <c r="F196" s="135">
        <v>44871</v>
      </c>
      <c r="G196" s="311" t="s">
        <v>781</v>
      </c>
      <c r="H196" s="118" t="s">
        <v>1223</v>
      </c>
      <c r="I196" s="107" t="s">
        <v>988</v>
      </c>
      <c r="J196" s="107">
        <v>1</v>
      </c>
      <c r="K196" s="106" t="s">
        <v>797</v>
      </c>
      <c r="L196" s="107">
        <v>1</v>
      </c>
      <c r="M196" s="107">
        <v>2</v>
      </c>
      <c r="N196" s="107" t="s">
        <v>455</v>
      </c>
      <c r="O196" s="107">
        <v>850</v>
      </c>
      <c r="P196" s="306"/>
      <c r="Q196" s="106">
        <v>23</v>
      </c>
      <c r="R196" s="108">
        <f t="shared" si="8"/>
        <v>0</v>
      </c>
      <c r="S196" s="108">
        <f t="shared" si="9"/>
        <v>0</v>
      </c>
      <c r="T196" s="108">
        <f t="shared" si="10"/>
        <v>0</v>
      </c>
      <c r="U196" s="108">
        <f t="shared" si="11"/>
        <v>0</v>
      </c>
      <c r="V196" s="115" t="s">
        <v>454</v>
      </c>
      <c r="W196" s="107" t="s">
        <v>773</v>
      </c>
      <c r="X196" s="107" t="s">
        <v>781</v>
      </c>
      <c r="Y196" s="104" t="s">
        <v>439</v>
      </c>
    </row>
    <row r="197" spans="1:25">
      <c r="A197" s="103">
        <v>194</v>
      </c>
      <c r="B197" s="104" t="s">
        <v>456</v>
      </c>
      <c r="C197" s="104">
        <v>2179890</v>
      </c>
      <c r="D197" s="107" t="s">
        <v>457</v>
      </c>
      <c r="E197" s="106" t="s">
        <v>797</v>
      </c>
      <c r="F197" s="134" t="s">
        <v>811</v>
      </c>
      <c r="G197" s="118"/>
      <c r="H197" s="118"/>
      <c r="I197" s="107" t="s">
        <v>996</v>
      </c>
      <c r="J197" s="107">
        <v>0.95</v>
      </c>
      <c r="K197" s="106" t="s">
        <v>797</v>
      </c>
      <c r="L197" s="107">
        <v>1</v>
      </c>
      <c r="M197" s="107">
        <v>2</v>
      </c>
      <c r="N197" s="107" t="s">
        <v>39</v>
      </c>
      <c r="O197" s="107"/>
      <c r="P197" s="306"/>
      <c r="Q197" s="106">
        <v>23</v>
      </c>
      <c r="R197" s="108">
        <f t="shared" ref="R197:R260" si="12">P197*1.23</f>
        <v>0</v>
      </c>
      <c r="S197" s="108">
        <f t="shared" ref="S197:S260" si="13">P197*M197</f>
        <v>0</v>
      </c>
      <c r="T197" s="108">
        <f t="shared" ref="T197:T260" si="14">S197*0.23</f>
        <v>0</v>
      </c>
      <c r="U197" s="108">
        <f t="shared" ref="U197:U260" si="15">S197+T197</f>
        <v>0</v>
      </c>
      <c r="V197" s="115" t="s">
        <v>458</v>
      </c>
      <c r="W197" s="107" t="s">
        <v>778</v>
      </c>
      <c r="X197" s="107" t="s">
        <v>780</v>
      </c>
      <c r="Y197" s="104" t="s">
        <v>439</v>
      </c>
    </row>
    <row r="198" spans="1:25">
      <c r="A198" s="103">
        <v>195</v>
      </c>
      <c r="B198" s="104" t="s">
        <v>459</v>
      </c>
      <c r="C198" s="104">
        <v>21078301147</v>
      </c>
      <c r="D198" s="107" t="s">
        <v>457</v>
      </c>
      <c r="E198" s="106" t="s">
        <v>797</v>
      </c>
      <c r="F198" s="134" t="s">
        <v>811</v>
      </c>
      <c r="G198" s="118"/>
      <c r="H198" s="118"/>
      <c r="I198" s="107" t="s">
        <v>996</v>
      </c>
      <c r="J198" s="107">
        <v>0.95</v>
      </c>
      <c r="K198" s="106" t="s">
        <v>797</v>
      </c>
      <c r="L198" s="107">
        <v>1</v>
      </c>
      <c r="M198" s="107">
        <v>2</v>
      </c>
      <c r="N198" s="107">
        <v>2.6</v>
      </c>
      <c r="O198" s="107"/>
      <c r="P198" s="306"/>
      <c r="Q198" s="106">
        <v>23</v>
      </c>
      <c r="R198" s="108">
        <f t="shared" si="12"/>
        <v>0</v>
      </c>
      <c r="S198" s="108">
        <f t="shared" si="13"/>
        <v>0</v>
      </c>
      <c r="T198" s="108">
        <f t="shared" si="14"/>
        <v>0</v>
      </c>
      <c r="U198" s="108">
        <f t="shared" si="15"/>
        <v>0</v>
      </c>
      <c r="V198" s="115" t="s">
        <v>460</v>
      </c>
      <c r="W198" s="107" t="s">
        <v>778</v>
      </c>
      <c r="X198" s="107" t="s">
        <v>780</v>
      </c>
      <c r="Y198" s="104" t="s">
        <v>439</v>
      </c>
    </row>
    <row r="199" spans="1:25" ht="25.5">
      <c r="A199" s="103">
        <v>196</v>
      </c>
      <c r="B199" s="104" t="s">
        <v>461</v>
      </c>
      <c r="C199" s="119" t="s">
        <v>1174</v>
      </c>
      <c r="D199" s="107" t="s">
        <v>457</v>
      </c>
      <c r="E199" s="106" t="s">
        <v>797</v>
      </c>
      <c r="F199" s="134" t="s">
        <v>811</v>
      </c>
      <c r="G199" s="118"/>
      <c r="H199" s="118"/>
      <c r="I199" s="107" t="s">
        <v>996</v>
      </c>
      <c r="J199" s="107">
        <v>3.4</v>
      </c>
      <c r="K199" s="106" t="s">
        <v>767</v>
      </c>
      <c r="L199" s="107">
        <v>1</v>
      </c>
      <c r="M199" s="107">
        <v>2</v>
      </c>
      <c r="N199" s="107"/>
      <c r="O199" s="107"/>
      <c r="P199" s="306"/>
      <c r="Q199" s="106">
        <v>23</v>
      </c>
      <c r="R199" s="108">
        <f t="shared" si="12"/>
        <v>0</v>
      </c>
      <c r="S199" s="108">
        <f t="shared" si="13"/>
        <v>0</v>
      </c>
      <c r="T199" s="108">
        <f t="shared" si="14"/>
        <v>0</v>
      </c>
      <c r="U199" s="108">
        <f t="shared" si="15"/>
        <v>0</v>
      </c>
      <c r="V199" s="115" t="s">
        <v>462</v>
      </c>
      <c r="W199" s="107" t="s">
        <v>778</v>
      </c>
      <c r="X199" s="107" t="s">
        <v>780</v>
      </c>
      <c r="Y199" s="104" t="s">
        <v>439</v>
      </c>
    </row>
    <row r="200" spans="1:25" ht="15">
      <c r="A200" s="103">
        <v>197</v>
      </c>
      <c r="B200" s="104" t="s">
        <v>463</v>
      </c>
      <c r="C200" s="104" t="s">
        <v>464</v>
      </c>
      <c r="D200" s="107" t="s">
        <v>1010</v>
      </c>
      <c r="E200" s="106" t="s">
        <v>797</v>
      </c>
      <c r="F200" s="134" t="s">
        <v>811</v>
      </c>
      <c r="G200" s="311"/>
      <c r="H200" s="118"/>
      <c r="I200" s="107" t="s">
        <v>988</v>
      </c>
      <c r="J200" s="107">
        <v>0.9</v>
      </c>
      <c r="K200" s="106" t="s">
        <v>797</v>
      </c>
      <c r="L200" s="107">
        <v>1</v>
      </c>
      <c r="M200" s="107">
        <v>2</v>
      </c>
      <c r="N200" s="107">
        <v>7</v>
      </c>
      <c r="O200" s="107">
        <v>1200</v>
      </c>
      <c r="P200" s="306"/>
      <c r="Q200" s="106">
        <v>23</v>
      </c>
      <c r="R200" s="108">
        <f t="shared" si="12"/>
        <v>0</v>
      </c>
      <c r="S200" s="108">
        <f t="shared" si="13"/>
        <v>0</v>
      </c>
      <c r="T200" s="108">
        <f t="shared" si="14"/>
        <v>0</v>
      </c>
      <c r="U200" s="108">
        <f t="shared" si="15"/>
        <v>0</v>
      </c>
      <c r="V200" s="115" t="s">
        <v>441</v>
      </c>
      <c r="W200" s="107" t="s">
        <v>770</v>
      </c>
      <c r="X200" s="107">
        <v>1</v>
      </c>
      <c r="Y200" s="104" t="s">
        <v>33</v>
      </c>
    </row>
    <row r="201" spans="1:25">
      <c r="A201" s="103">
        <v>198</v>
      </c>
      <c r="B201" s="104" t="s">
        <v>467</v>
      </c>
      <c r="C201" s="104" t="s">
        <v>468</v>
      </c>
      <c r="D201" s="107" t="s">
        <v>132</v>
      </c>
      <c r="E201" s="106" t="s">
        <v>797</v>
      </c>
      <c r="F201" s="134" t="s">
        <v>811</v>
      </c>
      <c r="G201" s="118"/>
      <c r="H201" s="118"/>
      <c r="I201" s="107" t="s">
        <v>996</v>
      </c>
      <c r="J201" s="107">
        <v>1.1499999999999999</v>
      </c>
      <c r="K201" s="106" t="s">
        <v>797</v>
      </c>
      <c r="L201" s="107">
        <v>1</v>
      </c>
      <c r="M201" s="107">
        <v>2</v>
      </c>
      <c r="N201" s="107"/>
      <c r="O201" s="107"/>
      <c r="P201" s="306"/>
      <c r="Q201" s="106">
        <v>23</v>
      </c>
      <c r="R201" s="108">
        <f t="shared" si="12"/>
        <v>0</v>
      </c>
      <c r="S201" s="108">
        <f t="shared" si="13"/>
        <v>0</v>
      </c>
      <c r="T201" s="108">
        <f t="shared" si="14"/>
        <v>0</v>
      </c>
      <c r="U201" s="108">
        <f t="shared" si="15"/>
        <v>0</v>
      </c>
      <c r="V201" s="115" t="s">
        <v>469</v>
      </c>
      <c r="W201" s="107" t="s">
        <v>770</v>
      </c>
      <c r="X201" s="107">
        <v>1</v>
      </c>
      <c r="Y201" s="104" t="s">
        <v>33</v>
      </c>
    </row>
    <row r="202" spans="1:25">
      <c r="A202" s="103">
        <v>199</v>
      </c>
      <c r="B202" s="104" t="s">
        <v>470</v>
      </c>
      <c r="C202" s="116">
        <v>4132980012633</v>
      </c>
      <c r="D202" s="107" t="s">
        <v>471</v>
      </c>
      <c r="E202" s="106" t="s">
        <v>797</v>
      </c>
      <c r="F202" s="134" t="s">
        <v>811</v>
      </c>
      <c r="G202" s="118"/>
      <c r="H202" s="118"/>
      <c r="I202" s="107" t="s">
        <v>996</v>
      </c>
      <c r="J202" s="107">
        <v>0.9</v>
      </c>
      <c r="K202" s="106" t="s">
        <v>797</v>
      </c>
      <c r="L202" s="107">
        <v>1</v>
      </c>
      <c r="M202" s="107">
        <v>2</v>
      </c>
      <c r="N202" s="107"/>
      <c r="O202" s="107"/>
      <c r="P202" s="306"/>
      <c r="Q202" s="106">
        <v>23</v>
      </c>
      <c r="R202" s="108">
        <f t="shared" si="12"/>
        <v>0</v>
      </c>
      <c r="S202" s="108">
        <f t="shared" si="13"/>
        <v>0</v>
      </c>
      <c r="T202" s="108">
        <f t="shared" si="14"/>
        <v>0</v>
      </c>
      <c r="U202" s="108">
        <f t="shared" si="15"/>
        <v>0</v>
      </c>
      <c r="V202" s="115" t="s">
        <v>472</v>
      </c>
      <c r="W202" s="107" t="s">
        <v>770</v>
      </c>
      <c r="X202" s="107">
        <v>1</v>
      </c>
      <c r="Y202" s="104" t="s">
        <v>33</v>
      </c>
    </row>
    <row r="203" spans="1:25">
      <c r="A203" s="103">
        <v>200</v>
      </c>
      <c r="B203" s="104" t="s">
        <v>470</v>
      </c>
      <c r="C203" s="116">
        <v>4132980012631</v>
      </c>
      <c r="D203" s="107" t="s">
        <v>471</v>
      </c>
      <c r="E203" s="106" t="s">
        <v>797</v>
      </c>
      <c r="F203" s="134" t="s">
        <v>811</v>
      </c>
      <c r="G203" s="118"/>
      <c r="H203" s="118"/>
      <c r="I203" s="107" t="s">
        <v>996</v>
      </c>
      <c r="J203" s="107">
        <v>0.9</v>
      </c>
      <c r="K203" s="106" t="s">
        <v>797</v>
      </c>
      <c r="L203" s="107">
        <v>1</v>
      </c>
      <c r="M203" s="107">
        <v>2</v>
      </c>
      <c r="N203" s="107"/>
      <c r="O203" s="107"/>
      <c r="P203" s="306"/>
      <c r="Q203" s="106">
        <v>23</v>
      </c>
      <c r="R203" s="108">
        <f t="shared" si="12"/>
        <v>0</v>
      </c>
      <c r="S203" s="108">
        <f t="shared" si="13"/>
        <v>0</v>
      </c>
      <c r="T203" s="108">
        <f t="shared" si="14"/>
        <v>0</v>
      </c>
      <c r="U203" s="108">
        <f t="shared" si="15"/>
        <v>0</v>
      </c>
      <c r="V203" s="115" t="s">
        <v>473</v>
      </c>
      <c r="W203" s="107" t="s">
        <v>770</v>
      </c>
      <c r="X203" s="107">
        <v>1</v>
      </c>
      <c r="Y203" s="104" t="s">
        <v>33</v>
      </c>
    </row>
    <row r="204" spans="1:25">
      <c r="A204" s="103">
        <v>201</v>
      </c>
      <c r="B204" s="104" t="s">
        <v>474</v>
      </c>
      <c r="C204" s="116" t="s">
        <v>475</v>
      </c>
      <c r="D204" s="107" t="s">
        <v>1046</v>
      </c>
      <c r="E204" s="106" t="s">
        <v>797</v>
      </c>
      <c r="F204" s="134" t="s">
        <v>811</v>
      </c>
      <c r="G204" s="118"/>
      <c r="H204" s="118"/>
      <c r="I204" s="107" t="s">
        <v>996</v>
      </c>
      <c r="J204" s="107">
        <v>0.9</v>
      </c>
      <c r="K204" s="106" t="s">
        <v>797</v>
      </c>
      <c r="L204" s="107">
        <v>1</v>
      </c>
      <c r="M204" s="107">
        <v>2</v>
      </c>
      <c r="N204" s="107"/>
      <c r="O204" s="107"/>
      <c r="P204" s="306"/>
      <c r="Q204" s="106">
        <v>23</v>
      </c>
      <c r="R204" s="108">
        <f t="shared" si="12"/>
        <v>0</v>
      </c>
      <c r="S204" s="108">
        <f t="shared" si="13"/>
        <v>0</v>
      </c>
      <c r="T204" s="108">
        <f t="shared" si="14"/>
        <v>0</v>
      </c>
      <c r="U204" s="108">
        <f t="shared" si="15"/>
        <v>0</v>
      </c>
      <c r="V204" s="115" t="s">
        <v>476</v>
      </c>
      <c r="W204" s="107" t="s">
        <v>770</v>
      </c>
      <c r="X204" s="107">
        <v>1</v>
      </c>
      <c r="Y204" s="104" t="s">
        <v>33</v>
      </c>
    </row>
    <row r="205" spans="1:25" ht="15">
      <c r="A205" s="103">
        <v>202</v>
      </c>
      <c r="B205" s="104" t="s">
        <v>129</v>
      </c>
      <c r="C205" s="116" t="s">
        <v>477</v>
      </c>
      <c r="D205" s="107" t="s">
        <v>3</v>
      </c>
      <c r="E205" s="106" t="s">
        <v>797</v>
      </c>
      <c r="F205" s="134" t="s">
        <v>811</v>
      </c>
      <c r="G205" s="311"/>
      <c r="H205" s="118"/>
      <c r="I205" s="107" t="s">
        <v>988</v>
      </c>
      <c r="J205" s="107">
        <v>1.9</v>
      </c>
      <c r="K205" s="106" t="s">
        <v>797</v>
      </c>
      <c r="L205" s="107">
        <v>1</v>
      </c>
      <c r="M205" s="107">
        <v>2</v>
      </c>
      <c r="N205" s="107"/>
      <c r="O205" s="107"/>
      <c r="P205" s="306"/>
      <c r="Q205" s="106">
        <v>23</v>
      </c>
      <c r="R205" s="108">
        <f t="shared" si="12"/>
        <v>0</v>
      </c>
      <c r="S205" s="108">
        <f t="shared" si="13"/>
        <v>0</v>
      </c>
      <c r="T205" s="108">
        <f t="shared" si="14"/>
        <v>0</v>
      </c>
      <c r="U205" s="108">
        <f t="shared" si="15"/>
        <v>0</v>
      </c>
      <c r="V205" s="115" t="s">
        <v>494</v>
      </c>
      <c r="W205" s="107" t="s">
        <v>770</v>
      </c>
      <c r="X205" s="107">
        <v>1</v>
      </c>
      <c r="Y205" s="104" t="s">
        <v>33</v>
      </c>
    </row>
    <row r="206" spans="1:25">
      <c r="A206" s="103">
        <v>203</v>
      </c>
      <c r="B206" s="97" t="s">
        <v>1003</v>
      </c>
      <c r="C206" s="97" t="s">
        <v>1544</v>
      </c>
      <c r="D206" s="105" t="s">
        <v>146</v>
      </c>
      <c r="E206" s="141" t="s">
        <v>797</v>
      </c>
      <c r="F206" s="137" t="s">
        <v>811</v>
      </c>
      <c r="G206" s="309"/>
      <c r="H206" s="309"/>
      <c r="I206" s="105" t="s">
        <v>996</v>
      </c>
      <c r="J206" s="105">
        <v>1.1000000000000001</v>
      </c>
      <c r="K206" s="141" t="s">
        <v>797</v>
      </c>
      <c r="L206" s="105">
        <v>1</v>
      </c>
      <c r="M206" s="105">
        <v>2</v>
      </c>
      <c r="N206" s="105" t="s">
        <v>1005</v>
      </c>
      <c r="O206" s="105"/>
      <c r="P206" s="310"/>
      <c r="Q206" s="141">
        <v>23</v>
      </c>
      <c r="R206" s="143">
        <f t="shared" si="12"/>
        <v>0</v>
      </c>
      <c r="S206" s="143">
        <f t="shared" si="13"/>
        <v>0</v>
      </c>
      <c r="T206" s="143">
        <f t="shared" si="14"/>
        <v>0</v>
      </c>
      <c r="U206" s="143">
        <f t="shared" si="15"/>
        <v>0</v>
      </c>
      <c r="V206" s="97" t="s">
        <v>1545</v>
      </c>
      <c r="W206" s="105" t="s">
        <v>775</v>
      </c>
      <c r="X206" s="105">
        <v>1</v>
      </c>
      <c r="Y206" s="97" t="s">
        <v>1546</v>
      </c>
    </row>
    <row r="207" spans="1:25" ht="15">
      <c r="A207" s="103">
        <v>204</v>
      </c>
      <c r="B207" s="104" t="s">
        <v>501</v>
      </c>
      <c r="C207" s="104" t="s">
        <v>502</v>
      </c>
      <c r="D207" s="107" t="s">
        <v>1010</v>
      </c>
      <c r="E207" s="106" t="s">
        <v>797</v>
      </c>
      <c r="F207" s="134" t="s">
        <v>811</v>
      </c>
      <c r="G207" s="311"/>
      <c r="H207" s="118"/>
      <c r="I207" s="107" t="s">
        <v>988</v>
      </c>
      <c r="J207" s="107">
        <v>1</v>
      </c>
      <c r="K207" s="106" t="s">
        <v>797</v>
      </c>
      <c r="L207" s="107">
        <v>1</v>
      </c>
      <c r="M207" s="107">
        <v>2</v>
      </c>
      <c r="N207" s="107"/>
      <c r="O207" s="107"/>
      <c r="P207" s="306"/>
      <c r="Q207" s="106">
        <v>23</v>
      </c>
      <c r="R207" s="108">
        <f t="shared" si="12"/>
        <v>0</v>
      </c>
      <c r="S207" s="108">
        <f t="shared" si="13"/>
        <v>0</v>
      </c>
      <c r="T207" s="108">
        <f t="shared" si="14"/>
        <v>0</v>
      </c>
      <c r="U207" s="108">
        <f t="shared" si="15"/>
        <v>0</v>
      </c>
      <c r="V207" s="115" t="s">
        <v>503</v>
      </c>
      <c r="W207" s="107" t="s">
        <v>778</v>
      </c>
      <c r="X207" s="107">
        <v>1</v>
      </c>
      <c r="Y207" s="104" t="s">
        <v>217</v>
      </c>
    </row>
    <row r="208" spans="1:25" ht="15">
      <c r="A208" s="103">
        <v>205</v>
      </c>
      <c r="B208" s="97" t="s">
        <v>66</v>
      </c>
      <c r="C208" s="117" t="s">
        <v>760</v>
      </c>
      <c r="D208" s="105" t="s">
        <v>750</v>
      </c>
      <c r="E208" s="106" t="s">
        <v>767</v>
      </c>
      <c r="F208" s="136">
        <v>44899</v>
      </c>
      <c r="G208" s="308" t="s">
        <v>781</v>
      </c>
      <c r="H208" s="309" t="s">
        <v>1226</v>
      </c>
      <c r="I208" s="105" t="s">
        <v>988</v>
      </c>
      <c r="J208" s="105">
        <v>0.55000000000000004</v>
      </c>
      <c r="K208" s="106" t="s">
        <v>797</v>
      </c>
      <c r="L208" s="105">
        <v>1</v>
      </c>
      <c r="M208" s="105">
        <v>2</v>
      </c>
      <c r="N208" s="105"/>
      <c r="O208" s="105">
        <v>560</v>
      </c>
      <c r="P208" s="310"/>
      <c r="Q208" s="106">
        <v>23</v>
      </c>
      <c r="R208" s="108">
        <f t="shared" si="12"/>
        <v>0</v>
      </c>
      <c r="S208" s="108">
        <f t="shared" si="13"/>
        <v>0</v>
      </c>
      <c r="T208" s="108">
        <f t="shared" si="14"/>
        <v>0</v>
      </c>
      <c r="U208" s="108">
        <f t="shared" si="15"/>
        <v>0</v>
      </c>
      <c r="V208" s="97" t="s">
        <v>761</v>
      </c>
      <c r="W208" s="105" t="s">
        <v>775</v>
      </c>
      <c r="X208" s="105">
        <v>1</v>
      </c>
      <c r="Y208" s="97" t="s">
        <v>217</v>
      </c>
    </row>
    <row r="209" spans="1:25">
      <c r="A209" s="103">
        <v>206</v>
      </c>
      <c r="B209" s="104" t="s">
        <v>465</v>
      </c>
      <c r="C209" s="113" t="s">
        <v>504</v>
      </c>
      <c r="D209" s="107" t="s">
        <v>82</v>
      </c>
      <c r="E209" s="106" t="s">
        <v>797</v>
      </c>
      <c r="F209" s="134" t="s">
        <v>811</v>
      </c>
      <c r="G209" s="118"/>
      <c r="H209" s="118"/>
      <c r="I209" s="107" t="s">
        <v>996</v>
      </c>
      <c r="J209" s="107">
        <v>0.9</v>
      </c>
      <c r="K209" s="106" t="s">
        <v>797</v>
      </c>
      <c r="L209" s="107">
        <v>1</v>
      </c>
      <c r="M209" s="107">
        <v>2</v>
      </c>
      <c r="N209" s="107" t="s">
        <v>39</v>
      </c>
      <c r="O209" s="107"/>
      <c r="P209" s="306"/>
      <c r="Q209" s="106">
        <v>23</v>
      </c>
      <c r="R209" s="108">
        <f t="shared" si="12"/>
        <v>0</v>
      </c>
      <c r="S209" s="108">
        <f t="shared" si="13"/>
        <v>0</v>
      </c>
      <c r="T209" s="108">
        <f t="shared" si="14"/>
        <v>0</v>
      </c>
      <c r="U209" s="108">
        <f t="shared" si="15"/>
        <v>0</v>
      </c>
      <c r="V209" s="115" t="s">
        <v>505</v>
      </c>
      <c r="W209" s="105" t="s">
        <v>775</v>
      </c>
      <c r="X209" s="107">
        <v>4</v>
      </c>
      <c r="Y209" s="104" t="s">
        <v>506</v>
      </c>
    </row>
    <row r="210" spans="1:25">
      <c r="A210" s="103">
        <v>207</v>
      </c>
      <c r="B210" s="104" t="s">
        <v>92</v>
      </c>
      <c r="C210" s="104" t="s">
        <v>507</v>
      </c>
      <c r="D210" s="107" t="s">
        <v>1046</v>
      </c>
      <c r="E210" s="106" t="s">
        <v>797</v>
      </c>
      <c r="F210" s="134" t="s">
        <v>811</v>
      </c>
      <c r="G210" s="118"/>
      <c r="H210" s="118"/>
      <c r="I210" s="107" t="s">
        <v>996</v>
      </c>
      <c r="J210" s="107">
        <v>0.9</v>
      </c>
      <c r="K210" s="106" t="s">
        <v>797</v>
      </c>
      <c r="L210" s="107">
        <v>1</v>
      </c>
      <c r="M210" s="107">
        <v>2</v>
      </c>
      <c r="N210" s="107" t="s">
        <v>95</v>
      </c>
      <c r="O210" s="107"/>
      <c r="P210" s="306"/>
      <c r="Q210" s="106">
        <v>23</v>
      </c>
      <c r="R210" s="108">
        <f t="shared" si="12"/>
        <v>0</v>
      </c>
      <c r="S210" s="108">
        <f t="shared" si="13"/>
        <v>0</v>
      </c>
      <c r="T210" s="108">
        <f t="shared" si="14"/>
        <v>0</v>
      </c>
      <c r="U210" s="108">
        <f t="shared" si="15"/>
        <v>0</v>
      </c>
      <c r="V210" s="115" t="s">
        <v>508</v>
      </c>
      <c r="W210" s="105" t="s">
        <v>775</v>
      </c>
      <c r="X210" s="107">
        <v>4</v>
      </c>
      <c r="Y210" s="104" t="s">
        <v>506</v>
      </c>
    </row>
    <row r="211" spans="1:25">
      <c r="A211" s="103">
        <v>208</v>
      </c>
      <c r="B211" s="104" t="s">
        <v>509</v>
      </c>
      <c r="C211" s="113">
        <v>1.000018461401E+17</v>
      </c>
      <c r="D211" s="107" t="s">
        <v>510</v>
      </c>
      <c r="E211" s="106" t="s">
        <v>797</v>
      </c>
      <c r="F211" s="134" t="s">
        <v>811</v>
      </c>
      <c r="G211" s="118"/>
      <c r="H211" s="118"/>
      <c r="I211" s="107" t="s">
        <v>996</v>
      </c>
      <c r="J211" s="107">
        <v>0.95</v>
      </c>
      <c r="K211" s="106" t="s">
        <v>797</v>
      </c>
      <c r="L211" s="107">
        <v>1</v>
      </c>
      <c r="M211" s="107">
        <v>2</v>
      </c>
      <c r="N211" s="107"/>
      <c r="O211" s="107"/>
      <c r="P211" s="306"/>
      <c r="Q211" s="106">
        <v>23</v>
      </c>
      <c r="R211" s="108">
        <f t="shared" si="12"/>
        <v>0</v>
      </c>
      <c r="S211" s="108">
        <f t="shared" si="13"/>
        <v>0</v>
      </c>
      <c r="T211" s="108">
        <f t="shared" si="14"/>
        <v>0</v>
      </c>
      <c r="U211" s="108">
        <f t="shared" si="15"/>
        <v>0</v>
      </c>
      <c r="V211" s="115" t="s">
        <v>511</v>
      </c>
      <c r="W211" s="105" t="s">
        <v>775</v>
      </c>
      <c r="X211" s="107">
        <v>4</v>
      </c>
      <c r="Y211" s="104" t="s">
        <v>506</v>
      </c>
    </row>
    <row r="212" spans="1:25" s="161" customFormat="1">
      <c r="A212" s="103">
        <v>209</v>
      </c>
      <c r="B212" s="104" t="s">
        <v>512</v>
      </c>
      <c r="C212" s="113" t="s">
        <v>513</v>
      </c>
      <c r="D212" s="107" t="s">
        <v>514</v>
      </c>
      <c r="E212" s="106" t="s">
        <v>797</v>
      </c>
      <c r="F212" s="134" t="s">
        <v>811</v>
      </c>
      <c r="G212" s="118"/>
      <c r="H212" s="118"/>
      <c r="I212" s="107" t="s">
        <v>996</v>
      </c>
      <c r="J212" s="107">
        <v>0.8</v>
      </c>
      <c r="K212" s="106" t="s">
        <v>797</v>
      </c>
      <c r="L212" s="107">
        <v>1</v>
      </c>
      <c r="M212" s="107">
        <v>2</v>
      </c>
      <c r="N212" s="107" t="s">
        <v>516</v>
      </c>
      <c r="O212" s="107"/>
      <c r="P212" s="306"/>
      <c r="Q212" s="106">
        <v>23</v>
      </c>
      <c r="R212" s="108">
        <f t="shared" si="12"/>
        <v>0</v>
      </c>
      <c r="S212" s="108">
        <f t="shared" si="13"/>
        <v>0</v>
      </c>
      <c r="T212" s="108">
        <f t="shared" si="14"/>
        <v>0</v>
      </c>
      <c r="U212" s="108">
        <f t="shared" si="15"/>
        <v>0</v>
      </c>
      <c r="V212" s="115" t="s">
        <v>515</v>
      </c>
      <c r="W212" s="105" t="s">
        <v>775</v>
      </c>
      <c r="X212" s="107">
        <v>4</v>
      </c>
      <c r="Y212" s="104" t="s">
        <v>506</v>
      </c>
    </row>
    <row r="213" spans="1:25">
      <c r="A213" s="103">
        <v>210</v>
      </c>
      <c r="B213" s="104" t="s">
        <v>517</v>
      </c>
      <c r="C213" s="113" t="s">
        <v>518</v>
      </c>
      <c r="D213" s="107" t="s">
        <v>514</v>
      </c>
      <c r="E213" s="106" t="s">
        <v>797</v>
      </c>
      <c r="F213" s="134" t="s">
        <v>811</v>
      </c>
      <c r="G213" s="118"/>
      <c r="H213" s="118"/>
      <c r="I213" s="107" t="s">
        <v>996</v>
      </c>
      <c r="J213" s="107">
        <v>0.8</v>
      </c>
      <c r="K213" s="106" t="s">
        <v>797</v>
      </c>
      <c r="L213" s="107">
        <v>1</v>
      </c>
      <c r="M213" s="107">
        <v>2</v>
      </c>
      <c r="N213" s="107" t="s">
        <v>516</v>
      </c>
      <c r="O213" s="107"/>
      <c r="P213" s="306"/>
      <c r="Q213" s="106">
        <v>23</v>
      </c>
      <c r="R213" s="108">
        <f t="shared" si="12"/>
        <v>0</v>
      </c>
      <c r="S213" s="108">
        <f t="shared" si="13"/>
        <v>0</v>
      </c>
      <c r="T213" s="108">
        <f t="shared" si="14"/>
        <v>0</v>
      </c>
      <c r="U213" s="108">
        <f t="shared" si="15"/>
        <v>0</v>
      </c>
      <c r="V213" s="115" t="s">
        <v>519</v>
      </c>
      <c r="W213" s="105" t="s">
        <v>775</v>
      </c>
      <c r="X213" s="107">
        <v>4</v>
      </c>
      <c r="Y213" s="104" t="s">
        <v>506</v>
      </c>
    </row>
    <row r="214" spans="1:25">
      <c r="A214" s="103">
        <v>211</v>
      </c>
      <c r="B214" s="104" t="s">
        <v>520</v>
      </c>
      <c r="C214" s="113" t="s">
        <v>521</v>
      </c>
      <c r="D214" s="107" t="s">
        <v>514</v>
      </c>
      <c r="E214" s="106" t="s">
        <v>797</v>
      </c>
      <c r="F214" s="134" t="s">
        <v>811</v>
      </c>
      <c r="G214" s="118"/>
      <c r="H214" s="118"/>
      <c r="I214" s="107" t="s">
        <v>996</v>
      </c>
      <c r="J214" s="107">
        <v>0.8</v>
      </c>
      <c r="K214" s="106" t="s">
        <v>797</v>
      </c>
      <c r="L214" s="107">
        <v>1</v>
      </c>
      <c r="M214" s="107">
        <v>2</v>
      </c>
      <c r="N214" s="107" t="s">
        <v>516</v>
      </c>
      <c r="O214" s="107"/>
      <c r="P214" s="306"/>
      <c r="Q214" s="106">
        <v>23</v>
      </c>
      <c r="R214" s="108">
        <f t="shared" si="12"/>
        <v>0</v>
      </c>
      <c r="S214" s="108">
        <f t="shared" si="13"/>
        <v>0</v>
      </c>
      <c r="T214" s="108">
        <f t="shared" si="14"/>
        <v>0</v>
      </c>
      <c r="U214" s="108">
        <f t="shared" si="15"/>
        <v>0</v>
      </c>
      <c r="V214" s="115" t="s">
        <v>519</v>
      </c>
      <c r="W214" s="105" t="s">
        <v>775</v>
      </c>
      <c r="X214" s="107">
        <v>4</v>
      </c>
      <c r="Y214" s="104" t="s">
        <v>506</v>
      </c>
    </row>
    <row r="215" spans="1:25">
      <c r="A215" s="103">
        <v>212</v>
      </c>
      <c r="B215" s="104" t="s">
        <v>522</v>
      </c>
      <c r="C215" s="113" t="s">
        <v>523</v>
      </c>
      <c r="D215" s="107" t="s">
        <v>514</v>
      </c>
      <c r="E215" s="106" t="s">
        <v>797</v>
      </c>
      <c r="F215" s="134" t="s">
        <v>811</v>
      </c>
      <c r="G215" s="118"/>
      <c r="H215" s="118"/>
      <c r="I215" s="107" t="s">
        <v>996</v>
      </c>
      <c r="J215" s="107">
        <v>0.8</v>
      </c>
      <c r="K215" s="106" t="s">
        <v>797</v>
      </c>
      <c r="L215" s="107">
        <v>1</v>
      </c>
      <c r="M215" s="107">
        <v>2</v>
      </c>
      <c r="N215" s="107" t="s">
        <v>516</v>
      </c>
      <c r="O215" s="107"/>
      <c r="P215" s="306"/>
      <c r="Q215" s="106">
        <v>23</v>
      </c>
      <c r="R215" s="108">
        <f t="shared" si="12"/>
        <v>0</v>
      </c>
      <c r="S215" s="108">
        <f t="shared" si="13"/>
        <v>0</v>
      </c>
      <c r="T215" s="108">
        <f t="shared" si="14"/>
        <v>0</v>
      </c>
      <c r="U215" s="108">
        <f t="shared" si="15"/>
        <v>0</v>
      </c>
      <c r="V215" s="115" t="s">
        <v>524</v>
      </c>
      <c r="W215" s="105" t="s">
        <v>775</v>
      </c>
      <c r="X215" s="107">
        <v>4</v>
      </c>
      <c r="Y215" s="104" t="s">
        <v>506</v>
      </c>
    </row>
    <row r="216" spans="1:25">
      <c r="A216" s="103">
        <v>213</v>
      </c>
      <c r="B216" s="104" t="s">
        <v>522</v>
      </c>
      <c r="C216" s="113" t="s">
        <v>525</v>
      </c>
      <c r="D216" s="107" t="s">
        <v>514</v>
      </c>
      <c r="E216" s="106" t="s">
        <v>797</v>
      </c>
      <c r="F216" s="134" t="s">
        <v>811</v>
      </c>
      <c r="G216" s="118"/>
      <c r="H216" s="118"/>
      <c r="I216" s="107" t="s">
        <v>996</v>
      </c>
      <c r="J216" s="107">
        <v>0.8</v>
      </c>
      <c r="K216" s="106" t="s">
        <v>797</v>
      </c>
      <c r="L216" s="107">
        <v>1</v>
      </c>
      <c r="M216" s="107">
        <v>2</v>
      </c>
      <c r="N216" s="107" t="s">
        <v>516</v>
      </c>
      <c r="O216" s="107"/>
      <c r="P216" s="306"/>
      <c r="Q216" s="106">
        <v>23</v>
      </c>
      <c r="R216" s="108">
        <f t="shared" si="12"/>
        <v>0</v>
      </c>
      <c r="S216" s="108">
        <f t="shared" si="13"/>
        <v>0</v>
      </c>
      <c r="T216" s="108">
        <f t="shared" si="14"/>
        <v>0</v>
      </c>
      <c r="U216" s="108">
        <f t="shared" si="15"/>
        <v>0</v>
      </c>
      <c r="V216" s="115" t="s">
        <v>526</v>
      </c>
      <c r="W216" s="105" t="s">
        <v>775</v>
      </c>
      <c r="X216" s="107">
        <v>4</v>
      </c>
      <c r="Y216" s="104" t="s">
        <v>506</v>
      </c>
    </row>
    <row r="217" spans="1:25">
      <c r="A217" s="103">
        <v>214</v>
      </c>
      <c r="B217" s="104" t="s">
        <v>527</v>
      </c>
      <c r="C217" s="113" t="s">
        <v>528</v>
      </c>
      <c r="D217" s="107" t="s">
        <v>514</v>
      </c>
      <c r="E217" s="106" t="s">
        <v>797</v>
      </c>
      <c r="F217" s="134" t="s">
        <v>811</v>
      </c>
      <c r="G217" s="118"/>
      <c r="H217" s="118"/>
      <c r="I217" s="107" t="s">
        <v>996</v>
      </c>
      <c r="J217" s="107">
        <v>0.8</v>
      </c>
      <c r="K217" s="106" t="s">
        <v>797</v>
      </c>
      <c r="L217" s="107">
        <v>1</v>
      </c>
      <c r="M217" s="107">
        <v>2</v>
      </c>
      <c r="N217" s="107" t="s">
        <v>530</v>
      </c>
      <c r="O217" s="107"/>
      <c r="P217" s="306"/>
      <c r="Q217" s="106">
        <v>23</v>
      </c>
      <c r="R217" s="108">
        <f t="shared" si="12"/>
        <v>0</v>
      </c>
      <c r="S217" s="108">
        <f t="shared" si="13"/>
        <v>0</v>
      </c>
      <c r="T217" s="108">
        <f t="shared" si="14"/>
        <v>0</v>
      </c>
      <c r="U217" s="108">
        <f t="shared" si="15"/>
        <v>0</v>
      </c>
      <c r="V217" s="115" t="s">
        <v>529</v>
      </c>
      <c r="W217" s="105" t="s">
        <v>775</v>
      </c>
      <c r="X217" s="107">
        <v>4</v>
      </c>
      <c r="Y217" s="104" t="s">
        <v>506</v>
      </c>
    </row>
    <row r="218" spans="1:25" s="93" customFormat="1">
      <c r="A218" s="103">
        <v>215</v>
      </c>
      <c r="B218" s="104" t="s">
        <v>527</v>
      </c>
      <c r="C218" s="113" t="s">
        <v>531</v>
      </c>
      <c r="D218" s="107" t="s">
        <v>514</v>
      </c>
      <c r="E218" s="106" t="s">
        <v>797</v>
      </c>
      <c r="F218" s="134" t="s">
        <v>811</v>
      </c>
      <c r="G218" s="118"/>
      <c r="H218" s="118"/>
      <c r="I218" s="107" t="s">
        <v>996</v>
      </c>
      <c r="J218" s="107">
        <v>0.8</v>
      </c>
      <c r="K218" s="106" t="s">
        <v>797</v>
      </c>
      <c r="L218" s="107">
        <v>1</v>
      </c>
      <c r="M218" s="107">
        <v>2</v>
      </c>
      <c r="N218" s="107" t="s">
        <v>530</v>
      </c>
      <c r="O218" s="107"/>
      <c r="P218" s="306"/>
      <c r="Q218" s="106">
        <v>23</v>
      </c>
      <c r="R218" s="108">
        <f t="shared" si="12"/>
        <v>0</v>
      </c>
      <c r="S218" s="108">
        <f t="shared" si="13"/>
        <v>0</v>
      </c>
      <c r="T218" s="108">
        <f t="shared" si="14"/>
        <v>0</v>
      </c>
      <c r="U218" s="108">
        <f t="shared" si="15"/>
        <v>0</v>
      </c>
      <c r="V218" s="115" t="s">
        <v>532</v>
      </c>
      <c r="W218" s="105" t="s">
        <v>775</v>
      </c>
      <c r="X218" s="107">
        <v>4</v>
      </c>
      <c r="Y218" s="104" t="s">
        <v>506</v>
      </c>
    </row>
    <row r="219" spans="1:25">
      <c r="A219" s="103">
        <v>216</v>
      </c>
      <c r="B219" s="104" t="s">
        <v>527</v>
      </c>
      <c r="C219" s="113" t="s">
        <v>533</v>
      </c>
      <c r="D219" s="107" t="s">
        <v>514</v>
      </c>
      <c r="E219" s="106" t="s">
        <v>797</v>
      </c>
      <c r="F219" s="134" t="s">
        <v>811</v>
      </c>
      <c r="G219" s="118"/>
      <c r="H219" s="118"/>
      <c r="I219" s="107" t="s">
        <v>996</v>
      </c>
      <c r="J219" s="107">
        <v>0.95</v>
      </c>
      <c r="K219" s="106" t="s">
        <v>797</v>
      </c>
      <c r="L219" s="107">
        <v>1</v>
      </c>
      <c r="M219" s="107">
        <v>2</v>
      </c>
      <c r="N219" s="107" t="s">
        <v>530</v>
      </c>
      <c r="O219" s="107"/>
      <c r="P219" s="306"/>
      <c r="Q219" s="106">
        <v>23</v>
      </c>
      <c r="R219" s="108">
        <f t="shared" si="12"/>
        <v>0</v>
      </c>
      <c r="S219" s="108">
        <f t="shared" si="13"/>
        <v>0</v>
      </c>
      <c r="T219" s="108">
        <f t="shared" si="14"/>
        <v>0</v>
      </c>
      <c r="U219" s="108">
        <f t="shared" si="15"/>
        <v>0</v>
      </c>
      <c r="V219" s="115" t="s">
        <v>534</v>
      </c>
      <c r="W219" s="105" t="s">
        <v>775</v>
      </c>
      <c r="X219" s="107">
        <v>4</v>
      </c>
      <c r="Y219" s="104" t="s">
        <v>506</v>
      </c>
    </row>
    <row r="220" spans="1:25">
      <c r="A220" s="103">
        <v>217</v>
      </c>
      <c r="B220" s="104" t="s">
        <v>527</v>
      </c>
      <c r="C220" s="113" t="s">
        <v>535</v>
      </c>
      <c r="D220" s="107" t="s">
        <v>514</v>
      </c>
      <c r="E220" s="106" t="s">
        <v>797</v>
      </c>
      <c r="F220" s="134" t="s">
        <v>811</v>
      </c>
      <c r="G220" s="118"/>
      <c r="H220" s="118"/>
      <c r="I220" s="107" t="s">
        <v>996</v>
      </c>
      <c r="J220" s="107">
        <v>0.8</v>
      </c>
      <c r="K220" s="106" t="s">
        <v>797</v>
      </c>
      <c r="L220" s="107">
        <v>1</v>
      </c>
      <c r="M220" s="107">
        <v>2</v>
      </c>
      <c r="N220" s="107" t="s">
        <v>530</v>
      </c>
      <c r="O220" s="107"/>
      <c r="P220" s="306"/>
      <c r="Q220" s="106">
        <v>23</v>
      </c>
      <c r="R220" s="108">
        <f t="shared" si="12"/>
        <v>0</v>
      </c>
      <c r="S220" s="108">
        <f t="shared" si="13"/>
        <v>0</v>
      </c>
      <c r="T220" s="108">
        <f t="shared" si="14"/>
        <v>0</v>
      </c>
      <c r="U220" s="108">
        <f t="shared" si="15"/>
        <v>0</v>
      </c>
      <c r="V220" s="115" t="s">
        <v>536</v>
      </c>
      <c r="W220" s="105" t="s">
        <v>775</v>
      </c>
      <c r="X220" s="107">
        <v>4</v>
      </c>
      <c r="Y220" s="104" t="s">
        <v>506</v>
      </c>
    </row>
    <row r="221" spans="1:25">
      <c r="A221" s="103">
        <v>218</v>
      </c>
      <c r="B221" s="104" t="s">
        <v>522</v>
      </c>
      <c r="C221" s="113" t="s">
        <v>537</v>
      </c>
      <c r="D221" s="107" t="s">
        <v>514</v>
      </c>
      <c r="E221" s="106" t="s">
        <v>797</v>
      </c>
      <c r="F221" s="134" t="s">
        <v>811</v>
      </c>
      <c r="G221" s="118"/>
      <c r="H221" s="118"/>
      <c r="I221" s="107" t="s">
        <v>996</v>
      </c>
      <c r="J221" s="107">
        <v>0.8</v>
      </c>
      <c r="K221" s="106" t="s">
        <v>797</v>
      </c>
      <c r="L221" s="107">
        <v>1</v>
      </c>
      <c r="M221" s="107">
        <v>2</v>
      </c>
      <c r="N221" s="107" t="s">
        <v>516</v>
      </c>
      <c r="O221" s="107"/>
      <c r="P221" s="306"/>
      <c r="Q221" s="106">
        <v>23</v>
      </c>
      <c r="R221" s="108">
        <f t="shared" si="12"/>
        <v>0</v>
      </c>
      <c r="S221" s="108">
        <f t="shared" si="13"/>
        <v>0</v>
      </c>
      <c r="T221" s="108">
        <f t="shared" si="14"/>
        <v>0</v>
      </c>
      <c r="U221" s="108">
        <f t="shared" si="15"/>
        <v>0</v>
      </c>
      <c r="V221" s="115" t="s">
        <v>538</v>
      </c>
      <c r="W221" s="105" t="s">
        <v>775</v>
      </c>
      <c r="X221" s="107">
        <v>4</v>
      </c>
      <c r="Y221" s="104" t="s">
        <v>506</v>
      </c>
    </row>
    <row r="222" spans="1:25">
      <c r="A222" s="103">
        <v>219</v>
      </c>
      <c r="B222" s="104" t="s">
        <v>522</v>
      </c>
      <c r="C222" s="113" t="s">
        <v>539</v>
      </c>
      <c r="D222" s="107" t="s">
        <v>514</v>
      </c>
      <c r="E222" s="106" t="s">
        <v>797</v>
      </c>
      <c r="F222" s="134" t="s">
        <v>811</v>
      </c>
      <c r="G222" s="118"/>
      <c r="H222" s="118"/>
      <c r="I222" s="107" t="s">
        <v>996</v>
      </c>
      <c r="J222" s="107">
        <v>0.8</v>
      </c>
      <c r="K222" s="106" t="s">
        <v>797</v>
      </c>
      <c r="L222" s="107">
        <v>1</v>
      </c>
      <c r="M222" s="107">
        <v>2</v>
      </c>
      <c r="N222" s="107" t="s">
        <v>516</v>
      </c>
      <c r="O222" s="107"/>
      <c r="P222" s="306"/>
      <c r="Q222" s="106">
        <v>23</v>
      </c>
      <c r="R222" s="108">
        <f t="shared" si="12"/>
        <v>0</v>
      </c>
      <c r="S222" s="108">
        <f t="shared" si="13"/>
        <v>0</v>
      </c>
      <c r="T222" s="108">
        <f t="shared" si="14"/>
        <v>0</v>
      </c>
      <c r="U222" s="108">
        <f t="shared" si="15"/>
        <v>0</v>
      </c>
      <c r="V222" s="115" t="s">
        <v>540</v>
      </c>
      <c r="W222" s="105" t="s">
        <v>775</v>
      </c>
      <c r="X222" s="107">
        <v>4</v>
      </c>
      <c r="Y222" s="104" t="s">
        <v>506</v>
      </c>
    </row>
    <row r="223" spans="1:25">
      <c r="A223" s="103">
        <v>220</v>
      </c>
      <c r="B223" s="104" t="s">
        <v>522</v>
      </c>
      <c r="C223" s="113" t="s">
        <v>541</v>
      </c>
      <c r="D223" s="107" t="s">
        <v>514</v>
      </c>
      <c r="E223" s="106" t="s">
        <v>797</v>
      </c>
      <c r="F223" s="134" t="s">
        <v>811</v>
      </c>
      <c r="G223" s="118"/>
      <c r="H223" s="118"/>
      <c r="I223" s="107" t="s">
        <v>996</v>
      </c>
      <c r="J223" s="107">
        <v>0.8</v>
      </c>
      <c r="K223" s="106" t="s">
        <v>797</v>
      </c>
      <c r="L223" s="107">
        <v>1</v>
      </c>
      <c r="M223" s="107">
        <v>2</v>
      </c>
      <c r="N223" s="107" t="s">
        <v>516</v>
      </c>
      <c r="O223" s="107"/>
      <c r="P223" s="306"/>
      <c r="Q223" s="106">
        <v>23</v>
      </c>
      <c r="R223" s="108">
        <f t="shared" si="12"/>
        <v>0</v>
      </c>
      <c r="S223" s="108">
        <f t="shared" si="13"/>
        <v>0</v>
      </c>
      <c r="T223" s="108">
        <f t="shared" si="14"/>
        <v>0</v>
      </c>
      <c r="U223" s="108">
        <f t="shared" si="15"/>
        <v>0</v>
      </c>
      <c r="V223" s="115" t="s">
        <v>540</v>
      </c>
      <c r="W223" s="105" t="s">
        <v>775</v>
      </c>
      <c r="X223" s="107">
        <v>4</v>
      </c>
      <c r="Y223" s="104" t="s">
        <v>506</v>
      </c>
    </row>
    <row r="224" spans="1:25">
      <c r="A224" s="103">
        <v>221</v>
      </c>
      <c r="B224" s="104" t="s">
        <v>527</v>
      </c>
      <c r="C224" s="113" t="s">
        <v>542</v>
      </c>
      <c r="D224" s="107" t="s">
        <v>514</v>
      </c>
      <c r="E224" s="106" t="s">
        <v>797</v>
      </c>
      <c r="F224" s="134" t="s">
        <v>811</v>
      </c>
      <c r="G224" s="118"/>
      <c r="H224" s="118"/>
      <c r="I224" s="107" t="s">
        <v>996</v>
      </c>
      <c r="J224" s="107">
        <v>0.95</v>
      </c>
      <c r="K224" s="106" t="s">
        <v>797</v>
      </c>
      <c r="L224" s="107">
        <v>1</v>
      </c>
      <c r="M224" s="107">
        <v>2</v>
      </c>
      <c r="N224" s="107" t="s">
        <v>530</v>
      </c>
      <c r="O224" s="107"/>
      <c r="P224" s="306"/>
      <c r="Q224" s="106">
        <v>23</v>
      </c>
      <c r="R224" s="108">
        <f t="shared" si="12"/>
        <v>0</v>
      </c>
      <c r="S224" s="108">
        <f t="shared" si="13"/>
        <v>0</v>
      </c>
      <c r="T224" s="108">
        <f t="shared" si="14"/>
        <v>0</v>
      </c>
      <c r="U224" s="108">
        <f t="shared" si="15"/>
        <v>0</v>
      </c>
      <c r="V224" s="115" t="s">
        <v>540</v>
      </c>
      <c r="W224" s="105" t="s">
        <v>775</v>
      </c>
      <c r="X224" s="107">
        <v>4</v>
      </c>
      <c r="Y224" s="104" t="s">
        <v>506</v>
      </c>
    </row>
    <row r="225" spans="1:25">
      <c r="A225" s="103">
        <v>222</v>
      </c>
      <c r="B225" s="104" t="s">
        <v>527</v>
      </c>
      <c r="C225" s="113" t="s">
        <v>543</v>
      </c>
      <c r="D225" s="107" t="s">
        <v>514</v>
      </c>
      <c r="E225" s="106" t="s">
        <v>797</v>
      </c>
      <c r="F225" s="134" t="s">
        <v>811</v>
      </c>
      <c r="G225" s="118"/>
      <c r="H225" s="118"/>
      <c r="I225" s="107" t="s">
        <v>996</v>
      </c>
      <c r="J225" s="107">
        <v>0.8</v>
      </c>
      <c r="K225" s="106" t="s">
        <v>797</v>
      </c>
      <c r="L225" s="107">
        <v>1</v>
      </c>
      <c r="M225" s="107">
        <v>2</v>
      </c>
      <c r="N225" s="107" t="s">
        <v>530</v>
      </c>
      <c r="O225" s="107"/>
      <c r="P225" s="306"/>
      <c r="Q225" s="106">
        <v>23</v>
      </c>
      <c r="R225" s="108">
        <f t="shared" si="12"/>
        <v>0</v>
      </c>
      <c r="S225" s="108">
        <f t="shared" si="13"/>
        <v>0</v>
      </c>
      <c r="T225" s="108">
        <f t="shared" si="14"/>
        <v>0</v>
      </c>
      <c r="U225" s="108">
        <f t="shared" si="15"/>
        <v>0</v>
      </c>
      <c r="V225" s="115" t="s">
        <v>540</v>
      </c>
      <c r="W225" s="105" t="s">
        <v>775</v>
      </c>
      <c r="X225" s="107">
        <v>4</v>
      </c>
      <c r="Y225" s="104" t="s">
        <v>506</v>
      </c>
    </row>
    <row r="226" spans="1:25">
      <c r="A226" s="103">
        <v>223</v>
      </c>
      <c r="B226" s="104" t="s">
        <v>544</v>
      </c>
      <c r="C226" s="113" t="s">
        <v>545</v>
      </c>
      <c r="D226" s="107" t="s">
        <v>514</v>
      </c>
      <c r="E226" s="106" t="s">
        <v>797</v>
      </c>
      <c r="F226" s="134" t="s">
        <v>811</v>
      </c>
      <c r="G226" s="118"/>
      <c r="H226" s="118"/>
      <c r="I226" s="107" t="s">
        <v>996</v>
      </c>
      <c r="J226" s="107">
        <v>2</v>
      </c>
      <c r="K226" s="106" t="s">
        <v>797</v>
      </c>
      <c r="L226" s="107">
        <v>1</v>
      </c>
      <c r="M226" s="107">
        <v>2</v>
      </c>
      <c r="N226" s="107" t="s">
        <v>547</v>
      </c>
      <c r="O226" s="107"/>
      <c r="P226" s="306"/>
      <c r="Q226" s="106">
        <v>23</v>
      </c>
      <c r="R226" s="108">
        <f t="shared" si="12"/>
        <v>0</v>
      </c>
      <c r="S226" s="108">
        <f t="shared" si="13"/>
        <v>0</v>
      </c>
      <c r="T226" s="108">
        <f t="shared" si="14"/>
        <v>0</v>
      </c>
      <c r="U226" s="108">
        <f t="shared" si="15"/>
        <v>0</v>
      </c>
      <c r="V226" s="115" t="s">
        <v>546</v>
      </c>
      <c r="W226" s="105" t="s">
        <v>775</v>
      </c>
      <c r="X226" s="107">
        <v>4</v>
      </c>
      <c r="Y226" s="104" t="s">
        <v>506</v>
      </c>
    </row>
    <row r="227" spans="1:25">
      <c r="A227" s="103">
        <v>224</v>
      </c>
      <c r="B227" s="104" t="s">
        <v>1</v>
      </c>
      <c r="C227" s="104" t="s">
        <v>548</v>
      </c>
      <c r="D227" s="107" t="s">
        <v>549</v>
      </c>
      <c r="E227" s="106" t="s">
        <v>797</v>
      </c>
      <c r="F227" s="134" t="s">
        <v>811</v>
      </c>
      <c r="G227" s="118"/>
      <c r="H227" s="118"/>
      <c r="I227" s="107" t="s">
        <v>988</v>
      </c>
      <c r="J227" s="107">
        <v>0.9</v>
      </c>
      <c r="K227" s="106" t="s">
        <v>797</v>
      </c>
      <c r="L227" s="107">
        <v>1</v>
      </c>
      <c r="M227" s="107">
        <v>2</v>
      </c>
      <c r="N227" s="107" t="s">
        <v>144</v>
      </c>
      <c r="O227" s="107">
        <v>550</v>
      </c>
      <c r="P227" s="306"/>
      <c r="Q227" s="106">
        <v>23</v>
      </c>
      <c r="R227" s="108">
        <f t="shared" si="12"/>
        <v>0</v>
      </c>
      <c r="S227" s="108">
        <f t="shared" si="13"/>
        <v>0</v>
      </c>
      <c r="T227" s="108">
        <f t="shared" si="14"/>
        <v>0</v>
      </c>
      <c r="U227" s="108">
        <f t="shared" si="15"/>
        <v>0</v>
      </c>
      <c r="V227" s="115" t="s">
        <v>550</v>
      </c>
      <c r="W227" s="105" t="s">
        <v>775</v>
      </c>
      <c r="X227" s="107">
        <v>4</v>
      </c>
      <c r="Y227" s="104" t="s">
        <v>506</v>
      </c>
    </row>
    <row r="228" spans="1:25">
      <c r="A228" s="103">
        <v>225</v>
      </c>
      <c r="B228" s="104" t="s">
        <v>1</v>
      </c>
      <c r="C228" s="104" t="s">
        <v>2</v>
      </c>
      <c r="D228" s="107" t="s">
        <v>37</v>
      </c>
      <c r="E228" s="106" t="s">
        <v>797</v>
      </c>
      <c r="F228" s="134" t="s">
        <v>811</v>
      </c>
      <c r="G228" s="118"/>
      <c r="H228" s="118"/>
      <c r="I228" s="107" t="s">
        <v>988</v>
      </c>
      <c r="J228" s="107">
        <v>0.7</v>
      </c>
      <c r="K228" s="106" t="s">
        <v>797</v>
      </c>
      <c r="L228" s="107">
        <v>1</v>
      </c>
      <c r="M228" s="107">
        <v>2</v>
      </c>
      <c r="N228" s="107" t="s">
        <v>144</v>
      </c>
      <c r="O228" s="107">
        <v>550</v>
      </c>
      <c r="P228" s="306"/>
      <c r="Q228" s="106">
        <v>23</v>
      </c>
      <c r="R228" s="108">
        <f t="shared" si="12"/>
        <v>0</v>
      </c>
      <c r="S228" s="108">
        <f t="shared" si="13"/>
        <v>0</v>
      </c>
      <c r="T228" s="108">
        <f t="shared" si="14"/>
        <v>0</v>
      </c>
      <c r="U228" s="108">
        <f t="shared" si="15"/>
        <v>0</v>
      </c>
      <c r="V228" s="115" t="s">
        <v>551</v>
      </c>
      <c r="W228" s="105" t="s">
        <v>775</v>
      </c>
      <c r="X228" s="107">
        <v>4</v>
      </c>
      <c r="Y228" s="104" t="s">
        <v>506</v>
      </c>
    </row>
    <row r="229" spans="1:25" ht="15">
      <c r="A229" s="103">
        <v>226</v>
      </c>
      <c r="B229" s="97" t="s">
        <v>1158</v>
      </c>
      <c r="C229" s="97" t="s">
        <v>1175</v>
      </c>
      <c r="D229" s="105" t="s">
        <v>1154</v>
      </c>
      <c r="E229" s="106" t="s">
        <v>767</v>
      </c>
      <c r="F229" s="136">
        <v>45481</v>
      </c>
      <c r="G229" s="308" t="s">
        <v>781</v>
      </c>
      <c r="H229" s="309" t="s">
        <v>1223</v>
      </c>
      <c r="I229" s="105" t="s">
        <v>988</v>
      </c>
      <c r="J229" s="105">
        <v>0.55000000000000004</v>
      </c>
      <c r="K229" s="106" t="s">
        <v>797</v>
      </c>
      <c r="L229" s="105">
        <v>1</v>
      </c>
      <c r="M229" s="105">
        <v>2</v>
      </c>
      <c r="N229" s="105" t="s">
        <v>1160</v>
      </c>
      <c r="O229" s="105">
        <v>550</v>
      </c>
      <c r="P229" s="310"/>
      <c r="Q229" s="106">
        <v>23</v>
      </c>
      <c r="R229" s="108">
        <f t="shared" si="12"/>
        <v>0</v>
      </c>
      <c r="S229" s="108">
        <f t="shared" si="13"/>
        <v>0</v>
      </c>
      <c r="T229" s="108">
        <f t="shared" si="14"/>
        <v>0</v>
      </c>
      <c r="U229" s="108">
        <f t="shared" si="15"/>
        <v>0</v>
      </c>
      <c r="V229" s="97" t="s">
        <v>1176</v>
      </c>
      <c r="W229" s="105" t="s">
        <v>775</v>
      </c>
      <c r="X229" s="105">
        <v>4</v>
      </c>
      <c r="Y229" s="97" t="s">
        <v>506</v>
      </c>
    </row>
    <row r="230" spans="1:25" ht="15">
      <c r="A230" s="103">
        <v>227</v>
      </c>
      <c r="B230" s="97" t="s">
        <v>1158</v>
      </c>
      <c r="C230" s="97" t="s">
        <v>1177</v>
      </c>
      <c r="D230" s="105" t="s">
        <v>1154</v>
      </c>
      <c r="E230" s="106" t="s">
        <v>767</v>
      </c>
      <c r="F230" s="136">
        <v>45481</v>
      </c>
      <c r="G230" s="308" t="s">
        <v>781</v>
      </c>
      <c r="H230" s="309" t="s">
        <v>1223</v>
      </c>
      <c r="I230" s="105" t="s">
        <v>988</v>
      </c>
      <c r="J230" s="105">
        <v>0.55000000000000004</v>
      </c>
      <c r="K230" s="106" t="s">
        <v>797</v>
      </c>
      <c r="L230" s="105">
        <v>1</v>
      </c>
      <c r="M230" s="105">
        <v>2</v>
      </c>
      <c r="N230" s="105" t="s">
        <v>1160</v>
      </c>
      <c r="O230" s="105">
        <v>550</v>
      </c>
      <c r="P230" s="310"/>
      <c r="Q230" s="106">
        <v>23</v>
      </c>
      <c r="R230" s="108">
        <f t="shared" si="12"/>
        <v>0</v>
      </c>
      <c r="S230" s="108">
        <f t="shared" si="13"/>
        <v>0</v>
      </c>
      <c r="T230" s="108">
        <f t="shared" si="14"/>
        <v>0</v>
      </c>
      <c r="U230" s="108">
        <f t="shared" si="15"/>
        <v>0</v>
      </c>
      <c r="V230" s="97" t="s">
        <v>1178</v>
      </c>
      <c r="W230" s="105" t="s">
        <v>775</v>
      </c>
      <c r="X230" s="105">
        <v>4</v>
      </c>
      <c r="Y230" s="97" t="s">
        <v>506</v>
      </c>
    </row>
    <row r="231" spans="1:25" ht="15">
      <c r="A231" s="103">
        <v>228</v>
      </c>
      <c r="B231" s="104" t="s">
        <v>434</v>
      </c>
      <c r="C231" s="113">
        <v>1.000018461401E+17</v>
      </c>
      <c r="D231" s="107" t="s">
        <v>552</v>
      </c>
      <c r="E231" s="106" t="s">
        <v>767</v>
      </c>
      <c r="F231" s="134" t="s">
        <v>811</v>
      </c>
      <c r="G231" s="311"/>
      <c r="H231" s="118"/>
      <c r="I231" s="107" t="s">
        <v>988</v>
      </c>
      <c r="J231" s="107">
        <v>0.7</v>
      </c>
      <c r="K231" s="106" t="s">
        <v>797</v>
      </c>
      <c r="L231" s="107">
        <v>1</v>
      </c>
      <c r="M231" s="107">
        <v>2</v>
      </c>
      <c r="N231" s="107" t="s">
        <v>554</v>
      </c>
      <c r="O231" s="107"/>
      <c r="P231" s="306"/>
      <c r="Q231" s="106">
        <v>23</v>
      </c>
      <c r="R231" s="108">
        <f t="shared" si="12"/>
        <v>0</v>
      </c>
      <c r="S231" s="108">
        <f t="shared" si="13"/>
        <v>0</v>
      </c>
      <c r="T231" s="108">
        <f t="shared" si="14"/>
        <v>0</v>
      </c>
      <c r="U231" s="108">
        <f t="shared" si="15"/>
        <v>0</v>
      </c>
      <c r="V231" s="115" t="s">
        <v>553</v>
      </c>
      <c r="W231" s="105" t="s">
        <v>775</v>
      </c>
      <c r="X231" s="107">
        <v>4</v>
      </c>
      <c r="Y231" s="104" t="s">
        <v>506</v>
      </c>
    </row>
    <row r="232" spans="1:25">
      <c r="A232" s="103">
        <v>229</v>
      </c>
      <c r="B232" s="104" t="s">
        <v>206</v>
      </c>
      <c r="C232" s="113" t="s">
        <v>555</v>
      </c>
      <c r="D232" s="107" t="s">
        <v>271</v>
      </c>
      <c r="E232" s="106" t="s">
        <v>797</v>
      </c>
      <c r="F232" s="134" t="s">
        <v>811</v>
      </c>
      <c r="G232" s="118"/>
      <c r="H232" s="118"/>
      <c r="I232" s="107" t="s">
        <v>996</v>
      </c>
      <c r="J232" s="107">
        <v>0.85</v>
      </c>
      <c r="K232" s="106" t="s">
        <v>797</v>
      </c>
      <c r="L232" s="107">
        <v>1</v>
      </c>
      <c r="M232" s="107">
        <v>2</v>
      </c>
      <c r="N232" s="107"/>
      <c r="O232" s="107"/>
      <c r="P232" s="306"/>
      <c r="Q232" s="106">
        <v>23</v>
      </c>
      <c r="R232" s="108">
        <f t="shared" si="12"/>
        <v>0</v>
      </c>
      <c r="S232" s="108">
        <f t="shared" si="13"/>
        <v>0</v>
      </c>
      <c r="T232" s="108">
        <f t="shared" si="14"/>
        <v>0</v>
      </c>
      <c r="U232" s="108">
        <f t="shared" si="15"/>
        <v>0</v>
      </c>
      <c r="V232" s="115" t="s">
        <v>556</v>
      </c>
      <c r="W232" s="107" t="s">
        <v>773</v>
      </c>
      <c r="X232" s="107">
        <v>1</v>
      </c>
      <c r="Y232" s="104" t="s">
        <v>217</v>
      </c>
    </row>
    <row r="233" spans="1:25">
      <c r="A233" s="103">
        <v>230</v>
      </c>
      <c r="B233" s="104" t="s">
        <v>1547</v>
      </c>
      <c r="C233" s="113">
        <v>991106000334</v>
      </c>
      <c r="D233" s="107" t="s">
        <v>557</v>
      </c>
      <c r="E233" s="106" t="s">
        <v>797</v>
      </c>
      <c r="F233" s="134" t="s">
        <v>811</v>
      </c>
      <c r="G233" s="118"/>
      <c r="H233" s="118"/>
      <c r="I233" s="107" t="s">
        <v>996</v>
      </c>
      <c r="J233" s="107">
        <v>0.85</v>
      </c>
      <c r="K233" s="106" t="s">
        <v>797</v>
      </c>
      <c r="L233" s="107">
        <v>1</v>
      </c>
      <c r="M233" s="107">
        <v>2</v>
      </c>
      <c r="N233" s="107"/>
      <c r="O233" s="107"/>
      <c r="P233" s="306"/>
      <c r="Q233" s="106">
        <v>23</v>
      </c>
      <c r="R233" s="108">
        <f t="shared" si="12"/>
        <v>0</v>
      </c>
      <c r="S233" s="108">
        <f t="shared" si="13"/>
        <v>0</v>
      </c>
      <c r="T233" s="108">
        <f t="shared" si="14"/>
        <v>0</v>
      </c>
      <c r="U233" s="108">
        <f t="shared" si="15"/>
        <v>0</v>
      </c>
      <c r="V233" s="115" t="s">
        <v>558</v>
      </c>
      <c r="W233" s="107" t="s">
        <v>773</v>
      </c>
      <c r="X233" s="107">
        <v>1</v>
      </c>
      <c r="Y233" s="104" t="s">
        <v>217</v>
      </c>
    </row>
    <row r="234" spans="1:25">
      <c r="A234" s="103">
        <v>231</v>
      </c>
      <c r="B234" s="104" t="s">
        <v>559</v>
      </c>
      <c r="C234" s="104" t="s">
        <v>560</v>
      </c>
      <c r="D234" s="114" t="s">
        <v>561</v>
      </c>
      <c r="E234" s="106" t="s">
        <v>797</v>
      </c>
      <c r="F234" s="134" t="s">
        <v>811</v>
      </c>
      <c r="G234" s="118"/>
      <c r="H234" s="118"/>
      <c r="I234" s="107" t="s">
        <v>996</v>
      </c>
      <c r="J234" s="107">
        <v>1.35</v>
      </c>
      <c r="K234" s="106" t="s">
        <v>797</v>
      </c>
      <c r="L234" s="105">
        <v>1</v>
      </c>
      <c r="M234" s="107">
        <v>2</v>
      </c>
      <c r="N234" s="107" t="s">
        <v>76</v>
      </c>
      <c r="O234" s="107"/>
      <c r="P234" s="306"/>
      <c r="Q234" s="106">
        <v>23</v>
      </c>
      <c r="R234" s="108">
        <f t="shared" si="12"/>
        <v>0</v>
      </c>
      <c r="S234" s="108">
        <f t="shared" si="13"/>
        <v>0</v>
      </c>
      <c r="T234" s="108">
        <f t="shared" si="14"/>
        <v>0</v>
      </c>
      <c r="U234" s="108">
        <f t="shared" si="15"/>
        <v>0</v>
      </c>
      <c r="V234" s="104" t="s">
        <v>562</v>
      </c>
      <c r="W234" s="107">
        <v>15</v>
      </c>
      <c r="X234" s="107">
        <v>1</v>
      </c>
      <c r="Y234" s="104" t="s">
        <v>33</v>
      </c>
    </row>
    <row r="235" spans="1:25">
      <c r="A235" s="103">
        <v>232</v>
      </c>
      <c r="B235" s="104" t="s">
        <v>13</v>
      </c>
      <c r="C235" s="104" t="s">
        <v>425</v>
      </c>
      <c r="D235" s="107" t="s">
        <v>423</v>
      </c>
      <c r="E235" s="106" t="s">
        <v>797</v>
      </c>
      <c r="F235" s="134" t="s">
        <v>811</v>
      </c>
      <c r="G235" s="118"/>
      <c r="H235" s="118"/>
      <c r="I235" s="107" t="s">
        <v>1057</v>
      </c>
      <c r="J235" s="107">
        <v>0.9</v>
      </c>
      <c r="K235" s="106" t="s">
        <v>797</v>
      </c>
      <c r="L235" s="105">
        <v>1</v>
      </c>
      <c r="M235" s="107">
        <v>2</v>
      </c>
      <c r="N235" s="107">
        <v>2.6</v>
      </c>
      <c r="O235" s="107">
        <v>550</v>
      </c>
      <c r="P235" s="306"/>
      <c r="Q235" s="106">
        <v>23</v>
      </c>
      <c r="R235" s="108">
        <f t="shared" si="12"/>
        <v>0</v>
      </c>
      <c r="S235" s="108">
        <f t="shared" si="13"/>
        <v>0</v>
      </c>
      <c r="T235" s="108">
        <f t="shared" si="14"/>
        <v>0</v>
      </c>
      <c r="U235" s="108">
        <f t="shared" si="15"/>
        <v>0</v>
      </c>
      <c r="V235" s="104" t="s">
        <v>1548</v>
      </c>
      <c r="W235" s="107">
        <v>15</v>
      </c>
      <c r="X235" s="107">
        <v>1</v>
      </c>
      <c r="Y235" s="104" t="s">
        <v>33</v>
      </c>
    </row>
    <row r="236" spans="1:25">
      <c r="A236" s="103">
        <v>233</v>
      </c>
      <c r="B236" s="104" t="s">
        <v>563</v>
      </c>
      <c r="C236" s="104" t="s">
        <v>564</v>
      </c>
      <c r="D236" s="107" t="s">
        <v>379</v>
      </c>
      <c r="E236" s="106" t="s">
        <v>797</v>
      </c>
      <c r="F236" s="134" t="s">
        <v>811</v>
      </c>
      <c r="G236" s="118"/>
      <c r="H236" s="118"/>
      <c r="I236" s="107" t="s">
        <v>996</v>
      </c>
      <c r="J236" s="107">
        <v>1.1000000000000001</v>
      </c>
      <c r="K236" s="106" t="s">
        <v>797</v>
      </c>
      <c r="L236" s="107">
        <v>1</v>
      </c>
      <c r="M236" s="107">
        <v>2</v>
      </c>
      <c r="N236" s="107" t="s">
        <v>565</v>
      </c>
      <c r="O236" s="107"/>
      <c r="P236" s="306"/>
      <c r="Q236" s="106">
        <v>23</v>
      </c>
      <c r="R236" s="108">
        <f t="shared" si="12"/>
        <v>0</v>
      </c>
      <c r="S236" s="108">
        <f t="shared" si="13"/>
        <v>0</v>
      </c>
      <c r="T236" s="108">
        <f t="shared" si="14"/>
        <v>0</v>
      </c>
      <c r="U236" s="108">
        <f t="shared" si="15"/>
        <v>0</v>
      </c>
      <c r="V236" s="115" t="s">
        <v>1549</v>
      </c>
      <c r="W236" s="107" t="s">
        <v>777</v>
      </c>
      <c r="X236" s="107" t="s">
        <v>781</v>
      </c>
      <c r="Y236" s="104" t="s">
        <v>990</v>
      </c>
    </row>
    <row r="237" spans="1:25">
      <c r="A237" s="103">
        <v>234</v>
      </c>
      <c r="B237" s="104" t="s">
        <v>563</v>
      </c>
      <c r="C237" s="104" t="s">
        <v>566</v>
      </c>
      <c r="D237" s="107" t="s">
        <v>379</v>
      </c>
      <c r="E237" s="106" t="s">
        <v>797</v>
      </c>
      <c r="F237" s="134" t="s">
        <v>811</v>
      </c>
      <c r="G237" s="118"/>
      <c r="H237" s="118"/>
      <c r="I237" s="107" t="s">
        <v>996</v>
      </c>
      <c r="J237" s="107">
        <v>1.1000000000000001</v>
      </c>
      <c r="K237" s="106" t="s">
        <v>797</v>
      </c>
      <c r="L237" s="107">
        <v>1</v>
      </c>
      <c r="M237" s="107">
        <v>2</v>
      </c>
      <c r="N237" s="107" t="s">
        <v>565</v>
      </c>
      <c r="O237" s="107"/>
      <c r="P237" s="306"/>
      <c r="Q237" s="106">
        <v>23</v>
      </c>
      <c r="R237" s="108">
        <f t="shared" si="12"/>
        <v>0</v>
      </c>
      <c r="S237" s="108">
        <f t="shared" si="13"/>
        <v>0</v>
      </c>
      <c r="T237" s="108">
        <f t="shared" si="14"/>
        <v>0</v>
      </c>
      <c r="U237" s="108">
        <f t="shared" si="15"/>
        <v>0</v>
      </c>
      <c r="V237" s="115" t="s">
        <v>1550</v>
      </c>
      <c r="W237" s="107" t="s">
        <v>777</v>
      </c>
      <c r="X237" s="107" t="s">
        <v>781</v>
      </c>
      <c r="Y237" s="104" t="s">
        <v>990</v>
      </c>
    </row>
    <row r="238" spans="1:25">
      <c r="A238" s="103">
        <v>235</v>
      </c>
      <c r="B238" s="104" t="s">
        <v>567</v>
      </c>
      <c r="C238" s="104" t="s">
        <v>568</v>
      </c>
      <c r="D238" s="107" t="s">
        <v>379</v>
      </c>
      <c r="E238" s="106" t="s">
        <v>797</v>
      </c>
      <c r="F238" s="134" t="s">
        <v>811</v>
      </c>
      <c r="G238" s="118"/>
      <c r="H238" s="118"/>
      <c r="I238" s="107" t="s">
        <v>996</v>
      </c>
      <c r="J238" s="107">
        <v>0.9</v>
      </c>
      <c r="K238" s="106" t="s">
        <v>797</v>
      </c>
      <c r="L238" s="107">
        <v>1</v>
      </c>
      <c r="M238" s="107">
        <v>2</v>
      </c>
      <c r="N238" s="107" t="s">
        <v>565</v>
      </c>
      <c r="O238" s="107"/>
      <c r="P238" s="306"/>
      <c r="Q238" s="106">
        <v>23</v>
      </c>
      <c r="R238" s="108">
        <f t="shared" si="12"/>
        <v>0</v>
      </c>
      <c r="S238" s="108">
        <f t="shared" si="13"/>
        <v>0</v>
      </c>
      <c r="T238" s="108">
        <f t="shared" si="14"/>
        <v>0</v>
      </c>
      <c r="U238" s="108">
        <f t="shared" si="15"/>
        <v>0</v>
      </c>
      <c r="V238" s="97" t="s">
        <v>1551</v>
      </c>
      <c r="W238" s="107" t="s">
        <v>777</v>
      </c>
      <c r="X238" s="107" t="s">
        <v>781</v>
      </c>
      <c r="Y238" s="104" t="s">
        <v>990</v>
      </c>
    </row>
    <row r="239" spans="1:25" s="93" customFormat="1">
      <c r="A239" s="103">
        <v>236</v>
      </c>
      <c r="B239" s="104" t="s">
        <v>563</v>
      </c>
      <c r="C239" s="104" t="s">
        <v>569</v>
      </c>
      <c r="D239" s="107" t="s">
        <v>379</v>
      </c>
      <c r="E239" s="106" t="s">
        <v>797</v>
      </c>
      <c r="F239" s="134" t="s">
        <v>811</v>
      </c>
      <c r="G239" s="118"/>
      <c r="H239" s="118"/>
      <c r="I239" s="107" t="s">
        <v>996</v>
      </c>
      <c r="J239" s="107">
        <v>1.1000000000000001</v>
      </c>
      <c r="K239" s="106" t="s">
        <v>797</v>
      </c>
      <c r="L239" s="107">
        <v>1</v>
      </c>
      <c r="M239" s="107">
        <v>2</v>
      </c>
      <c r="N239" s="107" t="s">
        <v>565</v>
      </c>
      <c r="O239" s="107"/>
      <c r="P239" s="306"/>
      <c r="Q239" s="106">
        <v>23</v>
      </c>
      <c r="R239" s="108">
        <f t="shared" si="12"/>
        <v>0</v>
      </c>
      <c r="S239" s="108">
        <f t="shared" si="13"/>
        <v>0</v>
      </c>
      <c r="T239" s="108">
        <f t="shared" si="14"/>
        <v>0</v>
      </c>
      <c r="U239" s="108">
        <f t="shared" si="15"/>
        <v>0</v>
      </c>
      <c r="V239" s="97" t="s">
        <v>1552</v>
      </c>
      <c r="W239" s="107" t="s">
        <v>777</v>
      </c>
      <c r="X239" s="107" t="s">
        <v>781</v>
      </c>
      <c r="Y239" s="104" t="s">
        <v>990</v>
      </c>
    </row>
    <row r="240" spans="1:25" s="93" customFormat="1" ht="15">
      <c r="A240" s="103">
        <v>237</v>
      </c>
      <c r="B240" s="97" t="s">
        <v>1179</v>
      </c>
      <c r="C240" s="97" t="s">
        <v>1180</v>
      </c>
      <c r="D240" s="112" t="s">
        <v>1154</v>
      </c>
      <c r="E240" s="106" t="s">
        <v>767</v>
      </c>
      <c r="F240" s="136">
        <v>45481</v>
      </c>
      <c r="G240" s="308" t="s">
        <v>781</v>
      </c>
      <c r="H240" s="309" t="s">
        <v>1223</v>
      </c>
      <c r="I240" s="105" t="s">
        <v>988</v>
      </c>
      <c r="J240" s="105">
        <v>0.55000000000000004</v>
      </c>
      <c r="K240" s="106" t="s">
        <v>797</v>
      </c>
      <c r="L240" s="105">
        <v>1</v>
      </c>
      <c r="M240" s="105">
        <v>2</v>
      </c>
      <c r="N240" s="105" t="s">
        <v>1160</v>
      </c>
      <c r="O240" s="105">
        <v>550</v>
      </c>
      <c r="P240" s="310"/>
      <c r="Q240" s="106">
        <v>23</v>
      </c>
      <c r="R240" s="108">
        <f t="shared" si="12"/>
        <v>0</v>
      </c>
      <c r="S240" s="108">
        <f t="shared" si="13"/>
        <v>0</v>
      </c>
      <c r="T240" s="108">
        <f t="shared" si="14"/>
        <v>0</v>
      </c>
      <c r="U240" s="108">
        <f t="shared" si="15"/>
        <v>0</v>
      </c>
      <c r="V240" s="97" t="s">
        <v>1553</v>
      </c>
      <c r="W240" s="107" t="s">
        <v>777</v>
      </c>
      <c r="X240" s="105" t="s">
        <v>781</v>
      </c>
      <c r="Y240" s="97" t="s">
        <v>439</v>
      </c>
    </row>
    <row r="241" spans="1:25">
      <c r="A241" s="103">
        <v>238</v>
      </c>
      <c r="B241" s="104" t="s">
        <v>121</v>
      </c>
      <c r="C241" s="104" t="s">
        <v>570</v>
      </c>
      <c r="D241" s="107" t="s">
        <v>334</v>
      </c>
      <c r="E241" s="106" t="s">
        <v>797</v>
      </c>
      <c r="F241" s="134" t="s">
        <v>811</v>
      </c>
      <c r="G241" s="118"/>
      <c r="H241" s="118"/>
      <c r="I241" s="107" t="s">
        <v>996</v>
      </c>
      <c r="J241" s="107">
        <v>0.9</v>
      </c>
      <c r="K241" s="106" t="s">
        <v>797</v>
      </c>
      <c r="L241" s="107">
        <v>1</v>
      </c>
      <c r="M241" s="107">
        <v>2</v>
      </c>
      <c r="N241" s="107" t="s">
        <v>360</v>
      </c>
      <c r="O241" s="107"/>
      <c r="P241" s="306"/>
      <c r="Q241" s="106">
        <v>23</v>
      </c>
      <c r="R241" s="108">
        <f t="shared" si="12"/>
        <v>0</v>
      </c>
      <c r="S241" s="108">
        <f t="shared" si="13"/>
        <v>0</v>
      </c>
      <c r="T241" s="108">
        <f t="shared" si="14"/>
        <v>0</v>
      </c>
      <c r="U241" s="108">
        <f t="shared" si="15"/>
        <v>0</v>
      </c>
      <c r="V241" s="115" t="s">
        <v>571</v>
      </c>
      <c r="W241" s="107" t="s">
        <v>773</v>
      </c>
      <c r="X241" s="107">
        <v>1</v>
      </c>
      <c r="Y241" s="104" t="s">
        <v>33</v>
      </c>
    </row>
    <row r="242" spans="1:25" ht="15">
      <c r="A242" s="103">
        <v>239</v>
      </c>
      <c r="B242" s="104" t="s">
        <v>129</v>
      </c>
      <c r="C242" s="104" t="s">
        <v>572</v>
      </c>
      <c r="D242" s="107" t="s">
        <v>68</v>
      </c>
      <c r="E242" s="106" t="s">
        <v>797</v>
      </c>
      <c r="F242" s="134" t="s">
        <v>811</v>
      </c>
      <c r="G242" s="311"/>
      <c r="H242" s="118" t="s">
        <v>1223</v>
      </c>
      <c r="I242" s="107" t="s">
        <v>988</v>
      </c>
      <c r="J242" s="107">
        <v>0.9</v>
      </c>
      <c r="K242" s="106" t="s">
        <v>797</v>
      </c>
      <c r="L242" s="107">
        <v>1</v>
      </c>
      <c r="M242" s="107">
        <v>2</v>
      </c>
      <c r="N242" s="107"/>
      <c r="O242" s="107"/>
      <c r="P242" s="306"/>
      <c r="Q242" s="106">
        <v>23</v>
      </c>
      <c r="R242" s="108">
        <f t="shared" si="12"/>
        <v>0</v>
      </c>
      <c r="S242" s="108">
        <f t="shared" si="13"/>
        <v>0</v>
      </c>
      <c r="T242" s="108">
        <f t="shared" si="14"/>
        <v>0</v>
      </c>
      <c r="U242" s="108">
        <f t="shared" si="15"/>
        <v>0</v>
      </c>
      <c r="V242" s="115" t="s">
        <v>573</v>
      </c>
      <c r="W242" s="107" t="s">
        <v>773</v>
      </c>
      <c r="X242" s="107">
        <v>1</v>
      </c>
      <c r="Y242" s="104" t="s">
        <v>33</v>
      </c>
    </row>
    <row r="243" spans="1:25" ht="15">
      <c r="A243" s="103">
        <v>240</v>
      </c>
      <c r="B243" s="104" t="s">
        <v>129</v>
      </c>
      <c r="C243" s="104" t="s">
        <v>574</v>
      </c>
      <c r="D243" s="107" t="s">
        <v>68</v>
      </c>
      <c r="E243" s="106" t="s">
        <v>797</v>
      </c>
      <c r="F243" s="134" t="s">
        <v>811</v>
      </c>
      <c r="G243" s="311"/>
      <c r="H243" s="118" t="s">
        <v>1223</v>
      </c>
      <c r="I243" s="107" t="s">
        <v>988</v>
      </c>
      <c r="J243" s="107">
        <v>0.9</v>
      </c>
      <c r="K243" s="106" t="s">
        <v>797</v>
      </c>
      <c r="L243" s="107">
        <v>1</v>
      </c>
      <c r="M243" s="107">
        <v>2</v>
      </c>
      <c r="N243" s="107"/>
      <c r="O243" s="107"/>
      <c r="P243" s="306"/>
      <c r="Q243" s="106">
        <v>23</v>
      </c>
      <c r="R243" s="108">
        <f t="shared" si="12"/>
        <v>0</v>
      </c>
      <c r="S243" s="108">
        <f t="shared" si="13"/>
        <v>0</v>
      </c>
      <c r="T243" s="108">
        <f t="shared" si="14"/>
        <v>0</v>
      </c>
      <c r="U243" s="108">
        <f t="shared" si="15"/>
        <v>0</v>
      </c>
      <c r="V243" s="115" t="s">
        <v>573</v>
      </c>
      <c r="W243" s="107" t="s">
        <v>773</v>
      </c>
      <c r="X243" s="107">
        <v>1</v>
      </c>
      <c r="Y243" s="104" t="s">
        <v>33</v>
      </c>
    </row>
    <row r="244" spans="1:25">
      <c r="A244" s="103">
        <v>241</v>
      </c>
      <c r="B244" s="104" t="s">
        <v>1</v>
      </c>
      <c r="C244" s="104" t="s">
        <v>575</v>
      </c>
      <c r="D244" s="107" t="s">
        <v>576</v>
      </c>
      <c r="E244" s="106" t="s">
        <v>797</v>
      </c>
      <c r="F244" s="134" t="s">
        <v>811</v>
      </c>
      <c r="G244" s="118"/>
      <c r="H244" s="118"/>
      <c r="I244" s="107" t="s">
        <v>988</v>
      </c>
      <c r="J244" s="107">
        <v>0.7</v>
      </c>
      <c r="K244" s="106" t="s">
        <v>797</v>
      </c>
      <c r="L244" s="107">
        <v>1</v>
      </c>
      <c r="M244" s="107">
        <v>2</v>
      </c>
      <c r="N244" s="107" t="s">
        <v>144</v>
      </c>
      <c r="O244" s="107">
        <v>550</v>
      </c>
      <c r="P244" s="306"/>
      <c r="Q244" s="106">
        <v>23</v>
      </c>
      <c r="R244" s="108">
        <f t="shared" si="12"/>
        <v>0</v>
      </c>
      <c r="S244" s="108">
        <f t="shared" si="13"/>
        <v>0</v>
      </c>
      <c r="T244" s="108">
        <f t="shared" si="14"/>
        <v>0</v>
      </c>
      <c r="U244" s="108">
        <f t="shared" si="15"/>
        <v>0</v>
      </c>
      <c r="V244" s="115" t="s">
        <v>577</v>
      </c>
      <c r="W244" s="107" t="s">
        <v>773</v>
      </c>
      <c r="X244" s="107">
        <v>1</v>
      </c>
      <c r="Y244" s="104" t="s">
        <v>33</v>
      </c>
    </row>
    <row r="245" spans="1:25">
      <c r="A245" s="103">
        <v>242</v>
      </c>
      <c r="B245" s="104" t="s">
        <v>578</v>
      </c>
      <c r="C245" s="104" t="s">
        <v>579</v>
      </c>
      <c r="D245" s="107" t="s">
        <v>379</v>
      </c>
      <c r="E245" s="106" t="s">
        <v>797</v>
      </c>
      <c r="F245" s="134" t="s">
        <v>811</v>
      </c>
      <c r="G245" s="118"/>
      <c r="H245" s="118"/>
      <c r="I245" s="107" t="s">
        <v>996</v>
      </c>
      <c r="J245" s="107">
        <v>0.75</v>
      </c>
      <c r="K245" s="106" t="s">
        <v>797</v>
      </c>
      <c r="L245" s="107">
        <v>1</v>
      </c>
      <c r="M245" s="107">
        <v>2</v>
      </c>
      <c r="N245" s="107" t="s">
        <v>39</v>
      </c>
      <c r="O245" s="107">
        <v>520</v>
      </c>
      <c r="P245" s="306"/>
      <c r="Q245" s="106">
        <v>23</v>
      </c>
      <c r="R245" s="108">
        <f t="shared" si="12"/>
        <v>0</v>
      </c>
      <c r="S245" s="108">
        <f t="shared" si="13"/>
        <v>0</v>
      </c>
      <c r="T245" s="108">
        <f t="shared" si="14"/>
        <v>0</v>
      </c>
      <c r="U245" s="108">
        <f t="shared" si="15"/>
        <v>0</v>
      </c>
      <c r="V245" s="115" t="s">
        <v>580</v>
      </c>
      <c r="W245" s="107" t="s">
        <v>773</v>
      </c>
      <c r="X245" s="107" t="s">
        <v>781</v>
      </c>
      <c r="Y245" s="104" t="s">
        <v>990</v>
      </c>
    </row>
    <row r="246" spans="1:25">
      <c r="A246" s="103">
        <v>243</v>
      </c>
      <c r="B246" s="104" t="s">
        <v>581</v>
      </c>
      <c r="C246" s="104">
        <v>605110010</v>
      </c>
      <c r="D246" s="107" t="s">
        <v>582</v>
      </c>
      <c r="E246" s="106" t="s">
        <v>797</v>
      </c>
      <c r="F246" s="134" t="s">
        <v>811</v>
      </c>
      <c r="G246" s="118"/>
      <c r="H246" s="118"/>
      <c r="I246" s="107"/>
      <c r="J246" s="107"/>
      <c r="K246" s="106" t="s">
        <v>797</v>
      </c>
      <c r="L246" s="107">
        <v>1</v>
      </c>
      <c r="M246" s="107">
        <v>2</v>
      </c>
      <c r="N246" s="107" t="s">
        <v>76</v>
      </c>
      <c r="O246" s="107">
        <v>520</v>
      </c>
      <c r="P246" s="306"/>
      <c r="Q246" s="106">
        <v>23</v>
      </c>
      <c r="R246" s="108">
        <f t="shared" si="12"/>
        <v>0</v>
      </c>
      <c r="S246" s="108">
        <f t="shared" si="13"/>
        <v>0</v>
      </c>
      <c r="T246" s="108">
        <f t="shared" si="14"/>
        <v>0</v>
      </c>
      <c r="U246" s="108">
        <f t="shared" si="15"/>
        <v>0</v>
      </c>
      <c r="V246" s="115" t="s">
        <v>583</v>
      </c>
      <c r="W246" s="107" t="s">
        <v>773</v>
      </c>
      <c r="X246" s="107" t="s">
        <v>781</v>
      </c>
      <c r="Y246" s="104" t="s">
        <v>990</v>
      </c>
    </row>
    <row r="247" spans="1:25" ht="15">
      <c r="A247" s="103">
        <v>244</v>
      </c>
      <c r="B247" s="97" t="s">
        <v>1181</v>
      </c>
      <c r="C247" s="97" t="s">
        <v>1236</v>
      </c>
      <c r="D247" s="105" t="s">
        <v>1154</v>
      </c>
      <c r="E247" s="106" t="s">
        <v>767</v>
      </c>
      <c r="F247" s="136">
        <v>45481</v>
      </c>
      <c r="G247" s="308" t="s">
        <v>781</v>
      </c>
      <c r="H247" s="309" t="s">
        <v>1223</v>
      </c>
      <c r="I247" s="105" t="s">
        <v>988</v>
      </c>
      <c r="J247" s="105">
        <v>0.55000000000000004</v>
      </c>
      <c r="K247" s="106" t="s">
        <v>797</v>
      </c>
      <c r="L247" s="105">
        <v>1</v>
      </c>
      <c r="M247" s="105">
        <v>2</v>
      </c>
      <c r="N247" s="105" t="s">
        <v>1160</v>
      </c>
      <c r="O247" s="105">
        <v>550</v>
      </c>
      <c r="P247" s="310"/>
      <c r="Q247" s="106">
        <v>23</v>
      </c>
      <c r="R247" s="108">
        <f t="shared" si="12"/>
        <v>0</v>
      </c>
      <c r="S247" s="108">
        <f t="shared" si="13"/>
        <v>0</v>
      </c>
      <c r="T247" s="108">
        <f t="shared" si="14"/>
        <v>0</v>
      </c>
      <c r="U247" s="108">
        <f t="shared" si="15"/>
        <v>0</v>
      </c>
      <c r="V247" s="97" t="s">
        <v>1182</v>
      </c>
      <c r="W247" s="107" t="s">
        <v>773</v>
      </c>
      <c r="X247" s="105" t="s">
        <v>781</v>
      </c>
      <c r="Y247" s="97" t="s">
        <v>990</v>
      </c>
    </row>
    <row r="248" spans="1:25">
      <c r="A248" s="103">
        <v>245</v>
      </c>
      <c r="B248" s="104" t="s">
        <v>421</v>
      </c>
      <c r="C248" s="104" t="s">
        <v>584</v>
      </c>
      <c r="D248" s="107" t="s">
        <v>15</v>
      </c>
      <c r="E248" s="106" t="s">
        <v>797</v>
      </c>
      <c r="F248" s="134" t="s">
        <v>811</v>
      </c>
      <c r="G248" s="118"/>
      <c r="H248" s="118"/>
      <c r="I248" s="107" t="s">
        <v>988</v>
      </c>
      <c r="J248" s="107">
        <v>0.95</v>
      </c>
      <c r="K248" s="106" t="s">
        <v>797</v>
      </c>
      <c r="L248" s="107">
        <v>1</v>
      </c>
      <c r="M248" s="107">
        <v>2</v>
      </c>
      <c r="N248" s="107" t="s">
        <v>76</v>
      </c>
      <c r="O248" s="107"/>
      <c r="P248" s="306"/>
      <c r="Q248" s="106">
        <v>23</v>
      </c>
      <c r="R248" s="108">
        <f t="shared" si="12"/>
        <v>0</v>
      </c>
      <c r="S248" s="108">
        <f t="shared" si="13"/>
        <v>0</v>
      </c>
      <c r="T248" s="108">
        <f t="shared" si="14"/>
        <v>0</v>
      </c>
      <c r="U248" s="108">
        <f t="shared" si="15"/>
        <v>0</v>
      </c>
      <c r="V248" s="115" t="s">
        <v>585</v>
      </c>
      <c r="W248" s="107" t="s">
        <v>775</v>
      </c>
      <c r="X248" s="107">
        <v>3</v>
      </c>
      <c r="Y248" s="104" t="s">
        <v>428</v>
      </c>
    </row>
    <row r="249" spans="1:25" ht="15">
      <c r="A249" s="103">
        <v>246</v>
      </c>
      <c r="B249" s="104" t="s">
        <v>586</v>
      </c>
      <c r="C249" s="113" t="s">
        <v>587</v>
      </c>
      <c r="D249" s="107" t="s">
        <v>215</v>
      </c>
      <c r="E249" s="106" t="s">
        <v>767</v>
      </c>
      <c r="F249" s="135">
        <v>45417</v>
      </c>
      <c r="G249" s="311" t="s">
        <v>1222</v>
      </c>
      <c r="H249" s="118" t="s">
        <v>1224</v>
      </c>
      <c r="I249" s="107" t="s">
        <v>996</v>
      </c>
      <c r="J249" s="107">
        <v>0.8</v>
      </c>
      <c r="K249" s="106" t="s">
        <v>797</v>
      </c>
      <c r="L249" s="107">
        <v>1</v>
      </c>
      <c r="M249" s="107">
        <v>2</v>
      </c>
      <c r="N249" s="107"/>
      <c r="O249" s="107"/>
      <c r="P249" s="306"/>
      <c r="Q249" s="106">
        <v>23</v>
      </c>
      <c r="R249" s="108">
        <f t="shared" si="12"/>
        <v>0</v>
      </c>
      <c r="S249" s="108">
        <f t="shared" si="13"/>
        <v>0</v>
      </c>
      <c r="T249" s="108">
        <f t="shared" si="14"/>
        <v>0</v>
      </c>
      <c r="U249" s="108">
        <f t="shared" si="15"/>
        <v>0</v>
      </c>
      <c r="V249" s="115" t="s">
        <v>588</v>
      </c>
      <c r="W249" s="107" t="s">
        <v>775</v>
      </c>
      <c r="X249" s="107">
        <v>3</v>
      </c>
      <c r="Y249" s="104" t="s">
        <v>428</v>
      </c>
    </row>
    <row r="250" spans="1:25" s="93" customFormat="1" ht="15">
      <c r="A250" s="103">
        <v>247</v>
      </c>
      <c r="B250" s="104" t="s">
        <v>589</v>
      </c>
      <c r="C250" s="104" t="s">
        <v>590</v>
      </c>
      <c r="D250" s="107" t="s">
        <v>215</v>
      </c>
      <c r="E250" s="106" t="s">
        <v>767</v>
      </c>
      <c r="F250" s="135">
        <v>45417</v>
      </c>
      <c r="G250" s="311" t="s">
        <v>1222</v>
      </c>
      <c r="H250" s="118" t="s">
        <v>1224</v>
      </c>
      <c r="I250" s="107" t="s">
        <v>996</v>
      </c>
      <c r="J250" s="107">
        <v>0.85</v>
      </c>
      <c r="K250" s="106" t="s">
        <v>797</v>
      </c>
      <c r="L250" s="107">
        <v>1</v>
      </c>
      <c r="M250" s="107">
        <v>2</v>
      </c>
      <c r="N250" s="107"/>
      <c r="O250" s="107"/>
      <c r="P250" s="306"/>
      <c r="Q250" s="106">
        <v>23</v>
      </c>
      <c r="R250" s="108">
        <f t="shared" si="12"/>
        <v>0</v>
      </c>
      <c r="S250" s="108">
        <f t="shared" si="13"/>
        <v>0</v>
      </c>
      <c r="T250" s="108">
        <f t="shared" si="14"/>
        <v>0</v>
      </c>
      <c r="U250" s="108">
        <f t="shared" si="15"/>
        <v>0</v>
      </c>
      <c r="V250" s="115" t="s">
        <v>591</v>
      </c>
      <c r="W250" s="107" t="s">
        <v>775</v>
      </c>
      <c r="X250" s="107">
        <v>3</v>
      </c>
      <c r="Y250" s="104" t="s">
        <v>428</v>
      </c>
    </row>
    <row r="251" spans="1:25" ht="15">
      <c r="A251" s="103">
        <v>248</v>
      </c>
      <c r="B251" s="104" t="s">
        <v>592</v>
      </c>
      <c r="C251" s="104" t="s">
        <v>593</v>
      </c>
      <c r="D251" s="107" t="s">
        <v>215</v>
      </c>
      <c r="E251" s="106" t="s">
        <v>767</v>
      </c>
      <c r="F251" s="135">
        <v>45417</v>
      </c>
      <c r="G251" s="311" t="s">
        <v>1222</v>
      </c>
      <c r="H251" s="118" t="s">
        <v>1224</v>
      </c>
      <c r="I251" s="107" t="s">
        <v>996</v>
      </c>
      <c r="J251" s="107">
        <v>0.85</v>
      </c>
      <c r="K251" s="106" t="s">
        <v>797</v>
      </c>
      <c r="L251" s="107">
        <v>1</v>
      </c>
      <c r="M251" s="107">
        <v>2</v>
      </c>
      <c r="N251" s="107"/>
      <c r="O251" s="107"/>
      <c r="P251" s="306"/>
      <c r="Q251" s="106">
        <v>23</v>
      </c>
      <c r="R251" s="108">
        <f t="shared" si="12"/>
        <v>0</v>
      </c>
      <c r="S251" s="108">
        <f t="shared" si="13"/>
        <v>0</v>
      </c>
      <c r="T251" s="108">
        <f t="shared" si="14"/>
        <v>0</v>
      </c>
      <c r="U251" s="108">
        <f t="shared" si="15"/>
        <v>0</v>
      </c>
      <c r="V251" s="115" t="s">
        <v>594</v>
      </c>
      <c r="W251" s="107" t="s">
        <v>775</v>
      </c>
      <c r="X251" s="107">
        <v>3</v>
      </c>
      <c r="Y251" s="104" t="s">
        <v>428</v>
      </c>
    </row>
    <row r="252" spans="1:25" ht="15">
      <c r="A252" s="103">
        <v>249</v>
      </c>
      <c r="B252" s="104" t="s">
        <v>592</v>
      </c>
      <c r="C252" s="104" t="s">
        <v>595</v>
      </c>
      <c r="D252" s="107" t="s">
        <v>215</v>
      </c>
      <c r="E252" s="106" t="s">
        <v>767</v>
      </c>
      <c r="F252" s="135">
        <v>45417</v>
      </c>
      <c r="G252" s="311" t="s">
        <v>1222</v>
      </c>
      <c r="H252" s="118" t="s">
        <v>1224</v>
      </c>
      <c r="I252" s="107" t="s">
        <v>996</v>
      </c>
      <c r="J252" s="107">
        <v>0.9</v>
      </c>
      <c r="K252" s="106" t="s">
        <v>797</v>
      </c>
      <c r="L252" s="107">
        <v>1</v>
      </c>
      <c r="M252" s="107">
        <v>2</v>
      </c>
      <c r="N252" s="107"/>
      <c r="O252" s="107"/>
      <c r="P252" s="306"/>
      <c r="Q252" s="106">
        <v>23</v>
      </c>
      <c r="R252" s="108">
        <f t="shared" si="12"/>
        <v>0</v>
      </c>
      <c r="S252" s="108">
        <f t="shared" si="13"/>
        <v>0</v>
      </c>
      <c r="T252" s="108">
        <f t="shared" si="14"/>
        <v>0</v>
      </c>
      <c r="U252" s="108">
        <f t="shared" si="15"/>
        <v>0</v>
      </c>
      <c r="V252" s="115" t="s">
        <v>596</v>
      </c>
      <c r="W252" s="107" t="s">
        <v>775</v>
      </c>
      <c r="X252" s="107">
        <v>3</v>
      </c>
      <c r="Y252" s="104" t="s">
        <v>428</v>
      </c>
    </row>
    <row r="253" spans="1:25" ht="15">
      <c r="A253" s="103">
        <v>250</v>
      </c>
      <c r="B253" s="104" t="s">
        <v>592</v>
      </c>
      <c r="C253" s="104" t="s">
        <v>597</v>
      </c>
      <c r="D253" s="107" t="s">
        <v>215</v>
      </c>
      <c r="E253" s="106" t="s">
        <v>767</v>
      </c>
      <c r="F253" s="135">
        <v>45417</v>
      </c>
      <c r="G253" s="311" t="s">
        <v>1222</v>
      </c>
      <c r="H253" s="118" t="s">
        <v>1224</v>
      </c>
      <c r="I253" s="107" t="s">
        <v>996</v>
      </c>
      <c r="J253" s="107">
        <v>0.8</v>
      </c>
      <c r="K253" s="106" t="s">
        <v>797</v>
      </c>
      <c r="L253" s="107">
        <v>1</v>
      </c>
      <c r="M253" s="107">
        <v>2</v>
      </c>
      <c r="N253" s="107"/>
      <c r="O253" s="107"/>
      <c r="P253" s="306"/>
      <c r="Q253" s="106">
        <v>23</v>
      </c>
      <c r="R253" s="108">
        <f t="shared" si="12"/>
        <v>0</v>
      </c>
      <c r="S253" s="108">
        <f t="shared" si="13"/>
        <v>0</v>
      </c>
      <c r="T253" s="108">
        <f t="shared" si="14"/>
        <v>0</v>
      </c>
      <c r="U253" s="108">
        <f t="shared" si="15"/>
        <v>0</v>
      </c>
      <c r="V253" s="115" t="s">
        <v>598</v>
      </c>
      <c r="W253" s="107" t="s">
        <v>775</v>
      </c>
      <c r="X253" s="107">
        <v>3</v>
      </c>
      <c r="Y253" s="104" t="s">
        <v>428</v>
      </c>
    </row>
    <row r="254" spans="1:25" ht="15">
      <c r="A254" s="103">
        <v>251</v>
      </c>
      <c r="B254" s="104" t="s">
        <v>599</v>
      </c>
      <c r="C254" s="104" t="s">
        <v>600</v>
      </c>
      <c r="D254" s="107" t="s">
        <v>215</v>
      </c>
      <c r="E254" s="106" t="s">
        <v>767</v>
      </c>
      <c r="F254" s="135">
        <v>45417</v>
      </c>
      <c r="G254" s="311" t="s">
        <v>1222</v>
      </c>
      <c r="H254" s="118" t="s">
        <v>1224</v>
      </c>
      <c r="I254" s="107" t="s">
        <v>996</v>
      </c>
      <c r="J254" s="107">
        <v>0.9</v>
      </c>
      <c r="K254" s="106" t="s">
        <v>797</v>
      </c>
      <c r="L254" s="107">
        <v>1</v>
      </c>
      <c r="M254" s="107">
        <v>2</v>
      </c>
      <c r="N254" s="107"/>
      <c r="O254" s="107"/>
      <c r="P254" s="306"/>
      <c r="Q254" s="106">
        <v>23</v>
      </c>
      <c r="R254" s="108">
        <f t="shared" si="12"/>
        <v>0</v>
      </c>
      <c r="S254" s="108">
        <f t="shared" si="13"/>
        <v>0</v>
      </c>
      <c r="T254" s="108">
        <f t="shared" si="14"/>
        <v>0</v>
      </c>
      <c r="U254" s="108">
        <f t="shared" si="15"/>
        <v>0</v>
      </c>
      <c r="V254" s="115" t="s">
        <v>601</v>
      </c>
      <c r="W254" s="107" t="s">
        <v>775</v>
      </c>
      <c r="X254" s="107">
        <v>3</v>
      </c>
      <c r="Y254" s="104" t="s">
        <v>428</v>
      </c>
    </row>
    <row r="255" spans="1:25" ht="15">
      <c r="A255" s="103">
        <v>252</v>
      </c>
      <c r="B255" s="104" t="s">
        <v>599</v>
      </c>
      <c r="C255" s="104" t="s">
        <v>602</v>
      </c>
      <c r="D255" s="107" t="s">
        <v>215</v>
      </c>
      <c r="E255" s="106" t="s">
        <v>767</v>
      </c>
      <c r="F255" s="135">
        <v>45417</v>
      </c>
      <c r="G255" s="311" t="s">
        <v>1222</v>
      </c>
      <c r="H255" s="118" t="s">
        <v>1224</v>
      </c>
      <c r="I255" s="107" t="s">
        <v>996</v>
      </c>
      <c r="J255" s="107">
        <v>0.9</v>
      </c>
      <c r="K255" s="106" t="s">
        <v>797</v>
      </c>
      <c r="L255" s="107">
        <v>1</v>
      </c>
      <c r="M255" s="107">
        <v>2</v>
      </c>
      <c r="N255" s="107"/>
      <c r="O255" s="107"/>
      <c r="P255" s="306"/>
      <c r="Q255" s="106">
        <v>23</v>
      </c>
      <c r="R255" s="108">
        <f t="shared" si="12"/>
        <v>0</v>
      </c>
      <c r="S255" s="108">
        <f t="shared" si="13"/>
        <v>0</v>
      </c>
      <c r="T255" s="108">
        <f t="shared" si="14"/>
        <v>0</v>
      </c>
      <c r="U255" s="108">
        <f t="shared" si="15"/>
        <v>0</v>
      </c>
      <c r="V255" s="115" t="s">
        <v>603</v>
      </c>
      <c r="W255" s="107" t="s">
        <v>775</v>
      </c>
      <c r="X255" s="107">
        <v>3</v>
      </c>
      <c r="Y255" s="104" t="s">
        <v>428</v>
      </c>
    </row>
    <row r="256" spans="1:25" ht="15">
      <c r="A256" s="103">
        <v>253</v>
      </c>
      <c r="B256" s="104" t="s">
        <v>592</v>
      </c>
      <c r="C256" s="104" t="s">
        <v>604</v>
      </c>
      <c r="D256" s="107" t="s">
        <v>215</v>
      </c>
      <c r="E256" s="106" t="s">
        <v>767</v>
      </c>
      <c r="F256" s="135">
        <v>45417</v>
      </c>
      <c r="G256" s="311" t="s">
        <v>1222</v>
      </c>
      <c r="H256" s="118" t="s">
        <v>1224</v>
      </c>
      <c r="I256" s="107" t="s">
        <v>996</v>
      </c>
      <c r="J256" s="107">
        <v>0.85</v>
      </c>
      <c r="K256" s="106" t="s">
        <v>797</v>
      </c>
      <c r="L256" s="107">
        <v>1</v>
      </c>
      <c r="M256" s="107">
        <v>2</v>
      </c>
      <c r="N256" s="107"/>
      <c r="O256" s="107"/>
      <c r="P256" s="306"/>
      <c r="Q256" s="106">
        <v>23</v>
      </c>
      <c r="R256" s="108">
        <f t="shared" si="12"/>
        <v>0</v>
      </c>
      <c r="S256" s="108">
        <f t="shared" si="13"/>
        <v>0</v>
      </c>
      <c r="T256" s="108">
        <f t="shared" si="14"/>
        <v>0</v>
      </c>
      <c r="U256" s="108">
        <f t="shared" si="15"/>
        <v>0</v>
      </c>
      <c r="V256" s="115" t="s">
        <v>605</v>
      </c>
      <c r="W256" s="107" t="s">
        <v>775</v>
      </c>
      <c r="X256" s="107">
        <v>3</v>
      </c>
      <c r="Y256" s="104" t="s">
        <v>428</v>
      </c>
    </row>
    <row r="257" spans="1:25" s="93" customFormat="1" ht="15">
      <c r="A257" s="103">
        <v>254</v>
      </c>
      <c r="B257" s="104" t="s">
        <v>592</v>
      </c>
      <c r="C257" s="104" t="s">
        <v>606</v>
      </c>
      <c r="D257" s="107" t="s">
        <v>215</v>
      </c>
      <c r="E257" s="106" t="s">
        <v>767</v>
      </c>
      <c r="F257" s="135">
        <v>45417</v>
      </c>
      <c r="G257" s="311" t="s">
        <v>1222</v>
      </c>
      <c r="H257" s="118" t="s">
        <v>1224</v>
      </c>
      <c r="I257" s="107" t="s">
        <v>996</v>
      </c>
      <c r="J257" s="107">
        <v>0.95</v>
      </c>
      <c r="K257" s="106" t="s">
        <v>797</v>
      </c>
      <c r="L257" s="107">
        <v>1</v>
      </c>
      <c r="M257" s="107">
        <v>2</v>
      </c>
      <c r="N257" s="107"/>
      <c r="O257" s="107"/>
      <c r="P257" s="306"/>
      <c r="Q257" s="106">
        <v>23</v>
      </c>
      <c r="R257" s="108">
        <f t="shared" si="12"/>
        <v>0</v>
      </c>
      <c r="S257" s="108">
        <f t="shared" si="13"/>
        <v>0</v>
      </c>
      <c r="T257" s="108">
        <f t="shared" si="14"/>
        <v>0</v>
      </c>
      <c r="U257" s="108">
        <f t="shared" si="15"/>
        <v>0</v>
      </c>
      <c r="V257" s="115" t="s">
        <v>607</v>
      </c>
      <c r="W257" s="107" t="s">
        <v>775</v>
      </c>
      <c r="X257" s="107">
        <v>3</v>
      </c>
      <c r="Y257" s="104" t="s">
        <v>428</v>
      </c>
    </row>
    <row r="258" spans="1:25" ht="15">
      <c r="A258" s="103">
        <v>255</v>
      </c>
      <c r="B258" s="104" t="s">
        <v>586</v>
      </c>
      <c r="C258" s="104" t="s">
        <v>608</v>
      </c>
      <c r="D258" s="107" t="s">
        <v>215</v>
      </c>
      <c r="E258" s="106" t="s">
        <v>767</v>
      </c>
      <c r="F258" s="135">
        <v>45417</v>
      </c>
      <c r="G258" s="311" t="s">
        <v>1222</v>
      </c>
      <c r="H258" s="118" t="s">
        <v>1224</v>
      </c>
      <c r="I258" s="107" t="s">
        <v>996</v>
      </c>
      <c r="J258" s="107">
        <v>0.85</v>
      </c>
      <c r="K258" s="106" t="s">
        <v>797</v>
      </c>
      <c r="L258" s="107">
        <v>1</v>
      </c>
      <c r="M258" s="107">
        <v>2</v>
      </c>
      <c r="N258" s="107"/>
      <c r="O258" s="107"/>
      <c r="P258" s="306"/>
      <c r="Q258" s="106">
        <v>23</v>
      </c>
      <c r="R258" s="108">
        <f t="shared" si="12"/>
        <v>0</v>
      </c>
      <c r="S258" s="108">
        <f t="shared" si="13"/>
        <v>0</v>
      </c>
      <c r="T258" s="108">
        <f t="shared" si="14"/>
        <v>0</v>
      </c>
      <c r="U258" s="108">
        <f t="shared" si="15"/>
        <v>0</v>
      </c>
      <c r="V258" s="115" t="s">
        <v>609</v>
      </c>
      <c r="W258" s="107" t="s">
        <v>775</v>
      </c>
      <c r="X258" s="107">
        <v>3</v>
      </c>
      <c r="Y258" s="104" t="s">
        <v>428</v>
      </c>
    </row>
    <row r="259" spans="1:25" ht="15">
      <c r="A259" s="103">
        <v>256</v>
      </c>
      <c r="B259" s="104" t="s">
        <v>592</v>
      </c>
      <c r="C259" s="104" t="s">
        <v>610</v>
      </c>
      <c r="D259" s="107" t="s">
        <v>215</v>
      </c>
      <c r="E259" s="106" t="s">
        <v>767</v>
      </c>
      <c r="F259" s="135">
        <v>45417</v>
      </c>
      <c r="G259" s="311" t="s">
        <v>1222</v>
      </c>
      <c r="H259" s="118" t="s">
        <v>1224</v>
      </c>
      <c r="I259" s="107" t="s">
        <v>996</v>
      </c>
      <c r="J259" s="107">
        <v>0.95</v>
      </c>
      <c r="K259" s="106" t="s">
        <v>797</v>
      </c>
      <c r="L259" s="107">
        <v>1</v>
      </c>
      <c r="M259" s="107">
        <v>2</v>
      </c>
      <c r="N259" s="107"/>
      <c r="O259" s="107"/>
      <c r="P259" s="306"/>
      <c r="Q259" s="106">
        <v>23</v>
      </c>
      <c r="R259" s="108">
        <f t="shared" si="12"/>
        <v>0</v>
      </c>
      <c r="S259" s="108">
        <f t="shared" si="13"/>
        <v>0</v>
      </c>
      <c r="T259" s="108">
        <f t="shared" si="14"/>
        <v>0</v>
      </c>
      <c r="U259" s="108">
        <f t="shared" si="15"/>
        <v>0</v>
      </c>
      <c r="V259" s="115" t="s">
        <v>611</v>
      </c>
      <c r="W259" s="107" t="s">
        <v>775</v>
      </c>
      <c r="X259" s="107">
        <v>3</v>
      </c>
      <c r="Y259" s="104" t="s">
        <v>428</v>
      </c>
    </row>
    <row r="260" spans="1:25" ht="15">
      <c r="A260" s="103">
        <v>257</v>
      </c>
      <c r="B260" s="104" t="s">
        <v>592</v>
      </c>
      <c r="C260" s="104" t="s">
        <v>612</v>
      </c>
      <c r="D260" s="107" t="s">
        <v>215</v>
      </c>
      <c r="E260" s="106" t="s">
        <v>767</v>
      </c>
      <c r="F260" s="135">
        <v>45417</v>
      </c>
      <c r="G260" s="311" t="s">
        <v>1222</v>
      </c>
      <c r="H260" s="118" t="s">
        <v>1224</v>
      </c>
      <c r="I260" s="107" t="s">
        <v>996</v>
      </c>
      <c r="J260" s="107">
        <v>0.95</v>
      </c>
      <c r="K260" s="106" t="s">
        <v>797</v>
      </c>
      <c r="L260" s="107">
        <v>1</v>
      </c>
      <c r="M260" s="107">
        <v>2</v>
      </c>
      <c r="N260" s="107"/>
      <c r="O260" s="107"/>
      <c r="P260" s="306"/>
      <c r="Q260" s="106">
        <v>23</v>
      </c>
      <c r="R260" s="108">
        <f t="shared" si="12"/>
        <v>0</v>
      </c>
      <c r="S260" s="108">
        <f t="shared" si="13"/>
        <v>0</v>
      </c>
      <c r="T260" s="108">
        <f t="shared" si="14"/>
        <v>0</v>
      </c>
      <c r="U260" s="108">
        <f t="shared" si="15"/>
        <v>0</v>
      </c>
      <c r="V260" s="115" t="s">
        <v>613</v>
      </c>
      <c r="W260" s="107" t="s">
        <v>775</v>
      </c>
      <c r="X260" s="107">
        <v>3</v>
      </c>
      <c r="Y260" s="104" t="s">
        <v>428</v>
      </c>
    </row>
    <row r="261" spans="1:25">
      <c r="A261" s="103">
        <v>258</v>
      </c>
      <c r="B261" s="104" t="s">
        <v>614</v>
      </c>
      <c r="C261" s="104" t="s">
        <v>615</v>
      </c>
      <c r="D261" s="107" t="s">
        <v>19</v>
      </c>
      <c r="E261" s="106" t="s">
        <v>797</v>
      </c>
      <c r="F261" s="134" t="s">
        <v>811</v>
      </c>
      <c r="G261" s="118"/>
      <c r="H261" s="118"/>
      <c r="I261" s="107" t="s">
        <v>1057</v>
      </c>
      <c r="J261" s="107">
        <v>0.9</v>
      </c>
      <c r="K261" s="106" t="s">
        <v>797</v>
      </c>
      <c r="L261" s="107">
        <v>1</v>
      </c>
      <c r="M261" s="107">
        <v>2</v>
      </c>
      <c r="N261" s="107"/>
      <c r="O261" s="107"/>
      <c r="P261" s="306"/>
      <c r="Q261" s="106">
        <v>23</v>
      </c>
      <c r="R261" s="108">
        <f t="shared" ref="R261:R286" si="16">P261*1.23</f>
        <v>0</v>
      </c>
      <c r="S261" s="108">
        <f t="shared" ref="S261:S286" si="17">P261*M261</f>
        <v>0</v>
      </c>
      <c r="T261" s="108">
        <f t="shared" ref="T261:T286" si="18">S261*0.23</f>
        <v>0</v>
      </c>
      <c r="U261" s="108">
        <f t="shared" ref="U261:U286" si="19">S261+T261</f>
        <v>0</v>
      </c>
      <c r="V261" s="115" t="s">
        <v>616</v>
      </c>
      <c r="W261" s="107" t="s">
        <v>773</v>
      </c>
      <c r="X261" s="107">
        <v>1</v>
      </c>
      <c r="Y261" s="104" t="s">
        <v>217</v>
      </c>
    </row>
    <row r="262" spans="1:25">
      <c r="A262" s="103">
        <v>259</v>
      </c>
      <c r="B262" s="104" t="s">
        <v>614</v>
      </c>
      <c r="C262" s="104" t="s">
        <v>617</v>
      </c>
      <c r="D262" s="107" t="s">
        <v>19</v>
      </c>
      <c r="E262" s="106" t="s">
        <v>797</v>
      </c>
      <c r="F262" s="134" t="s">
        <v>811</v>
      </c>
      <c r="G262" s="118"/>
      <c r="H262" s="118"/>
      <c r="I262" s="107" t="s">
        <v>1057</v>
      </c>
      <c r="J262" s="107">
        <v>0.9</v>
      </c>
      <c r="K262" s="106" t="s">
        <v>797</v>
      </c>
      <c r="L262" s="107">
        <v>1</v>
      </c>
      <c r="M262" s="107">
        <v>2</v>
      </c>
      <c r="N262" s="107"/>
      <c r="O262" s="107"/>
      <c r="P262" s="306"/>
      <c r="Q262" s="106">
        <v>23</v>
      </c>
      <c r="R262" s="108">
        <f t="shared" si="16"/>
        <v>0</v>
      </c>
      <c r="S262" s="108">
        <f t="shared" si="17"/>
        <v>0</v>
      </c>
      <c r="T262" s="108">
        <f t="shared" si="18"/>
        <v>0</v>
      </c>
      <c r="U262" s="108">
        <f t="shared" si="19"/>
        <v>0</v>
      </c>
      <c r="V262" s="115" t="s">
        <v>618</v>
      </c>
      <c r="W262" s="107" t="s">
        <v>773</v>
      </c>
      <c r="X262" s="107">
        <v>1</v>
      </c>
      <c r="Y262" s="104" t="s">
        <v>217</v>
      </c>
    </row>
    <row r="263" spans="1:25">
      <c r="A263" s="103">
        <v>260</v>
      </c>
      <c r="B263" s="104" t="s">
        <v>614</v>
      </c>
      <c r="C263" s="104" t="s">
        <v>619</v>
      </c>
      <c r="D263" s="107" t="s">
        <v>19</v>
      </c>
      <c r="E263" s="106" t="s">
        <v>797</v>
      </c>
      <c r="F263" s="134" t="s">
        <v>811</v>
      </c>
      <c r="G263" s="118"/>
      <c r="H263" s="118"/>
      <c r="I263" s="107" t="s">
        <v>1057</v>
      </c>
      <c r="J263" s="107">
        <v>0.9</v>
      </c>
      <c r="K263" s="106" t="s">
        <v>797</v>
      </c>
      <c r="L263" s="107">
        <v>1</v>
      </c>
      <c r="M263" s="107">
        <v>2</v>
      </c>
      <c r="N263" s="107"/>
      <c r="O263" s="107"/>
      <c r="P263" s="306"/>
      <c r="Q263" s="106">
        <v>23</v>
      </c>
      <c r="R263" s="108">
        <f t="shared" si="16"/>
        <v>0</v>
      </c>
      <c r="S263" s="108">
        <f t="shared" si="17"/>
        <v>0</v>
      </c>
      <c r="T263" s="108">
        <f t="shared" si="18"/>
        <v>0</v>
      </c>
      <c r="U263" s="108">
        <f t="shared" si="19"/>
        <v>0</v>
      </c>
      <c r="V263" s="115" t="s">
        <v>620</v>
      </c>
      <c r="W263" s="107" t="s">
        <v>773</v>
      </c>
      <c r="X263" s="107">
        <v>1</v>
      </c>
      <c r="Y263" s="104" t="s">
        <v>217</v>
      </c>
    </row>
    <row r="264" spans="1:25">
      <c r="A264" s="103">
        <v>261</v>
      </c>
      <c r="B264" s="104" t="s">
        <v>621</v>
      </c>
      <c r="C264" s="104" t="s">
        <v>622</v>
      </c>
      <c r="D264" s="107" t="s">
        <v>623</v>
      </c>
      <c r="E264" s="106" t="s">
        <v>797</v>
      </c>
      <c r="F264" s="134" t="s">
        <v>811</v>
      </c>
      <c r="G264" s="118"/>
      <c r="H264" s="118"/>
      <c r="I264" s="107" t="s">
        <v>996</v>
      </c>
      <c r="J264" s="107">
        <v>1</v>
      </c>
      <c r="K264" s="106" t="s">
        <v>797</v>
      </c>
      <c r="L264" s="107">
        <v>1</v>
      </c>
      <c r="M264" s="107">
        <v>2</v>
      </c>
      <c r="N264" s="107"/>
      <c r="O264" s="107"/>
      <c r="P264" s="306"/>
      <c r="Q264" s="106">
        <v>23</v>
      </c>
      <c r="R264" s="108">
        <f t="shared" si="16"/>
        <v>0</v>
      </c>
      <c r="S264" s="108">
        <f t="shared" si="17"/>
        <v>0</v>
      </c>
      <c r="T264" s="108">
        <f t="shared" si="18"/>
        <v>0</v>
      </c>
      <c r="U264" s="108">
        <f t="shared" si="19"/>
        <v>0</v>
      </c>
      <c r="V264" s="104" t="s">
        <v>624</v>
      </c>
      <c r="W264" s="107">
        <v>5</v>
      </c>
      <c r="X264" s="107" t="s">
        <v>781</v>
      </c>
      <c r="Y264" s="104" t="s">
        <v>33</v>
      </c>
    </row>
    <row r="265" spans="1:25">
      <c r="A265" s="103">
        <v>262</v>
      </c>
      <c r="B265" s="104" t="s">
        <v>625</v>
      </c>
      <c r="C265" s="104">
        <v>63229906178</v>
      </c>
      <c r="D265" s="107" t="s">
        <v>271</v>
      </c>
      <c r="E265" s="106" t="s">
        <v>797</v>
      </c>
      <c r="F265" s="134" t="s">
        <v>811</v>
      </c>
      <c r="G265" s="118"/>
      <c r="H265" s="118"/>
      <c r="I265" s="107" t="s">
        <v>996</v>
      </c>
      <c r="J265" s="107">
        <v>1</v>
      </c>
      <c r="K265" s="106" t="s">
        <v>797</v>
      </c>
      <c r="L265" s="107">
        <v>1</v>
      </c>
      <c r="M265" s="107">
        <v>2</v>
      </c>
      <c r="N265" s="107"/>
      <c r="O265" s="107"/>
      <c r="P265" s="306"/>
      <c r="Q265" s="106">
        <v>23</v>
      </c>
      <c r="R265" s="108">
        <f t="shared" si="16"/>
        <v>0</v>
      </c>
      <c r="S265" s="108">
        <f t="shared" si="17"/>
        <v>0</v>
      </c>
      <c r="T265" s="108">
        <f t="shared" si="18"/>
        <v>0</v>
      </c>
      <c r="U265" s="108">
        <f t="shared" si="19"/>
        <v>0</v>
      </c>
      <c r="V265" s="104" t="s">
        <v>626</v>
      </c>
      <c r="W265" s="107">
        <v>5</v>
      </c>
      <c r="X265" s="107" t="s">
        <v>781</v>
      </c>
      <c r="Y265" s="104" t="s">
        <v>33</v>
      </c>
    </row>
    <row r="266" spans="1:25">
      <c r="A266" s="103">
        <v>263</v>
      </c>
      <c r="B266" s="104" t="s">
        <v>627</v>
      </c>
      <c r="C266" s="113">
        <v>4146780001267</v>
      </c>
      <c r="D266" s="107" t="s">
        <v>628</v>
      </c>
      <c r="E266" s="106" t="s">
        <v>797</v>
      </c>
      <c r="F266" s="134" t="s">
        <v>811</v>
      </c>
      <c r="G266" s="118"/>
      <c r="H266" s="118"/>
      <c r="I266" s="107" t="s">
        <v>988</v>
      </c>
      <c r="J266" s="107">
        <v>1</v>
      </c>
      <c r="K266" s="106" t="s">
        <v>797</v>
      </c>
      <c r="L266" s="107">
        <v>1</v>
      </c>
      <c r="M266" s="107">
        <v>2</v>
      </c>
      <c r="N266" s="107"/>
      <c r="O266" s="107"/>
      <c r="P266" s="306"/>
      <c r="Q266" s="106">
        <v>23</v>
      </c>
      <c r="R266" s="108">
        <f t="shared" si="16"/>
        <v>0</v>
      </c>
      <c r="S266" s="108">
        <f t="shared" si="17"/>
        <v>0</v>
      </c>
      <c r="T266" s="108">
        <f t="shared" si="18"/>
        <v>0</v>
      </c>
      <c r="U266" s="108">
        <f t="shared" si="19"/>
        <v>0</v>
      </c>
      <c r="V266" s="104" t="s">
        <v>1554</v>
      </c>
      <c r="W266" s="107" t="s">
        <v>774</v>
      </c>
      <c r="X266" s="107" t="s">
        <v>780</v>
      </c>
      <c r="Y266" s="104" t="s">
        <v>990</v>
      </c>
    </row>
    <row r="267" spans="1:25">
      <c r="A267" s="103">
        <v>264</v>
      </c>
      <c r="B267" s="104" t="s">
        <v>629</v>
      </c>
      <c r="C267" s="104">
        <v>3202328391</v>
      </c>
      <c r="D267" s="107" t="s">
        <v>271</v>
      </c>
      <c r="E267" s="106" t="s">
        <v>797</v>
      </c>
      <c r="F267" s="134" t="s">
        <v>811</v>
      </c>
      <c r="G267" s="118"/>
      <c r="H267" s="118"/>
      <c r="I267" s="107" t="s">
        <v>996</v>
      </c>
      <c r="J267" s="107">
        <v>2.2000000000000002</v>
      </c>
      <c r="K267" s="106" t="s">
        <v>797</v>
      </c>
      <c r="L267" s="107">
        <v>1</v>
      </c>
      <c r="M267" s="107">
        <v>2</v>
      </c>
      <c r="N267" s="107"/>
      <c r="O267" s="107"/>
      <c r="P267" s="306"/>
      <c r="Q267" s="106">
        <v>23</v>
      </c>
      <c r="R267" s="108">
        <f t="shared" si="16"/>
        <v>0</v>
      </c>
      <c r="S267" s="108">
        <f t="shared" si="17"/>
        <v>0</v>
      </c>
      <c r="T267" s="108">
        <f t="shared" si="18"/>
        <v>0</v>
      </c>
      <c r="U267" s="108">
        <f t="shared" si="19"/>
        <v>0</v>
      </c>
      <c r="V267" s="104" t="s">
        <v>630</v>
      </c>
      <c r="W267" s="107" t="s">
        <v>772</v>
      </c>
      <c r="X267" s="107" t="s">
        <v>780</v>
      </c>
      <c r="Y267" s="104" t="s">
        <v>990</v>
      </c>
    </row>
    <row r="268" spans="1:25">
      <c r="A268" s="103">
        <v>265</v>
      </c>
      <c r="B268" s="104" t="s">
        <v>57</v>
      </c>
      <c r="C268" s="104" t="s">
        <v>631</v>
      </c>
      <c r="D268" s="107" t="s">
        <v>47</v>
      </c>
      <c r="E268" s="106" t="s">
        <v>797</v>
      </c>
      <c r="F268" s="134" t="s">
        <v>811</v>
      </c>
      <c r="G268" s="118"/>
      <c r="H268" s="118"/>
      <c r="I268" s="107" t="s">
        <v>996</v>
      </c>
      <c r="J268" s="107">
        <v>0.95</v>
      </c>
      <c r="K268" s="106" t="s">
        <v>797</v>
      </c>
      <c r="L268" s="107">
        <v>1</v>
      </c>
      <c r="M268" s="107">
        <v>2</v>
      </c>
      <c r="N268" s="107"/>
      <c r="O268" s="107"/>
      <c r="P268" s="306"/>
      <c r="Q268" s="106">
        <v>23</v>
      </c>
      <c r="R268" s="108">
        <f t="shared" si="16"/>
        <v>0</v>
      </c>
      <c r="S268" s="108">
        <f t="shared" si="17"/>
        <v>0</v>
      </c>
      <c r="T268" s="108">
        <f t="shared" si="18"/>
        <v>0</v>
      </c>
      <c r="U268" s="108">
        <f t="shared" si="19"/>
        <v>0</v>
      </c>
      <c r="V268" s="104" t="s">
        <v>632</v>
      </c>
      <c r="W268" s="107" t="s">
        <v>770</v>
      </c>
      <c r="X268" s="107" t="s">
        <v>780</v>
      </c>
      <c r="Y268" s="104" t="s">
        <v>990</v>
      </c>
    </row>
    <row r="269" spans="1:25">
      <c r="A269" s="103">
        <v>266</v>
      </c>
      <c r="B269" s="97" t="s">
        <v>465</v>
      </c>
      <c r="C269" s="97" t="s">
        <v>495</v>
      </c>
      <c r="D269" s="105" t="s">
        <v>82</v>
      </c>
      <c r="E269" s="106" t="s">
        <v>797</v>
      </c>
      <c r="F269" s="134" t="s">
        <v>811</v>
      </c>
      <c r="G269" s="118"/>
      <c r="H269" s="118"/>
      <c r="I269" s="107" t="s">
        <v>996</v>
      </c>
      <c r="J269" s="107">
        <v>0.9</v>
      </c>
      <c r="K269" s="106" t="s">
        <v>797</v>
      </c>
      <c r="L269" s="107">
        <v>1</v>
      </c>
      <c r="M269" s="107">
        <v>2</v>
      </c>
      <c r="N269" s="107"/>
      <c r="O269" s="107"/>
      <c r="P269" s="306"/>
      <c r="Q269" s="106">
        <v>23</v>
      </c>
      <c r="R269" s="108">
        <f t="shared" si="16"/>
        <v>0</v>
      </c>
      <c r="S269" s="108">
        <f t="shared" si="17"/>
        <v>0</v>
      </c>
      <c r="T269" s="108">
        <f t="shared" si="18"/>
        <v>0</v>
      </c>
      <c r="U269" s="108">
        <f t="shared" si="19"/>
        <v>0</v>
      </c>
      <c r="V269" s="104" t="s">
        <v>1555</v>
      </c>
      <c r="W269" s="107" t="s">
        <v>775</v>
      </c>
      <c r="X269" s="107" t="s">
        <v>780</v>
      </c>
      <c r="Y269" s="104" t="s">
        <v>311</v>
      </c>
    </row>
    <row r="270" spans="1:25">
      <c r="A270" s="103">
        <v>267</v>
      </c>
      <c r="B270" s="104" t="s">
        <v>80</v>
      </c>
      <c r="C270" s="104" t="s">
        <v>633</v>
      </c>
      <c r="D270" s="107" t="s">
        <v>82</v>
      </c>
      <c r="E270" s="106" t="s">
        <v>797</v>
      </c>
      <c r="F270" s="134" t="s">
        <v>811</v>
      </c>
      <c r="G270" s="118"/>
      <c r="H270" s="118"/>
      <c r="I270" s="107" t="s">
        <v>996</v>
      </c>
      <c r="J270" s="107">
        <v>0.95</v>
      </c>
      <c r="K270" s="106" t="s">
        <v>797</v>
      </c>
      <c r="L270" s="107">
        <v>1</v>
      </c>
      <c r="M270" s="107">
        <v>2</v>
      </c>
      <c r="N270" s="107"/>
      <c r="O270" s="107"/>
      <c r="P270" s="306"/>
      <c r="Q270" s="106">
        <v>23</v>
      </c>
      <c r="R270" s="108">
        <f t="shared" si="16"/>
        <v>0</v>
      </c>
      <c r="S270" s="108">
        <f t="shared" si="17"/>
        <v>0</v>
      </c>
      <c r="T270" s="108">
        <f t="shared" si="18"/>
        <v>0</v>
      </c>
      <c r="U270" s="108">
        <f t="shared" si="19"/>
        <v>0</v>
      </c>
      <c r="V270" s="104" t="s">
        <v>634</v>
      </c>
      <c r="W270" s="107" t="s">
        <v>770</v>
      </c>
      <c r="X270" s="107" t="s">
        <v>780</v>
      </c>
      <c r="Y270" s="104" t="s">
        <v>212</v>
      </c>
    </row>
    <row r="271" spans="1:25" ht="15">
      <c r="A271" s="103">
        <v>268</v>
      </c>
      <c r="B271" s="104" t="s">
        <v>147</v>
      </c>
      <c r="C271" s="104" t="s">
        <v>635</v>
      </c>
      <c r="D271" s="107" t="s">
        <v>3</v>
      </c>
      <c r="E271" s="106" t="s">
        <v>797</v>
      </c>
      <c r="F271" s="134" t="s">
        <v>811</v>
      </c>
      <c r="G271" s="311"/>
      <c r="H271" s="118"/>
      <c r="I271" s="107" t="s">
        <v>988</v>
      </c>
      <c r="J271" s="107">
        <v>0.7</v>
      </c>
      <c r="K271" s="106" t="s">
        <v>797</v>
      </c>
      <c r="L271" s="107">
        <v>1</v>
      </c>
      <c r="M271" s="107">
        <v>2</v>
      </c>
      <c r="N271" s="107"/>
      <c r="O271" s="107"/>
      <c r="P271" s="306"/>
      <c r="Q271" s="106">
        <v>23</v>
      </c>
      <c r="R271" s="108">
        <f t="shared" si="16"/>
        <v>0</v>
      </c>
      <c r="S271" s="108">
        <f t="shared" si="17"/>
        <v>0</v>
      </c>
      <c r="T271" s="108">
        <f t="shared" si="18"/>
        <v>0</v>
      </c>
      <c r="U271" s="108">
        <f t="shared" si="19"/>
        <v>0</v>
      </c>
      <c r="V271" s="104" t="s">
        <v>636</v>
      </c>
      <c r="W271" s="107" t="s">
        <v>770</v>
      </c>
      <c r="X271" s="107">
        <v>1</v>
      </c>
      <c r="Y271" s="104" t="s">
        <v>33</v>
      </c>
    </row>
    <row r="272" spans="1:25">
      <c r="A272" s="103">
        <v>269</v>
      </c>
      <c r="B272" s="104" t="s">
        <v>637</v>
      </c>
      <c r="C272" s="104" t="s">
        <v>638</v>
      </c>
      <c r="D272" s="107" t="s">
        <v>127</v>
      </c>
      <c r="E272" s="106" t="s">
        <v>797</v>
      </c>
      <c r="F272" s="134" t="s">
        <v>811</v>
      </c>
      <c r="G272" s="118"/>
      <c r="H272" s="118"/>
      <c r="I272" s="107" t="s">
        <v>996</v>
      </c>
      <c r="J272" s="107">
        <v>2.1</v>
      </c>
      <c r="K272" s="106" t="s">
        <v>797</v>
      </c>
      <c r="L272" s="107">
        <v>1</v>
      </c>
      <c r="M272" s="107">
        <v>2</v>
      </c>
      <c r="N272" s="107">
        <v>8.1999999999999993</v>
      </c>
      <c r="O272" s="107"/>
      <c r="P272" s="306"/>
      <c r="Q272" s="106">
        <v>23</v>
      </c>
      <c r="R272" s="108">
        <f t="shared" si="16"/>
        <v>0</v>
      </c>
      <c r="S272" s="108">
        <f t="shared" si="17"/>
        <v>0</v>
      </c>
      <c r="T272" s="108">
        <f t="shared" si="18"/>
        <v>0</v>
      </c>
      <c r="U272" s="108">
        <f t="shared" si="19"/>
        <v>0</v>
      </c>
      <c r="V272" s="104" t="s">
        <v>639</v>
      </c>
      <c r="W272" s="107" t="s">
        <v>770</v>
      </c>
      <c r="X272" s="107">
        <v>1</v>
      </c>
      <c r="Y272" s="104" t="s">
        <v>33</v>
      </c>
    </row>
    <row r="273" spans="1:25">
      <c r="A273" s="103">
        <v>270</v>
      </c>
      <c r="B273" s="104" t="s">
        <v>340</v>
      </c>
      <c r="C273" s="104" t="s">
        <v>640</v>
      </c>
      <c r="D273" s="107" t="s">
        <v>641</v>
      </c>
      <c r="E273" s="106" t="s">
        <v>797</v>
      </c>
      <c r="F273" s="134" t="s">
        <v>811</v>
      </c>
      <c r="G273" s="118"/>
      <c r="H273" s="118"/>
      <c r="I273" s="107" t="s">
        <v>996</v>
      </c>
      <c r="J273" s="107">
        <v>0.8</v>
      </c>
      <c r="K273" s="106" t="s">
        <v>797</v>
      </c>
      <c r="L273" s="107">
        <v>1</v>
      </c>
      <c r="M273" s="107">
        <v>2</v>
      </c>
      <c r="N273" s="107">
        <v>2.8</v>
      </c>
      <c r="O273" s="107"/>
      <c r="P273" s="306"/>
      <c r="Q273" s="106">
        <v>23</v>
      </c>
      <c r="R273" s="108">
        <f t="shared" si="16"/>
        <v>0</v>
      </c>
      <c r="S273" s="108">
        <f t="shared" si="17"/>
        <v>0</v>
      </c>
      <c r="T273" s="108">
        <f t="shared" si="18"/>
        <v>0</v>
      </c>
      <c r="U273" s="108">
        <f t="shared" si="19"/>
        <v>0</v>
      </c>
      <c r="V273" s="104" t="s">
        <v>639</v>
      </c>
      <c r="W273" s="107" t="s">
        <v>770</v>
      </c>
      <c r="X273" s="107">
        <v>1</v>
      </c>
      <c r="Y273" s="104" t="s">
        <v>33</v>
      </c>
    </row>
    <row r="274" spans="1:25">
      <c r="A274" s="103">
        <v>271</v>
      </c>
      <c r="B274" s="104" t="s">
        <v>642</v>
      </c>
      <c r="C274" s="104" t="s">
        <v>643</v>
      </c>
      <c r="D274" s="107" t="s">
        <v>379</v>
      </c>
      <c r="E274" s="106" t="s">
        <v>797</v>
      </c>
      <c r="F274" s="134" t="s">
        <v>811</v>
      </c>
      <c r="G274" s="118"/>
      <c r="H274" s="118"/>
      <c r="I274" s="107" t="s">
        <v>996</v>
      </c>
      <c r="J274" s="107">
        <v>0.95</v>
      </c>
      <c r="K274" s="106" t="s">
        <v>797</v>
      </c>
      <c r="L274" s="107">
        <v>1</v>
      </c>
      <c r="M274" s="107">
        <v>2</v>
      </c>
      <c r="N274" s="107"/>
      <c r="O274" s="107"/>
      <c r="P274" s="306"/>
      <c r="Q274" s="106">
        <v>23</v>
      </c>
      <c r="R274" s="108">
        <f t="shared" si="16"/>
        <v>0</v>
      </c>
      <c r="S274" s="108">
        <f t="shared" si="17"/>
        <v>0</v>
      </c>
      <c r="T274" s="108">
        <f t="shared" si="18"/>
        <v>0</v>
      </c>
      <c r="U274" s="108">
        <f t="shared" si="19"/>
        <v>0</v>
      </c>
      <c r="V274" s="104" t="s">
        <v>644</v>
      </c>
      <c r="W274" s="107" t="s">
        <v>770</v>
      </c>
      <c r="X274" s="107" t="s">
        <v>780</v>
      </c>
      <c r="Y274" s="104" t="s">
        <v>990</v>
      </c>
    </row>
    <row r="275" spans="1:25" ht="15">
      <c r="A275" s="103">
        <v>272</v>
      </c>
      <c r="B275" s="104" t="s">
        <v>66</v>
      </c>
      <c r="C275" s="104" t="s">
        <v>645</v>
      </c>
      <c r="D275" s="114" t="s">
        <v>68</v>
      </c>
      <c r="E275" s="106" t="s">
        <v>797</v>
      </c>
      <c r="F275" s="134" t="s">
        <v>811</v>
      </c>
      <c r="G275" s="311"/>
      <c r="H275" s="118"/>
      <c r="I275" s="107" t="s">
        <v>988</v>
      </c>
      <c r="J275" s="107">
        <v>0.8</v>
      </c>
      <c r="K275" s="106" t="s">
        <v>797</v>
      </c>
      <c r="L275" s="107">
        <v>1</v>
      </c>
      <c r="M275" s="107">
        <v>2</v>
      </c>
      <c r="N275" s="107"/>
      <c r="O275" s="107"/>
      <c r="P275" s="306"/>
      <c r="Q275" s="106">
        <v>23</v>
      </c>
      <c r="R275" s="108">
        <f t="shared" si="16"/>
        <v>0</v>
      </c>
      <c r="S275" s="108">
        <f t="shared" si="17"/>
        <v>0</v>
      </c>
      <c r="T275" s="108">
        <f t="shared" si="18"/>
        <v>0</v>
      </c>
      <c r="U275" s="108">
        <f t="shared" si="19"/>
        <v>0</v>
      </c>
      <c r="V275" s="104" t="s">
        <v>646</v>
      </c>
      <c r="W275" s="107" t="s">
        <v>775</v>
      </c>
      <c r="X275" s="107">
        <v>2</v>
      </c>
      <c r="Y275" s="104" t="s">
        <v>153</v>
      </c>
    </row>
    <row r="276" spans="1:25" ht="15">
      <c r="A276" s="103">
        <v>273</v>
      </c>
      <c r="B276" s="97" t="s">
        <v>66</v>
      </c>
      <c r="C276" s="97" t="s">
        <v>755</v>
      </c>
      <c r="D276" s="112" t="s">
        <v>750</v>
      </c>
      <c r="E276" s="106" t="s">
        <v>767</v>
      </c>
      <c r="F276" s="136">
        <v>44899</v>
      </c>
      <c r="G276" s="308" t="s">
        <v>781</v>
      </c>
      <c r="H276" s="309" t="s">
        <v>1226</v>
      </c>
      <c r="I276" s="105" t="s">
        <v>988</v>
      </c>
      <c r="J276" s="105">
        <v>0.55000000000000004</v>
      </c>
      <c r="K276" s="106" t="s">
        <v>797</v>
      </c>
      <c r="L276" s="105">
        <v>1</v>
      </c>
      <c r="M276" s="105">
        <v>2</v>
      </c>
      <c r="N276" s="105" t="s">
        <v>757</v>
      </c>
      <c r="O276" s="105">
        <v>560</v>
      </c>
      <c r="P276" s="310"/>
      <c r="Q276" s="106">
        <v>23</v>
      </c>
      <c r="R276" s="108">
        <f t="shared" si="16"/>
        <v>0</v>
      </c>
      <c r="S276" s="108">
        <f t="shared" si="17"/>
        <v>0</v>
      </c>
      <c r="T276" s="108">
        <f t="shared" si="18"/>
        <v>0</v>
      </c>
      <c r="U276" s="108">
        <f t="shared" si="19"/>
        <v>0</v>
      </c>
      <c r="V276" s="97" t="s">
        <v>756</v>
      </c>
      <c r="W276" s="107" t="s">
        <v>775</v>
      </c>
      <c r="X276" s="105">
        <v>2</v>
      </c>
      <c r="Y276" s="97" t="s">
        <v>153</v>
      </c>
    </row>
    <row r="277" spans="1:25" ht="15">
      <c r="A277" s="103">
        <v>274</v>
      </c>
      <c r="B277" s="97" t="s">
        <v>66</v>
      </c>
      <c r="C277" s="97" t="s">
        <v>758</v>
      </c>
      <c r="D277" s="112" t="s">
        <v>750</v>
      </c>
      <c r="E277" s="106" t="s">
        <v>767</v>
      </c>
      <c r="F277" s="136">
        <v>44899</v>
      </c>
      <c r="G277" s="308" t="s">
        <v>781</v>
      </c>
      <c r="H277" s="309" t="s">
        <v>1226</v>
      </c>
      <c r="I277" s="105" t="s">
        <v>988</v>
      </c>
      <c r="J277" s="105">
        <v>0.55000000000000004</v>
      </c>
      <c r="K277" s="106" t="s">
        <v>797</v>
      </c>
      <c r="L277" s="105">
        <v>1</v>
      </c>
      <c r="M277" s="105">
        <v>2</v>
      </c>
      <c r="N277" s="105" t="s">
        <v>757</v>
      </c>
      <c r="O277" s="105">
        <v>560</v>
      </c>
      <c r="P277" s="310"/>
      <c r="Q277" s="106">
        <v>23</v>
      </c>
      <c r="R277" s="108">
        <f t="shared" si="16"/>
        <v>0</v>
      </c>
      <c r="S277" s="108">
        <f t="shared" si="17"/>
        <v>0</v>
      </c>
      <c r="T277" s="108">
        <f t="shared" si="18"/>
        <v>0</v>
      </c>
      <c r="U277" s="108">
        <f t="shared" si="19"/>
        <v>0</v>
      </c>
      <c r="V277" s="97" t="s">
        <v>759</v>
      </c>
      <c r="W277" s="107" t="s">
        <v>775</v>
      </c>
      <c r="X277" s="105">
        <v>2</v>
      </c>
      <c r="Y277" s="97" t="s">
        <v>153</v>
      </c>
    </row>
    <row r="278" spans="1:25" ht="15">
      <c r="A278" s="103">
        <v>275</v>
      </c>
      <c r="B278" s="97" t="s">
        <v>1158</v>
      </c>
      <c r="C278" s="97" t="s">
        <v>1183</v>
      </c>
      <c r="D278" s="112" t="s">
        <v>1154</v>
      </c>
      <c r="E278" s="106" t="s">
        <v>767</v>
      </c>
      <c r="F278" s="136">
        <v>45493</v>
      </c>
      <c r="G278" s="308" t="s">
        <v>781</v>
      </c>
      <c r="H278" s="309" t="s">
        <v>1223</v>
      </c>
      <c r="I278" s="105" t="s">
        <v>988</v>
      </c>
      <c r="J278" s="105">
        <v>0.55000000000000004</v>
      </c>
      <c r="K278" s="106" t="s">
        <v>797</v>
      </c>
      <c r="L278" s="105">
        <v>1</v>
      </c>
      <c r="M278" s="105">
        <v>2</v>
      </c>
      <c r="N278" s="105" t="s">
        <v>1184</v>
      </c>
      <c r="O278" s="105">
        <v>560</v>
      </c>
      <c r="P278" s="310"/>
      <c r="Q278" s="106">
        <v>23</v>
      </c>
      <c r="R278" s="108">
        <f t="shared" si="16"/>
        <v>0</v>
      </c>
      <c r="S278" s="108">
        <f t="shared" si="17"/>
        <v>0</v>
      </c>
      <c r="T278" s="108">
        <f t="shared" si="18"/>
        <v>0</v>
      </c>
      <c r="U278" s="108">
        <f t="shared" si="19"/>
        <v>0</v>
      </c>
      <c r="V278" s="97" t="s">
        <v>1556</v>
      </c>
      <c r="W278" s="107" t="s">
        <v>775</v>
      </c>
      <c r="X278" s="105">
        <v>1</v>
      </c>
      <c r="Y278" s="97" t="s">
        <v>217</v>
      </c>
    </row>
    <row r="279" spans="1:25">
      <c r="A279" s="103">
        <v>276</v>
      </c>
      <c r="B279" s="104" t="s">
        <v>647</v>
      </c>
      <c r="C279" s="104" t="s">
        <v>648</v>
      </c>
      <c r="D279" s="107" t="s">
        <v>359</v>
      </c>
      <c r="E279" s="106" t="s">
        <v>797</v>
      </c>
      <c r="F279" s="134" t="s">
        <v>811</v>
      </c>
      <c r="G279" s="118"/>
      <c r="H279" s="118"/>
      <c r="I279" s="107" t="s">
        <v>996</v>
      </c>
      <c r="J279" s="107">
        <v>0.9</v>
      </c>
      <c r="K279" s="106" t="s">
        <v>797</v>
      </c>
      <c r="L279" s="107">
        <v>1</v>
      </c>
      <c r="M279" s="107">
        <v>2</v>
      </c>
      <c r="N279" s="107"/>
      <c r="O279" s="107"/>
      <c r="P279" s="306"/>
      <c r="Q279" s="106">
        <v>23</v>
      </c>
      <c r="R279" s="108">
        <f t="shared" si="16"/>
        <v>0</v>
      </c>
      <c r="S279" s="108">
        <f t="shared" si="17"/>
        <v>0</v>
      </c>
      <c r="T279" s="108">
        <f t="shared" si="18"/>
        <v>0</v>
      </c>
      <c r="U279" s="108">
        <f t="shared" si="19"/>
        <v>0</v>
      </c>
      <c r="V279" s="104" t="s">
        <v>649</v>
      </c>
      <c r="W279" s="107" t="s">
        <v>773</v>
      </c>
      <c r="X279" s="107" t="s">
        <v>781</v>
      </c>
      <c r="Y279" s="104" t="s">
        <v>990</v>
      </c>
    </row>
    <row r="280" spans="1:25">
      <c r="A280" s="103">
        <v>277</v>
      </c>
      <c r="B280" s="104" t="s">
        <v>650</v>
      </c>
      <c r="C280" s="104" t="s">
        <v>651</v>
      </c>
      <c r="D280" s="107" t="s">
        <v>271</v>
      </c>
      <c r="E280" s="106" t="s">
        <v>797</v>
      </c>
      <c r="F280" s="134" t="s">
        <v>811</v>
      </c>
      <c r="G280" s="118"/>
      <c r="H280" s="118"/>
      <c r="I280" s="107" t="s">
        <v>996</v>
      </c>
      <c r="J280" s="107">
        <v>0.95</v>
      </c>
      <c r="K280" s="106" t="s">
        <v>797</v>
      </c>
      <c r="L280" s="107">
        <v>1</v>
      </c>
      <c r="M280" s="107">
        <v>2</v>
      </c>
      <c r="N280" s="107"/>
      <c r="O280" s="107"/>
      <c r="P280" s="306"/>
      <c r="Q280" s="106">
        <v>23</v>
      </c>
      <c r="R280" s="108">
        <f t="shared" si="16"/>
        <v>0</v>
      </c>
      <c r="S280" s="108">
        <f t="shared" si="17"/>
        <v>0</v>
      </c>
      <c r="T280" s="108">
        <f t="shared" si="18"/>
        <v>0</v>
      </c>
      <c r="U280" s="108">
        <f t="shared" si="19"/>
        <v>0</v>
      </c>
      <c r="V280" s="104" t="s">
        <v>652</v>
      </c>
      <c r="W280" s="107">
        <v>16</v>
      </c>
      <c r="X280" s="107" t="s">
        <v>780</v>
      </c>
      <c r="Y280" s="104" t="s">
        <v>990</v>
      </c>
    </row>
    <row r="281" spans="1:25">
      <c r="A281" s="103">
        <v>278</v>
      </c>
      <c r="B281" s="104" t="s">
        <v>653</v>
      </c>
      <c r="C281" s="104" t="s">
        <v>654</v>
      </c>
      <c r="D281" s="107" t="s">
        <v>334</v>
      </c>
      <c r="E281" s="106" t="s">
        <v>797</v>
      </c>
      <c r="F281" s="134" t="s">
        <v>811</v>
      </c>
      <c r="G281" s="118"/>
      <c r="H281" s="118"/>
      <c r="I281" s="107" t="s">
        <v>996</v>
      </c>
      <c r="J281" s="107">
        <v>1</v>
      </c>
      <c r="K281" s="106" t="s">
        <v>797</v>
      </c>
      <c r="L281" s="107">
        <v>1</v>
      </c>
      <c r="M281" s="107">
        <v>2</v>
      </c>
      <c r="N281" s="107"/>
      <c r="O281" s="107"/>
      <c r="P281" s="306"/>
      <c r="Q281" s="106">
        <v>23</v>
      </c>
      <c r="R281" s="108">
        <f t="shared" si="16"/>
        <v>0</v>
      </c>
      <c r="S281" s="108">
        <f t="shared" si="17"/>
        <v>0</v>
      </c>
      <c r="T281" s="108">
        <f t="shared" si="18"/>
        <v>0</v>
      </c>
      <c r="U281" s="108">
        <f t="shared" si="19"/>
        <v>0</v>
      </c>
      <c r="V281" s="104" t="s">
        <v>655</v>
      </c>
      <c r="W281" s="107" t="s">
        <v>773</v>
      </c>
      <c r="X281" s="107" t="s">
        <v>781</v>
      </c>
      <c r="Y281" s="104" t="s">
        <v>990</v>
      </c>
    </row>
    <row r="282" spans="1:25" ht="15">
      <c r="A282" s="103">
        <v>279</v>
      </c>
      <c r="B282" s="97" t="s">
        <v>1185</v>
      </c>
      <c r="C282" s="97" t="s">
        <v>1186</v>
      </c>
      <c r="D282" s="105" t="s">
        <v>1187</v>
      </c>
      <c r="E282" s="106" t="s">
        <v>797</v>
      </c>
      <c r="F282" s="134" t="s">
        <v>811</v>
      </c>
      <c r="G282" s="308"/>
      <c r="H282" s="309"/>
      <c r="I282" s="105" t="s">
        <v>1057</v>
      </c>
      <c r="J282" s="105">
        <v>0.65</v>
      </c>
      <c r="K282" s="106" t="s">
        <v>797</v>
      </c>
      <c r="L282" s="105">
        <v>1</v>
      </c>
      <c r="M282" s="105">
        <v>2</v>
      </c>
      <c r="N282" s="105" t="s">
        <v>1160</v>
      </c>
      <c r="O282" s="105">
        <v>550</v>
      </c>
      <c r="P282" s="310"/>
      <c r="Q282" s="106">
        <v>23</v>
      </c>
      <c r="R282" s="108">
        <f t="shared" si="16"/>
        <v>0</v>
      </c>
      <c r="S282" s="108">
        <f t="shared" si="17"/>
        <v>0</v>
      </c>
      <c r="T282" s="108">
        <f t="shared" si="18"/>
        <v>0</v>
      </c>
      <c r="U282" s="108">
        <f t="shared" si="19"/>
        <v>0</v>
      </c>
      <c r="V282" s="97" t="s">
        <v>656</v>
      </c>
      <c r="W282" s="107" t="s">
        <v>773</v>
      </c>
      <c r="X282" s="105" t="s">
        <v>781</v>
      </c>
      <c r="Y282" s="97" t="s">
        <v>990</v>
      </c>
    </row>
    <row r="283" spans="1:25">
      <c r="A283" s="103">
        <v>280</v>
      </c>
      <c r="B283" s="104" t="s">
        <v>657</v>
      </c>
      <c r="C283" s="104" t="s">
        <v>658</v>
      </c>
      <c r="D283" s="107" t="s">
        <v>457</v>
      </c>
      <c r="E283" s="106" t="s">
        <v>797</v>
      </c>
      <c r="F283" s="134" t="s">
        <v>811</v>
      </c>
      <c r="G283" s="118"/>
      <c r="H283" s="118"/>
      <c r="I283" s="107" t="s">
        <v>996</v>
      </c>
      <c r="J283" s="107">
        <v>1.2</v>
      </c>
      <c r="K283" s="106" t="s">
        <v>797</v>
      </c>
      <c r="L283" s="107">
        <v>1</v>
      </c>
      <c r="M283" s="107">
        <v>2</v>
      </c>
      <c r="N283" s="107"/>
      <c r="O283" s="107"/>
      <c r="P283" s="306"/>
      <c r="Q283" s="106">
        <v>23</v>
      </c>
      <c r="R283" s="108">
        <f t="shared" si="16"/>
        <v>0</v>
      </c>
      <c r="S283" s="108">
        <f t="shared" si="17"/>
        <v>0</v>
      </c>
      <c r="T283" s="108">
        <f t="shared" si="18"/>
        <v>0</v>
      </c>
      <c r="U283" s="108">
        <f t="shared" si="19"/>
        <v>0</v>
      </c>
      <c r="V283" s="104" t="s">
        <v>659</v>
      </c>
      <c r="W283" s="107" t="s">
        <v>773</v>
      </c>
      <c r="X283" s="107" t="s">
        <v>781</v>
      </c>
      <c r="Y283" s="104" t="s">
        <v>990</v>
      </c>
    </row>
    <row r="284" spans="1:25">
      <c r="A284" s="103">
        <v>281</v>
      </c>
      <c r="B284" s="104" t="s">
        <v>637</v>
      </c>
      <c r="C284" s="104" t="s">
        <v>660</v>
      </c>
      <c r="D284" s="107" t="s">
        <v>127</v>
      </c>
      <c r="E284" s="106" t="s">
        <v>797</v>
      </c>
      <c r="F284" s="134" t="s">
        <v>811</v>
      </c>
      <c r="G284" s="118"/>
      <c r="H284" s="118"/>
      <c r="I284" s="107" t="s">
        <v>996</v>
      </c>
      <c r="J284" s="107">
        <v>2.1</v>
      </c>
      <c r="K284" s="106" t="s">
        <v>797</v>
      </c>
      <c r="L284" s="107">
        <v>1</v>
      </c>
      <c r="M284" s="107">
        <v>2</v>
      </c>
      <c r="N284" s="107">
        <v>8.1999999999999993</v>
      </c>
      <c r="O284" s="107"/>
      <c r="P284" s="306"/>
      <c r="Q284" s="106">
        <v>23</v>
      </c>
      <c r="R284" s="108">
        <f t="shared" si="16"/>
        <v>0</v>
      </c>
      <c r="S284" s="108">
        <f t="shared" si="17"/>
        <v>0</v>
      </c>
      <c r="T284" s="108">
        <f t="shared" si="18"/>
        <v>0</v>
      </c>
      <c r="U284" s="108">
        <f t="shared" si="19"/>
        <v>0</v>
      </c>
      <c r="V284" s="104" t="s">
        <v>661</v>
      </c>
      <c r="W284" s="107" t="s">
        <v>773</v>
      </c>
      <c r="X284" s="107" t="s">
        <v>781</v>
      </c>
      <c r="Y284" s="104" t="s">
        <v>990</v>
      </c>
    </row>
    <row r="285" spans="1:25" s="93" customFormat="1">
      <c r="A285" s="103">
        <v>282</v>
      </c>
      <c r="B285" s="97" t="s">
        <v>496</v>
      </c>
      <c r="C285" s="97" t="s">
        <v>500</v>
      </c>
      <c r="D285" s="105" t="s">
        <v>1557</v>
      </c>
      <c r="E285" s="106" t="s">
        <v>797</v>
      </c>
      <c r="F285" s="134" t="s">
        <v>811</v>
      </c>
      <c r="G285" s="118"/>
      <c r="H285" s="118"/>
      <c r="I285" s="105" t="s">
        <v>988</v>
      </c>
      <c r="J285" s="105">
        <v>1.4</v>
      </c>
      <c r="K285" s="106" t="s">
        <v>797</v>
      </c>
      <c r="L285" s="107">
        <v>1</v>
      </c>
      <c r="M285" s="107">
        <v>2</v>
      </c>
      <c r="N285" s="105" t="s">
        <v>499</v>
      </c>
      <c r="O285" s="107">
        <v>850</v>
      </c>
      <c r="P285" s="306"/>
      <c r="Q285" s="106">
        <v>23</v>
      </c>
      <c r="R285" s="108">
        <f t="shared" si="16"/>
        <v>0</v>
      </c>
      <c r="S285" s="108">
        <f t="shared" si="17"/>
        <v>0</v>
      </c>
      <c r="T285" s="108">
        <f t="shared" si="18"/>
        <v>0</v>
      </c>
      <c r="U285" s="108">
        <f t="shared" si="19"/>
        <v>0</v>
      </c>
      <c r="V285" s="104" t="s">
        <v>1558</v>
      </c>
      <c r="W285" s="107" t="s">
        <v>773</v>
      </c>
      <c r="X285" s="107" t="s">
        <v>780</v>
      </c>
      <c r="Y285" s="104" t="s">
        <v>990</v>
      </c>
    </row>
    <row r="286" spans="1:25" s="93" customFormat="1">
      <c r="A286" s="103">
        <v>283</v>
      </c>
      <c r="B286" s="104" t="s">
        <v>1559</v>
      </c>
      <c r="C286" s="322">
        <v>5662000296022020</v>
      </c>
      <c r="D286" s="323" t="s">
        <v>1560</v>
      </c>
      <c r="E286" s="106" t="s">
        <v>797</v>
      </c>
      <c r="F286" s="134" t="s">
        <v>811</v>
      </c>
      <c r="G286" s="118"/>
      <c r="H286" s="118"/>
      <c r="I286" s="105" t="s">
        <v>988</v>
      </c>
      <c r="J286" s="105">
        <v>0.53</v>
      </c>
      <c r="K286" s="106" t="s">
        <v>797</v>
      </c>
      <c r="L286" s="107">
        <v>1</v>
      </c>
      <c r="M286" s="107">
        <v>2</v>
      </c>
      <c r="N286" s="107">
        <v>2.6</v>
      </c>
      <c r="O286" s="107"/>
      <c r="P286" s="306"/>
      <c r="Q286" s="106">
        <v>23</v>
      </c>
      <c r="R286" s="108">
        <f t="shared" si="16"/>
        <v>0</v>
      </c>
      <c r="S286" s="108">
        <f t="shared" si="17"/>
        <v>0</v>
      </c>
      <c r="T286" s="108">
        <f t="shared" si="18"/>
        <v>0</v>
      </c>
      <c r="U286" s="108">
        <f t="shared" si="19"/>
        <v>0</v>
      </c>
      <c r="V286" s="104" t="s">
        <v>1561</v>
      </c>
      <c r="W286" s="107" t="s">
        <v>773</v>
      </c>
      <c r="X286" s="107" t="s">
        <v>780</v>
      </c>
      <c r="Y286" s="104" t="s">
        <v>990</v>
      </c>
    </row>
    <row r="287" spans="1:25" s="93" customFormat="1">
      <c r="A287" s="103">
        <v>284</v>
      </c>
      <c r="B287" s="104" t="s">
        <v>496</v>
      </c>
      <c r="C287" s="129" t="s">
        <v>497</v>
      </c>
      <c r="D287" s="323" t="s">
        <v>498</v>
      </c>
      <c r="E287" s="106" t="s">
        <v>797</v>
      </c>
      <c r="F287" s="134" t="s">
        <v>811</v>
      </c>
      <c r="G287" s="118"/>
      <c r="H287" s="118"/>
      <c r="I287" s="105" t="s">
        <v>1057</v>
      </c>
      <c r="J287" s="105">
        <v>1.4</v>
      </c>
      <c r="K287" s="106" t="s">
        <v>797</v>
      </c>
      <c r="L287" s="107">
        <v>1</v>
      </c>
      <c r="M287" s="107">
        <v>2</v>
      </c>
      <c r="N287" s="107" t="s">
        <v>499</v>
      </c>
      <c r="O287" s="107">
        <v>850</v>
      </c>
      <c r="P287" s="306"/>
      <c r="Q287" s="106">
        <v>23</v>
      </c>
      <c r="R287" s="108">
        <f>P287*1.23</f>
        <v>0</v>
      </c>
      <c r="S287" s="108">
        <f>P287*M287</f>
        <v>0</v>
      </c>
      <c r="T287" s="108">
        <f>S287*0.23</f>
        <v>0</v>
      </c>
      <c r="U287" s="108">
        <f>S287+T287</f>
        <v>0</v>
      </c>
      <c r="V287" s="104" t="s">
        <v>1562</v>
      </c>
      <c r="W287" s="107" t="s">
        <v>773</v>
      </c>
      <c r="X287" s="107" t="s">
        <v>780</v>
      </c>
      <c r="Y287" s="104"/>
    </row>
    <row r="288" spans="1:25">
      <c r="A288" s="103">
        <v>285</v>
      </c>
      <c r="B288" s="104" t="s">
        <v>13</v>
      </c>
      <c r="C288" s="104" t="s">
        <v>662</v>
      </c>
      <c r="D288" s="107" t="s">
        <v>663</v>
      </c>
      <c r="E288" s="106" t="s">
        <v>797</v>
      </c>
      <c r="F288" s="134" t="s">
        <v>811</v>
      </c>
      <c r="G288" s="118"/>
      <c r="H288" s="118"/>
      <c r="I288" s="107" t="s">
        <v>1057</v>
      </c>
      <c r="J288" s="107">
        <v>0.9</v>
      </c>
      <c r="K288" s="106" t="s">
        <v>797</v>
      </c>
      <c r="L288" s="107">
        <v>1</v>
      </c>
      <c r="M288" s="107">
        <v>2</v>
      </c>
      <c r="N288" s="107" t="s">
        <v>1054</v>
      </c>
      <c r="O288" s="107"/>
      <c r="P288" s="306"/>
      <c r="Q288" s="106">
        <v>23</v>
      </c>
      <c r="R288" s="108">
        <f>P288*1.23</f>
        <v>0</v>
      </c>
      <c r="S288" s="108">
        <f>P288*M288</f>
        <v>0</v>
      </c>
      <c r="T288" s="108">
        <f>S288*0.23</f>
        <v>0</v>
      </c>
      <c r="U288" s="108">
        <f>S288+T288</f>
        <v>0</v>
      </c>
      <c r="V288" s="104" t="s">
        <v>664</v>
      </c>
      <c r="W288" s="107" t="s">
        <v>773</v>
      </c>
      <c r="X288" s="107">
        <v>1</v>
      </c>
      <c r="Y288" s="104" t="s">
        <v>33</v>
      </c>
    </row>
    <row r="289" spans="1:25">
      <c r="A289" s="103">
        <v>286</v>
      </c>
      <c r="B289" s="104" t="s">
        <v>665</v>
      </c>
      <c r="C289" s="104" t="s">
        <v>666</v>
      </c>
      <c r="D289" s="107" t="s">
        <v>1046</v>
      </c>
      <c r="E289" s="106" t="s">
        <v>797</v>
      </c>
      <c r="F289" s="134" t="s">
        <v>811</v>
      </c>
      <c r="G289" s="118"/>
      <c r="H289" s="118"/>
      <c r="I289" s="107" t="s">
        <v>996</v>
      </c>
      <c r="J289" s="107">
        <v>0.9</v>
      </c>
      <c r="K289" s="106" t="s">
        <v>797</v>
      </c>
      <c r="L289" s="107">
        <v>1</v>
      </c>
      <c r="M289" s="107">
        <v>2</v>
      </c>
      <c r="N289" s="107"/>
      <c r="O289" s="107"/>
      <c r="P289" s="306"/>
      <c r="Q289" s="106">
        <v>23</v>
      </c>
      <c r="R289" s="108">
        <f>P289*1.23</f>
        <v>0</v>
      </c>
      <c r="S289" s="108">
        <f>P289*M289</f>
        <v>0</v>
      </c>
      <c r="T289" s="108">
        <f>S289*0.23</f>
        <v>0</v>
      </c>
      <c r="U289" s="108">
        <f>S289+T289</f>
        <v>0</v>
      </c>
      <c r="V289" s="104" t="s">
        <v>667</v>
      </c>
      <c r="W289" s="107" t="s">
        <v>775</v>
      </c>
      <c r="X289" s="107" t="s">
        <v>781</v>
      </c>
      <c r="Y289" s="104" t="s">
        <v>990</v>
      </c>
    </row>
    <row r="290" spans="1:25">
      <c r="A290" s="103">
        <v>287</v>
      </c>
      <c r="B290" s="104" t="s">
        <v>668</v>
      </c>
      <c r="C290" s="104" t="s">
        <v>669</v>
      </c>
      <c r="D290" s="107" t="s">
        <v>82</v>
      </c>
      <c r="E290" s="106" t="s">
        <v>797</v>
      </c>
      <c r="F290" s="134" t="s">
        <v>811</v>
      </c>
      <c r="G290" s="118"/>
      <c r="H290" s="118"/>
      <c r="I290" s="107" t="s">
        <v>996</v>
      </c>
      <c r="J290" s="107">
        <v>0.85</v>
      </c>
      <c r="K290" s="106" t="s">
        <v>797</v>
      </c>
      <c r="L290" s="107">
        <v>1</v>
      </c>
      <c r="M290" s="107">
        <v>2</v>
      </c>
      <c r="N290" s="107" t="s">
        <v>39</v>
      </c>
      <c r="O290" s="107"/>
      <c r="P290" s="306"/>
      <c r="Q290" s="106">
        <v>23</v>
      </c>
      <c r="R290" s="108">
        <f>P290*1.23</f>
        <v>0</v>
      </c>
      <c r="S290" s="108">
        <f>P290*M290</f>
        <v>0</v>
      </c>
      <c r="T290" s="108">
        <f>S290*0.23</f>
        <v>0</v>
      </c>
      <c r="U290" s="108">
        <f>S290+T290</f>
        <v>0</v>
      </c>
      <c r="V290" s="104" t="s">
        <v>670</v>
      </c>
      <c r="W290" s="107" t="s">
        <v>770</v>
      </c>
      <c r="X290" s="107" t="s">
        <v>780</v>
      </c>
      <c r="Y290" s="104" t="s">
        <v>990</v>
      </c>
    </row>
    <row r="291" spans="1:25" s="93" customFormat="1">
      <c r="A291" s="103">
        <v>288</v>
      </c>
      <c r="B291" s="104" t="s">
        <v>671</v>
      </c>
      <c r="C291" s="104" t="s">
        <v>672</v>
      </c>
      <c r="D291" s="107" t="s">
        <v>673</v>
      </c>
      <c r="E291" s="106" t="s">
        <v>797</v>
      </c>
      <c r="F291" s="134" t="s">
        <v>811</v>
      </c>
      <c r="G291" s="118"/>
      <c r="H291" s="118"/>
      <c r="I291" s="107" t="s">
        <v>414</v>
      </c>
      <c r="J291" s="107">
        <v>0.85</v>
      </c>
      <c r="K291" s="106" t="s">
        <v>797</v>
      </c>
      <c r="L291" s="107">
        <v>1</v>
      </c>
      <c r="M291" s="107">
        <v>2</v>
      </c>
      <c r="N291" s="107" t="s">
        <v>39</v>
      </c>
      <c r="O291" s="107"/>
      <c r="P291" s="306"/>
      <c r="Q291" s="106">
        <v>23</v>
      </c>
      <c r="R291" s="108">
        <f t="shared" ref="R291:R328" si="20">P291*1.23</f>
        <v>0</v>
      </c>
      <c r="S291" s="108">
        <f t="shared" ref="S291:S328" si="21">P291*M291</f>
        <v>0</v>
      </c>
      <c r="T291" s="108">
        <f t="shared" ref="T291:T328" si="22">S291*0.23</f>
        <v>0</v>
      </c>
      <c r="U291" s="108">
        <f t="shared" ref="U291:U328" si="23">S291+T291</f>
        <v>0</v>
      </c>
      <c r="V291" s="104" t="s">
        <v>674</v>
      </c>
      <c r="W291" s="107" t="s">
        <v>773</v>
      </c>
      <c r="X291" s="107">
        <v>1</v>
      </c>
      <c r="Y291" s="104" t="s">
        <v>217</v>
      </c>
    </row>
    <row r="292" spans="1:25">
      <c r="A292" s="103">
        <v>289</v>
      </c>
      <c r="B292" s="104" t="s">
        <v>671</v>
      </c>
      <c r="C292" s="104" t="s">
        <v>675</v>
      </c>
      <c r="D292" s="107" t="s">
        <v>673</v>
      </c>
      <c r="E292" s="106" t="s">
        <v>797</v>
      </c>
      <c r="F292" s="134" t="s">
        <v>811</v>
      </c>
      <c r="G292" s="118"/>
      <c r="H292" s="118"/>
      <c r="I292" s="107" t="s">
        <v>414</v>
      </c>
      <c r="J292" s="107">
        <v>0.85</v>
      </c>
      <c r="K292" s="106" t="s">
        <v>797</v>
      </c>
      <c r="L292" s="107">
        <v>1</v>
      </c>
      <c r="M292" s="107">
        <v>2</v>
      </c>
      <c r="N292" s="107" t="s">
        <v>677</v>
      </c>
      <c r="O292" s="107"/>
      <c r="P292" s="306"/>
      <c r="Q292" s="106">
        <v>23</v>
      </c>
      <c r="R292" s="108">
        <f t="shared" si="20"/>
        <v>0</v>
      </c>
      <c r="S292" s="108">
        <f t="shared" si="21"/>
        <v>0</v>
      </c>
      <c r="T292" s="108">
        <f t="shared" si="22"/>
        <v>0</v>
      </c>
      <c r="U292" s="108">
        <f t="shared" si="23"/>
        <v>0</v>
      </c>
      <c r="V292" s="104" t="s">
        <v>676</v>
      </c>
      <c r="W292" s="107" t="s">
        <v>773</v>
      </c>
      <c r="X292" s="107">
        <v>1</v>
      </c>
      <c r="Y292" s="104" t="s">
        <v>217</v>
      </c>
    </row>
    <row r="293" spans="1:25" ht="15">
      <c r="A293" s="103">
        <v>290</v>
      </c>
      <c r="B293" s="97" t="s">
        <v>678</v>
      </c>
      <c r="C293" s="97" t="s">
        <v>679</v>
      </c>
      <c r="D293" s="105" t="s">
        <v>680</v>
      </c>
      <c r="E293" s="106" t="s">
        <v>767</v>
      </c>
      <c r="F293" s="135">
        <v>45876</v>
      </c>
      <c r="G293" s="311" t="s">
        <v>1222</v>
      </c>
      <c r="H293" s="118" t="s">
        <v>1224</v>
      </c>
      <c r="I293" s="105" t="s">
        <v>988</v>
      </c>
      <c r="J293" s="105">
        <v>0.5</v>
      </c>
      <c r="K293" s="106" t="s">
        <v>797</v>
      </c>
      <c r="L293" s="105">
        <v>1</v>
      </c>
      <c r="M293" s="105">
        <v>2</v>
      </c>
      <c r="N293" s="105">
        <v>3.5</v>
      </c>
      <c r="O293" s="105"/>
      <c r="P293" s="306"/>
      <c r="Q293" s="106">
        <v>23</v>
      </c>
      <c r="R293" s="108">
        <f t="shared" si="20"/>
        <v>0</v>
      </c>
      <c r="S293" s="108">
        <f t="shared" si="21"/>
        <v>0</v>
      </c>
      <c r="T293" s="108">
        <f t="shared" si="22"/>
        <v>0</v>
      </c>
      <c r="U293" s="108">
        <f t="shared" si="23"/>
        <v>0</v>
      </c>
      <c r="V293" s="97" t="s">
        <v>681</v>
      </c>
      <c r="W293" s="118" t="s">
        <v>772</v>
      </c>
      <c r="X293" s="118">
        <v>2</v>
      </c>
      <c r="Y293" s="97" t="s">
        <v>153</v>
      </c>
    </row>
    <row r="294" spans="1:25" ht="15">
      <c r="A294" s="103">
        <v>291</v>
      </c>
      <c r="B294" s="97" t="s">
        <v>682</v>
      </c>
      <c r="C294" s="97" t="s">
        <v>683</v>
      </c>
      <c r="D294" s="105" t="s">
        <v>680</v>
      </c>
      <c r="E294" s="106" t="s">
        <v>767</v>
      </c>
      <c r="F294" s="135">
        <v>45876</v>
      </c>
      <c r="G294" s="311" t="s">
        <v>1222</v>
      </c>
      <c r="H294" s="118" t="s">
        <v>1224</v>
      </c>
      <c r="I294" s="105" t="s">
        <v>988</v>
      </c>
      <c r="J294" s="105">
        <v>0.5</v>
      </c>
      <c r="K294" s="106" t="s">
        <v>797</v>
      </c>
      <c r="L294" s="105">
        <v>1</v>
      </c>
      <c r="M294" s="105">
        <v>2</v>
      </c>
      <c r="N294" s="105">
        <v>2.5</v>
      </c>
      <c r="O294" s="105"/>
      <c r="P294" s="306"/>
      <c r="Q294" s="106">
        <v>23</v>
      </c>
      <c r="R294" s="108">
        <f t="shared" si="20"/>
        <v>0</v>
      </c>
      <c r="S294" s="108">
        <f t="shared" si="21"/>
        <v>0</v>
      </c>
      <c r="T294" s="108">
        <f t="shared" si="22"/>
        <v>0</v>
      </c>
      <c r="U294" s="108">
        <f t="shared" si="23"/>
        <v>0</v>
      </c>
      <c r="V294" s="97" t="s">
        <v>684</v>
      </c>
      <c r="W294" s="118" t="s">
        <v>772</v>
      </c>
      <c r="X294" s="118">
        <v>2</v>
      </c>
      <c r="Y294" s="97" t="s">
        <v>153</v>
      </c>
    </row>
    <row r="295" spans="1:25" ht="15">
      <c r="A295" s="103">
        <v>292</v>
      </c>
      <c r="B295" s="97" t="s">
        <v>682</v>
      </c>
      <c r="C295" s="97" t="s">
        <v>685</v>
      </c>
      <c r="D295" s="105" t="s">
        <v>680</v>
      </c>
      <c r="E295" s="106" t="s">
        <v>767</v>
      </c>
      <c r="F295" s="135">
        <v>45876</v>
      </c>
      <c r="G295" s="311" t="s">
        <v>1222</v>
      </c>
      <c r="H295" s="118" t="s">
        <v>1224</v>
      </c>
      <c r="I295" s="105" t="s">
        <v>988</v>
      </c>
      <c r="J295" s="105">
        <v>0.5</v>
      </c>
      <c r="K295" s="106" t="s">
        <v>797</v>
      </c>
      <c r="L295" s="105">
        <v>1</v>
      </c>
      <c r="M295" s="105">
        <v>2</v>
      </c>
      <c r="N295" s="105">
        <v>2.5</v>
      </c>
      <c r="O295" s="105"/>
      <c r="P295" s="306"/>
      <c r="Q295" s="106">
        <v>23</v>
      </c>
      <c r="R295" s="108">
        <f t="shared" si="20"/>
        <v>0</v>
      </c>
      <c r="S295" s="108">
        <f t="shared" si="21"/>
        <v>0</v>
      </c>
      <c r="T295" s="108">
        <f t="shared" si="22"/>
        <v>0</v>
      </c>
      <c r="U295" s="108">
        <f t="shared" si="23"/>
        <v>0</v>
      </c>
      <c r="V295" s="97" t="s">
        <v>686</v>
      </c>
      <c r="W295" s="118" t="s">
        <v>772</v>
      </c>
      <c r="X295" s="118">
        <v>2</v>
      </c>
      <c r="Y295" s="97" t="s">
        <v>153</v>
      </c>
    </row>
    <row r="296" spans="1:25" ht="15">
      <c r="A296" s="103">
        <v>293</v>
      </c>
      <c r="B296" s="97" t="s">
        <v>682</v>
      </c>
      <c r="C296" s="97" t="s">
        <v>687</v>
      </c>
      <c r="D296" s="105" t="s">
        <v>680</v>
      </c>
      <c r="E296" s="106" t="s">
        <v>767</v>
      </c>
      <c r="F296" s="135">
        <v>45876</v>
      </c>
      <c r="G296" s="311" t="s">
        <v>1222</v>
      </c>
      <c r="H296" s="118" t="s">
        <v>1224</v>
      </c>
      <c r="I296" s="105" t="s">
        <v>988</v>
      </c>
      <c r="J296" s="105">
        <v>0.5</v>
      </c>
      <c r="K296" s="106" t="s">
        <v>797</v>
      </c>
      <c r="L296" s="105">
        <v>1</v>
      </c>
      <c r="M296" s="105">
        <v>2</v>
      </c>
      <c r="N296" s="105">
        <v>2.5</v>
      </c>
      <c r="O296" s="105"/>
      <c r="P296" s="306"/>
      <c r="Q296" s="106">
        <v>23</v>
      </c>
      <c r="R296" s="108">
        <f t="shared" si="20"/>
        <v>0</v>
      </c>
      <c r="S296" s="108">
        <f t="shared" si="21"/>
        <v>0</v>
      </c>
      <c r="T296" s="108">
        <f t="shared" si="22"/>
        <v>0</v>
      </c>
      <c r="U296" s="108">
        <f t="shared" si="23"/>
        <v>0</v>
      </c>
      <c r="V296" s="97" t="s">
        <v>688</v>
      </c>
      <c r="W296" s="118" t="s">
        <v>772</v>
      </c>
      <c r="X296" s="118">
        <v>2</v>
      </c>
      <c r="Y296" s="97" t="s">
        <v>153</v>
      </c>
    </row>
    <row r="297" spans="1:25" ht="15">
      <c r="A297" s="103">
        <v>294</v>
      </c>
      <c r="B297" s="97" t="s">
        <v>682</v>
      </c>
      <c r="C297" s="97" t="s">
        <v>689</v>
      </c>
      <c r="D297" s="105" t="s">
        <v>680</v>
      </c>
      <c r="E297" s="106" t="s">
        <v>767</v>
      </c>
      <c r="F297" s="135">
        <v>45876</v>
      </c>
      <c r="G297" s="311" t="s">
        <v>1222</v>
      </c>
      <c r="H297" s="118" t="s">
        <v>1224</v>
      </c>
      <c r="I297" s="105" t="s">
        <v>988</v>
      </c>
      <c r="J297" s="105">
        <v>0.5</v>
      </c>
      <c r="K297" s="106" t="s">
        <v>797</v>
      </c>
      <c r="L297" s="105">
        <v>1</v>
      </c>
      <c r="M297" s="105">
        <v>2</v>
      </c>
      <c r="N297" s="105">
        <v>2.5</v>
      </c>
      <c r="O297" s="105"/>
      <c r="P297" s="306"/>
      <c r="Q297" s="106">
        <v>23</v>
      </c>
      <c r="R297" s="108">
        <f t="shared" si="20"/>
        <v>0</v>
      </c>
      <c r="S297" s="108">
        <f t="shared" si="21"/>
        <v>0</v>
      </c>
      <c r="T297" s="108">
        <f t="shared" si="22"/>
        <v>0</v>
      </c>
      <c r="U297" s="108">
        <f t="shared" si="23"/>
        <v>0</v>
      </c>
      <c r="V297" s="97" t="s">
        <v>690</v>
      </c>
      <c r="W297" s="118" t="s">
        <v>772</v>
      </c>
      <c r="X297" s="118">
        <v>2</v>
      </c>
      <c r="Y297" s="97" t="s">
        <v>153</v>
      </c>
    </row>
    <row r="298" spans="1:25" ht="15">
      <c r="A298" s="103">
        <v>295</v>
      </c>
      <c r="B298" s="97" t="s">
        <v>682</v>
      </c>
      <c r="C298" s="97" t="s">
        <v>691</v>
      </c>
      <c r="D298" s="105" t="s">
        <v>680</v>
      </c>
      <c r="E298" s="106" t="s">
        <v>767</v>
      </c>
      <c r="F298" s="135">
        <v>45876</v>
      </c>
      <c r="G298" s="311" t="s">
        <v>1222</v>
      </c>
      <c r="H298" s="118" t="s">
        <v>1224</v>
      </c>
      <c r="I298" s="105" t="s">
        <v>988</v>
      </c>
      <c r="J298" s="105">
        <v>0.5</v>
      </c>
      <c r="K298" s="106" t="s">
        <v>797</v>
      </c>
      <c r="L298" s="105">
        <v>1</v>
      </c>
      <c r="M298" s="105">
        <v>2</v>
      </c>
      <c r="N298" s="105">
        <v>2.5</v>
      </c>
      <c r="O298" s="105"/>
      <c r="P298" s="306"/>
      <c r="Q298" s="106">
        <v>23</v>
      </c>
      <c r="R298" s="108">
        <f t="shared" si="20"/>
        <v>0</v>
      </c>
      <c r="S298" s="108">
        <f t="shared" si="21"/>
        <v>0</v>
      </c>
      <c r="T298" s="108">
        <f t="shared" si="22"/>
        <v>0</v>
      </c>
      <c r="U298" s="108">
        <f t="shared" si="23"/>
        <v>0</v>
      </c>
      <c r="V298" s="97" t="s">
        <v>692</v>
      </c>
      <c r="W298" s="118" t="s">
        <v>772</v>
      </c>
      <c r="X298" s="118">
        <v>2</v>
      </c>
      <c r="Y298" s="97" t="s">
        <v>153</v>
      </c>
    </row>
    <row r="299" spans="1:25" ht="15">
      <c r="A299" s="103">
        <v>296</v>
      </c>
      <c r="B299" s="97" t="s">
        <v>682</v>
      </c>
      <c r="C299" s="97" t="s">
        <v>693</v>
      </c>
      <c r="D299" s="105" t="s">
        <v>680</v>
      </c>
      <c r="E299" s="106" t="s">
        <v>767</v>
      </c>
      <c r="F299" s="135">
        <v>45876</v>
      </c>
      <c r="G299" s="311" t="s">
        <v>1222</v>
      </c>
      <c r="H299" s="118" t="s">
        <v>1224</v>
      </c>
      <c r="I299" s="105" t="s">
        <v>988</v>
      </c>
      <c r="J299" s="105">
        <v>0.5</v>
      </c>
      <c r="K299" s="106" t="s">
        <v>797</v>
      </c>
      <c r="L299" s="105">
        <v>1</v>
      </c>
      <c r="M299" s="105">
        <v>2</v>
      </c>
      <c r="N299" s="105">
        <v>2.5</v>
      </c>
      <c r="O299" s="105"/>
      <c r="P299" s="306"/>
      <c r="Q299" s="106">
        <v>23</v>
      </c>
      <c r="R299" s="108">
        <f t="shared" si="20"/>
        <v>0</v>
      </c>
      <c r="S299" s="108">
        <f t="shared" si="21"/>
        <v>0</v>
      </c>
      <c r="T299" s="108">
        <f t="shared" si="22"/>
        <v>0</v>
      </c>
      <c r="U299" s="108">
        <f t="shared" si="23"/>
        <v>0</v>
      </c>
      <c r="V299" s="97" t="s">
        <v>694</v>
      </c>
      <c r="W299" s="118" t="s">
        <v>772</v>
      </c>
      <c r="X299" s="118">
        <v>2</v>
      </c>
      <c r="Y299" s="97" t="s">
        <v>153</v>
      </c>
    </row>
    <row r="300" spans="1:25" ht="15">
      <c r="A300" s="103">
        <v>297</v>
      </c>
      <c r="B300" s="97" t="s">
        <v>682</v>
      </c>
      <c r="C300" s="97" t="s">
        <v>695</v>
      </c>
      <c r="D300" s="105" t="s">
        <v>680</v>
      </c>
      <c r="E300" s="106" t="s">
        <v>767</v>
      </c>
      <c r="F300" s="135">
        <v>45876</v>
      </c>
      <c r="G300" s="311" t="s">
        <v>1222</v>
      </c>
      <c r="H300" s="118" t="s">
        <v>1224</v>
      </c>
      <c r="I300" s="105" t="s">
        <v>988</v>
      </c>
      <c r="J300" s="105">
        <v>0.5</v>
      </c>
      <c r="K300" s="106" t="s">
        <v>797</v>
      </c>
      <c r="L300" s="105">
        <v>1</v>
      </c>
      <c r="M300" s="105">
        <v>2</v>
      </c>
      <c r="N300" s="105">
        <v>2.5</v>
      </c>
      <c r="O300" s="105"/>
      <c r="P300" s="306"/>
      <c r="Q300" s="106">
        <v>23</v>
      </c>
      <c r="R300" s="108">
        <f t="shared" si="20"/>
        <v>0</v>
      </c>
      <c r="S300" s="108">
        <f t="shared" si="21"/>
        <v>0</v>
      </c>
      <c r="T300" s="108">
        <f t="shared" si="22"/>
        <v>0</v>
      </c>
      <c r="U300" s="108">
        <f t="shared" si="23"/>
        <v>0</v>
      </c>
      <c r="V300" s="97" t="s">
        <v>696</v>
      </c>
      <c r="W300" s="118" t="s">
        <v>772</v>
      </c>
      <c r="X300" s="118">
        <v>2</v>
      </c>
      <c r="Y300" s="97" t="s">
        <v>153</v>
      </c>
    </row>
    <row r="301" spans="1:25" ht="15">
      <c r="A301" s="103">
        <v>298</v>
      </c>
      <c r="B301" s="97" t="s">
        <v>682</v>
      </c>
      <c r="C301" s="97" t="s">
        <v>697</v>
      </c>
      <c r="D301" s="105" t="s">
        <v>680</v>
      </c>
      <c r="E301" s="106" t="s">
        <v>767</v>
      </c>
      <c r="F301" s="135">
        <v>45876</v>
      </c>
      <c r="G301" s="311" t="s">
        <v>1222</v>
      </c>
      <c r="H301" s="118" t="s">
        <v>1224</v>
      </c>
      <c r="I301" s="105" t="s">
        <v>988</v>
      </c>
      <c r="J301" s="105">
        <v>0.5</v>
      </c>
      <c r="K301" s="106" t="s">
        <v>797</v>
      </c>
      <c r="L301" s="105">
        <v>1</v>
      </c>
      <c r="M301" s="105">
        <v>2</v>
      </c>
      <c r="N301" s="105">
        <v>2.5</v>
      </c>
      <c r="O301" s="105"/>
      <c r="P301" s="306"/>
      <c r="Q301" s="106">
        <v>23</v>
      </c>
      <c r="R301" s="108">
        <f t="shared" si="20"/>
        <v>0</v>
      </c>
      <c r="S301" s="108">
        <f t="shared" si="21"/>
        <v>0</v>
      </c>
      <c r="T301" s="108">
        <f t="shared" si="22"/>
        <v>0</v>
      </c>
      <c r="U301" s="108">
        <f t="shared" si="23"/>
        <v>0</v>
      </c>
      <c r="V301" s="97" t="s">
        <v>698</v>
      </c>
      <c r="W301" s="118" t="s">
        <v>772</v>
      </c>
      <c r="X301" s="118">
        <v>2</v>
      </c>
      <c r="Y301" s="97" t="s">
        <v>153</v>
      </c>
    </row>
    <row r="302" spans="1:25" ht="15">
      <c r="A302" s="103">
        <v>299</v>
      </c>
      <c r="B302" s="97" t="s">
        <v>682</v>
      </c>
      <c r="C302" s="97" t="s">
        <v>699</v>
      </c>
      <c r="D302" s="105" t="s">
        <v>680</v>
      </c>
      <c r="E302" s="106" t="s">
        <v>767</v>
      </c>
      <c r="F302" s="135">
        <v>45876</v>
      </c>
      <c r="G302" s="311" t="s">
        <v>1222</v>
      </c>
      <c r="H302" s="118" t="s">
        <v>1224</v>
      </c>
      <c r="I302" s="105" t="s">
        <v>988</v>
      </c>
      <c r="J302" s="105">
        <v>0.5</v>
      </c>
      <c r="K302" s="106" t="s">
        <v>797</v>
      </c>
      <c r="L302" s="105">
        <v>1</v>
      </c>
      <c r="M302" s="105">
        <v>2</v>
      </c>
      <c r="N302" s="105">
        <v>2.5</v>
      </c>
      <c r="O302" s="105"/>
      <c r="P302" s="306"/>
      <c r="Q302" s="106">
        <v>23</v>
      </c>
      <c r="R302" s="108">
        <f t="shared" si="20"/>
        <v>0</v>
      </c>
      <c r="S302" s="108">
        <f t="shared" si="21"/>
        <v>0</v>
      </c>
      <c r="T302" s="108">
        <f t="shared" si="22"/>
        <v>0</v>
      </c>
      <c r="U302" s="108">
        <f t="shared" si="23"/>
        <v>0</v>
      </c>
      <c r="V302" s="97" t="s">
        <v>700</v>
      </c>
      <c r="W302" s="118" t="s">
        <v>772</v>
      </c>
      <c r="X302" s="118">
        <v>2</v>
      </c>
      <c r="Y302" s="97" t="s">
        <v>153</v>
      </c>
    </row>
    <row r="303" spans="1:25" ht="15">
      <c r="A303" s="103">
        <v>300</v>
      </c>
      <c r="B303" s="97" t="s">
        <v>682</v>
      </c>
      <c r="C303" s="97" t="s">
        <v>701</v>
      </c>
      <c r="D303" s="105" t="s">
        <v>680</v>
      </c>
      <c r="E303" s="106" t="s">
        <v>767</v>
      </c>
      <c r="F303" s="135">
        <v>45876</v>
      </c>
      <c r="G303" s="311" t="s">
        <v>1222</v>
      </c>
      <c r="H303" s="118" t="s">
        <v>1224</v>
      </c>
      <c r="I303" s="105" t="s">
        <v>988</v>
      </c>
      <c r="J303" s="105">
        <v>0.5</v>
      </c>
      <c r="K303" s="106" t="s">
        <v>797</v>
      </c>
      <c r="L303" s="105">
        <v>1</v>
      </c>
      <c r="M303" s="105">
        <v>2</v>
      </c>
      <c r="N303" s="105">
        <v>3.5</v>
      </c>
      <c r="O303" s="105"/>
      <c r="P303" s="306"/>
      <c r="Q303" s="106">
        <v>23</v>
      </c>
      <c r="R303" s="108">
        <f t="shared" si="20"/>
        <v>0</v>
      </c>
      <c r="S303" s="108">
        <f t="shared" si="21"/>
        <v>0</v>
      </c>
      <c r="T303" s="108">
        <f t="shared" si="22"/>
        <v>0</v>
      </c>
      <c r="U303" s="108">
        <f t="shared" si="23"/>
        <v>0</v>
      </c>
      <c r="V303" s="97" t="s">
        <v>702</v>
      </c>
      <c r="W303" s="118" t="s">
        <v>772</v>
      </c>
      <c r="X303" s="118">
        <v>2</v>
      </c>
      <c r="Y303" s="97" t="s">
        <v>153</v>
      </c>
    </row>
    <row r="304" spans="1:25" ht="15">
      <c r="A304" s="103">
        <v>301</v>
      </c>
      <c r="B304" s="97" t="s">
        <v>682</v>
      </c>
      <c r="C304" s="97" t="s">
        <v>703</v>
      </c>
      <c r="D304" s="105" t="s">
        <v>680</v>
      </c>
      <c r="E304" s="106" t="s">
        <v>767</v>
      </c>
      <c r="F304" s="135">
        <v>45876</v>
      </c>
      <c r="G304" s="311" t="s">
        <v>1222</v>
      </c>
      <c r="H304" s="118" t="s">
        <v>1224</v>
      </c>
      <c r="I304" s="105" t="s">
        <v>988</v>
      </c>
      <c r="J304" s="105">
        <v>0.5</v>
      </c>
      <c r="K304" s="106" t="s">
        <v>797</v>
      </c>
      <c r="L304" s="105">
        <v>1</v>
      </c>
      <c r="M304" s="105">
        <v>2</v>
      </c>
      <c r="N304" s="105">
        <v>2.5</v>
      </c>
      <c r="O304" s="105"/>
      <c r="P304" s="306"/>
      <c r="Q304" s="106">
        <v>23</v>
      </c>
      <c r="R304" s="108">
        <f t="shared" si="20"/>
        <v>0</v>
      </c>
      <c r="S304" s="108">
        <f t="shared" si="21"/>
        <v>0</v>
      </c>
      <c r="T304" s="108">
        <f t="shared" si="22"/>
        <v>0</v>
      </c>
      <c r="U304" s="108">
        <f t="shared" si="23"/>
        <v>0</v>
      </c>
      <c r="V304" s="97" t="s">
        <v>704</v>
      </c>
      <c r="W304" s="118" t="s">
        <v>772</v>
      </c>
      <c r="X304" s="118">
        <v>2</v>
      </c>
      <c r="Y304" s="97" t="s">
        <v>153</v>
      </c>
    </row>
    <row r="305" spans="1:25" ht="15">
      <c r="A305" s="103">
        <v>302</v>
      </c>
      <c r="B305" s="97" t="s">
        <v>682</v>
      </c>
      <c r="C305" s="97" t="s">
        <v>705</v>
      </c>
      <c r="D305" s="105" t="s">
        <v>680</v>
      </c>
      <c r="E305" s="106" t="s">
        <v>767</v>
      </c>
      <c r="F305" s="135">
        <v>45876</v>
      </c>
      <c r="G305" s="311" t="s">
        <v>1222</v>
      </c>
      <c r="H305" s="118" t="s">
        <v>1224</v>
      </c>
      <c r="I305" s="105" t="s">
        <v>988</v>
      </c>
      <c r="J305" s="105">
        <v>0.5</v>
      </c>
      <c r="K305" s="106" t="s">
        <v>797</v>
      </c>
      <c r="L305" s="105">
        <v>1</v>
      </c>
      <c r="M305" s="105">
        <v>2</v>
      </c>
      <c r="N305" s="105">
        <v>2.5</v>
      </c>
      <c r="O305" s="105"/>
      <c r="P305" s="306"/>
      <c r="Q305" s="106">
        <v>23</v>
      </c>
      <c r="R305" s="108">
        <f t="shared" si="20"/>
        <v>0</v>
      </c>
      <c r="S305" s="108">
        <f t="shared" si="21"/>
        <v>0</v>
      </c>
      <c r="T305" s="108">
        <f t="shared" si="22"/>
        <v>0</v>
      </c>
      <c r="U305" s="108">
        <f t="shared" si="23"/>
        <v>0</v>
      </c>
      <c r="V305" s="97" t="s">
        <v>704</v>
      </c>
      <c r="W305" s="118" t="s">
        <v>772</v>
      </c>
      <c r="X305" s="118">
        <v>2</v>
      </c>
      <c r="Y305" s="97" t="s">
        <v>153</v>
      </c>
    </row>
    <row r="306" spans="1:25" ht="15">
      <c r="A306" s="103">
        <v>303</v>
      </c>
      <c r="B306" s="97" t="s">
        <v>682</v>
      </c>
      <c r="C306" s="97" t="s">
        <v>706</v>
      </c>
      <c r="D306" s="105" t="s">
        <v>680</v>
      </c>
      <c r="E306" s="106" t="s">
        <v>767</v>
      </c>
      <c r="F306" s="135">
        <v>45876</v>
      </c>
      <c r="G306" s="311" t="s">
        <v>1222</v>
      </c>
      <c r="H306" s="118" t="s">
        <v>1224</v>
      </c>
      <c r="I306" s="105" t="s">
        <v>988</v>
      </c>
      <c r="J306" s="105">
        <v>0.5</v>
      </c>
      <c r="K306" s="106" t="s">
        <v>797</v>
      </c>
      <c r="L306" s="105">
        <v>1</v>
      </c>
      <c r="M306" s="105">
        <v>2</v>
      </c>
      <c r="N306" s="105">
        <v>2.5</v>
      </c>
      <c r="O306" s="105"/>
      <c r="P306" s="306"/>
      <c r="Q306" s="106">
        <v>23</v>
      </c>
      <c r="R306" s="108">
        <f t="shared" si="20"/>
        <v>0</v>
      </c>
      <c r="S306" s="108">
        <f t="shared" si="21"/>
        <v>0</v>
      </c>
      <c r="T306" s="108">
        <f t="shared" si="22"/>
        <v>0</v>
      </c>
      <c r="U306" s="108">
        <f t="shared" si="23"/>
        <v>0</v>
      </c>
      <c r="V306" s="97" t="s">
        <v>707</v>
      </c>
      <c r="W306" s="118" t="s">
        <v>772</v>
      </c>
      <c r="X306" s="118">
        <v>2</v>
      </c>
      <c r="Y306" s="97" t="s">
        <v>153</v>
      </c>
    </row>
    <row r="307" spans="1:25" ht="15">
      <c r="A307" s="103">
        <v>304</v>
      </c>
      <c r="B307" s="97" t="s">
        <v>682</v>
      </c>
      <c r="C307" s="97" t="s">
        <v>708</v>
      </c>
      <c r="D307" s="105" t="s">
        <v>680</v>
      </c>
      <c r="E307" s="106" t="s">
        <v>767</v>
      </c>
      <c r="F307" s="135">
        <v>45876</v>
      </c>
      <c r="G307" s="311" t="s">
        <v>1222</v>
      </c>
      <c r="H307" s="118" t="s">
        <v>1224</v>
      </c>
      <c r="I307" s="105" t="s">
        <v>988</v>
      </c>
      <c r="J307" s="105">
        <v>0.5</v>
      </c>
      <c r="K307" s="106" t="s">
        <v>797</v>
      </c>
      <c r="L307" s="105">
        <v>1</v>
      </c>
      <c r="M307" s="105">
        <v>2</v>
      </c>
      <c r="N307" s="105">
        <v>3.5</v>
      </c>
      <c r="O307" s="105"/>
      <c r="P307" s="306"/>
      <c r="Q307" s="106">
        <v>23</v>
      </c>
      <c r="R307" s="108">
        <f t="shared" si="20"/>
        <v>0</v>
      </c>
      <c r="S307" s="108">
        <f t="shared" si="21"/>
        <v>0</v>
      </c>
      <c r="T307" s="108">
        <f t="shared" si="22"/>
        <v>0</v>
      </c>
      <c r="U307" s="108">
        <f t="shared" si="23"/>
        <v>0</v>
      </c>
      <c r="V307" s="97" t="s">
        <v>709</v>
      </c>
      <c r="W307" s="118" t="s">
        <v>772</v>
      </c>
      <c r="X307" s="118">
        <v>2</v>
      </c>
      <c r="Y307" s="97" t="s">
        <v>33</v>
      </c>
    </row>
    <row r="308" spans="1:25" ht="15">
      <c r="A308" s="103">
        <v>305</v>
      </c>
      <c r="B308" s="97" t="s">
        <v>682</v>
      </c>
      <c r="C308" s="97" t="s">
        <v>710</v>
      </c>
      <c r="D308" s="105" t="s">
        <v>680</v>
      </c>
      <c r="E308" s="106" t="s">
        <v>767</v>
      </c>
      <c r="F308" s="135">
        <v>45876</v>
      </c>
      <c r="G308" s="311" t="s">
        <v>1222</v>
      </c>
      <c r="H308" s="118" t="s">
        <v>1224</v>
      </c>
      <c r="I308" s="105" t="s">
        <v>988</v>
      </c>
      <c r="J308" s="105">
        <v>0.5</v>
      </c>
      <c r="K308" s="106" t="s">
        <v>797</v>
      </c>
      <c r="L308" s="105">
        <v>1</v>
      </c>
      <c r="M308" s="105">
        <v>2</v>
      </c>
      <c r="N308" s="105">
        <v>2.5</v>
      </c>
      <c r="O308" s="105"/>
      <c r="P308" s="306"/>
      <c r="Q308" s="106">
        <v>23</v>
      </c>
      <c r="R308" s="108">
        <f t="shared" si="20"/>
        <v>0</v>
      </c>
      <c r="S308" s="108">
        <f t="shared" si="21"/>
        <v>0</v>
      </c>
      <c r="T308" s="108">
        <f t="shared" si="22"/>
        <v>0</v>
      </c>
      <c r="U308" s="108">
        <f t="shared" si="23"/>
        <v>0</v>
      </c>
      <c r="V308" s="97" t="s">
        <v>711</v>
      </c>
      <c r="W308" s="118" t="s">
        <v>772</v>
      </c>
      <c r="X308" s="118" t="s">
        <v>780</v>
      </c>
      <c r="Y308" s="97" t="s">
        <v>990</v>
      </c>
    </row>
    <row r="309" spans="1:25" ht="15">
      <c r="A309" s="103">
        <v>306</v>
      </c>
      <c r="B309" s="104" t="s">
        <v>465</v>
      </c>
      <c r="C309" s="104" t="s">
        <v>466</v>
      </c>
      <c r="D309" s="107" t="s">
        <v>82</v>
      </c>
      <c r="E309" s="106" t="s">
        <v>767</v>
      </c>
      <c r="F309" s="135" t="s">
        <v>811</v>
      </c>
      <c r="G309" s="311"/>
      <c r="H309" s="118"/>
      <c r="I309" s="105" t="s">
        <v>996</v>
      </c>
      <c r="J309" s="105">
        <v>0.9</v>
      </c>
      <c r="K309" s="106" t="s">
        <v>797</v>
      </c>
      <c r="L309" s="105">
        <v>1</v>
      </c>
      <c r="M309" s="105">
        <v>2</v>
      </c>
      <c r="N309" s="105" t="s">
        <v>39</v>
      </c>
      <c r="O309" s="105"/>
      <c r="P309" s="306"/>
      <c r="Q309" s="106">
        <v>23</v>
      </c>
      <c r="R309" s="108">
        <f t="shared" si="20"/>
        <v>0</v>
      </c>
      <c r="S309" s="108">
        <f t="shared" si="21"/>
        <v>0</v>
      </c>
      <c r="T309" s="108">
        <f t="shared" si="22"/>
        <v>0</v>
      </c>
      <c r="U309" s="108">
        <f t="shared" si="23"/>
        <v>0</v>
      </c>
      <c r="V309" s="97" t="s">
        <v>1563</v>
      </c>
      <c r="W309" s="118"/>
      <c r="X309" s="118"/>
      <c r="Y309" s="104" t="s">
        <v>33</v>
      </c>
    </row>
    <row r="310" spans="1:25" ht="15">
      <c r="A310" s="103">
        <v>307</v>
      </c>
      <c r="B310" s="104" t="s">
        <v>712</v>
      </c>
      <c r="C310" s="104" t="s">
        <v>713</v>
      </c>
      <c r="D310" s="107" t="s">
        <v>714</v>
      </c>
      <c r="E310" s="106" t="s">
        <v>797</v>
      </c>
      <c r="F310" s="135" t="s">
        <v>811</v>
      </c>
      <c r="G310" s="311"/>
      <c r="H310" s="118"/>
      <c r="I310" s="107" t="s">
        <v>988</v>
      </c>
      <c r="J310" s="107">
        <v>0.63</v>
      </c>
      <c r="K310" s="106" t="s">
        <v>797</v>
      </c>
      <c r="L310" s="107">
        <v>1</v>
      </c>
      <c r="M310" s="107">
        <v>2</v>
      </c>
      <c r="N310" s="107" t="s">
        <v>716</v>
      </c>
      <c r="O310" s="107"/>
      <c r="P310" s="306"/>
      <c r="Q310" s="106">
        <v>23</v>
      </c>
      <c r="R310" s="108">
        <f t="shared" si="20"/>
        <v>0</v>
      </c>
      <c r="S310" s="108">
        <f t="shared" si="21"/>
        <v>0</v>
      </c>
      <c r="T310" s="108">
        <f t="shared" si="22"/>
        <v>0</v>
      </c>
      <c r="U310" s="108">
        <f t="shared" si="23"/>
        <v>0</v>
      </c>
      <c r="V310" s="104" t="s">
        <v>715</v>
      </c>
      <c r="W310" s="316" t="s">
        <v>779</v>
      </c>
      <c r="X310" s="316" t="s">
        <v>781</v>
      </c>
      <c r="Y310" s="104" t="s">
        <v>33</v>
      </c>
    </row>
    <row r="311" spans="1:25" ht="15">
      <c r="A311" s="103">
        <v>308</v>
      </c>
      <c r="B311" s="104" t="s">
        <v>712</v>
      </c>
      <c r="C311" s="104" t="s">
        <v>717</v>
      </c>
      <c r="D311" s="107" t="s">
        <v>714</v>
      </c>
      <c r="E311" s="106" t="s">
        <v>797</v>
      </c>
      <c r="F311" s="135" t="s">
        <v>811</v>
      </c>
      <c r="G311" s="311"/>
      <c r="H311" s="118"/>
      <c r="I311" s="107" t="s">
        <v>988</v>
      </c>
      <c r="J311" s="107">
        <v>0.63</v>
      </c>
      <c r="K311" s="106" t="s">
        <v>797</v>
      </c>
      <c r="L311" s="107">
        <v>1</v>
      </c>
      <c r="M311" s="107">
        <v>2</v>
      </c>
      <c r="N311" s="107" t="s">
        <v>716</v>
      </c>
      <c r="O311" s="107"/>
      <c r="P311" s="306"/>
      <c r="Q311" s="106">
        <v>23</v>
      </c>
      <c r="R311" s="108">
        <f t="shared" si="20"/>
        <v>0</v>
      </c>
      <c r="S311" s="108">
        <f t="shared" si="21"/>
        <v>0</v>
      </c>
      <c r="T311" s="108">
        <f t="shared" si="22"/>
        <v>0</v>
      </c>
      <c r="U311" s="108">
        <f t="shared" si="23"/>
        <v>0</v>
      </c>
      <c r="V311" s="104" t="s">
        <v>718</v>
      </c>
      <c r="W311" s="316" t="s">
        <v>779</v>
      </c>
      <c r="X311" s="316" t="s">
        <v>780</v>
      </c>
      <c r="Y311" s="104" t="s">
        <v>33</v>
      </c>
    </row>
    <row r="312" spans="1:25" ht="51">
      <c r="A312" s="103">
        <v>309</v>
      </c>
      <c r="B312" s="119" t="s">
        <v>1564</v>
      </c>
      <c r="C312" s="119" t="s">
        <v>719</v>
      </c>
      <c r="D312" s="107" t="s">
        <v>714</v>
      </c>
      <c r="E312" s="106" t="s">
        <v>797</v>
      </c>
      <c r="F312" s="135" t="s">
        <v>811</v>
      </c>
      <c r="G312" s="311"/>
      <c r="H312" s="118"/>
      <c r="I312" s="107" t="s">
        <v>996</v>
      </c>
      <c r="J312" s="107">
        <v>5.7</v>
      </c>
      <c r="K312" s="106" t="s">
        <v>767</v>
      </c>
      <c r="L312" s="107">
        <v>5</v>
      </c>
      <c r="M312" s="107">
        <v>2</v>
      </c>
      <c r="N312" s="107">
        <v>22.4</v>
      </c>
      <c r="O312" s="107"/>
      <c r="P312" s="306"/>
      <c r="Q312" s="106">
        <v>23</v>
      </c>
      <c r="R312" s="108">
        <f t="shared" si="20"/>
        <v>0</v>
      </c>
      <c r="S312" s="108">
        <f t="shared" si="21"/>
        <v>0</v>
      </c>
      <c r="T312" s="108">
        <f t="shared" si="22"/>
        <v>0</v>
      </c>
      <c r="U312" s="108">
        <f t="shared" si="23"/>
        <v>0</v>
      </c>
      <c r="V312" s="104" t="s">
        <v>720</v>
      </c>
      <c r="W312" s="316" t="s">
        <v>779</v>
      </c>
      <c r="X312" s="316" t="s">
        <v>1105</v>
      </c>
      <c r="Y312" s="104" t="s">
        <v>33</v>
      </c>
    </row>
    <row r="313" spans="1:25" ht="15">
      <c r="A313" s="103">
        <v>310</v>
      </c>
      <c r="B313" s="104" t="s">
        <v>721</v>
      </c>
      <c r="C313" s="104" t="s">
        <v>722</v>
      </c>
      <c r="D313" s="107" t="s">
        <v>714</v>
      </c>
      <c r="E313" s="106" t="s">
        <v>797</v>
      </c>
      <c r="F313" s="135" t="s">
        <v>811</v>
      </c>
      <c r="G313" s="311"/>
      <c r="H313" s="118"/>
      <c r="I313" s="107" t="s">
        <v>996</v>
      </c>
      <c r="J313" s="107" t="s">
        <v>723</v>
      </c>
      <c r="K313" s="106" t="s">
        <v>797</v>
      </c>
      <c r="L313" s="107">
        <v>1</v>
      </c>
      <c r="M313" s="107">
        <v>2</v>
      </c>
      <c r="N313" s="107" t="s">
        <v>190</v>
      </c>
      <c r="O313" s="107"/>
      <c r="P313" s="306"/>
      <c r="Q313" s="106">
        <v>23</v>
      </c>
      <c r="R313" s="108">
        <f t="shared" si="20"/>
        <v>0</v>
      </c>
      <c r="S313" s="108">
        <f t="shared" si="21"/>
        <v>0</v>
      </c>
      <c r="T313" s="108">
        <f t="shared" si="22"/>
        <v>0</v>
      </c>
      <c r="U313" s="108">
        <f t="shared" si="23"/>
        <v>0</v>
      </c>
      <c r="V313" s="104" t="s">
        <v>724</v>
      </c>
      <c r="W313" s="316" t="s">
        <v>779</v>
      </c>
      <c r="X313" s="316" t="s">
        <v>781</v>
      </c>
      <c r="Y313" s="104" t="s">
        <v>33</v>
      </c>
    </row>
    <row r="314" spans="1:25" ht="15">
      <c r="A314" s="103">
        <v>311</v>
      </c>
      <c r="B314" s="104" t="s">
        <v>726</v>
      </c>
      <c r="C314" s="104" t="s">
        <v>727</v>
      </c>
      <c r="D314" s="107" t="s">
        <v>714</v>
      </c>
      <c r="E314" s="106" t="s">
        <v>797</v>
      </c>
      <c r="F314" s="135" t="s">
        <v>811</v>
      </c>
      <c r="G314" s="311"/>
      <c r="H314" s="118"/>
      <c r="I314" s="107" t="s">
        <v>996</v>
      </c>
      <c r="J314" s="107" t="s">
        <v>723</v>
      </c>
      <c r="K314" s="106" t="s">
        <v>797</v>
      </c>
      <c r="L314" s="107">
        <v>1</v>
      </c>
      <c r="M314" s="107">
        <v>2</v>
      </c>
      <c r="N314" s="107" t="s">
        <v>190</v>
      </c>
      <c r="O314" s="107"/>
      <c r="P314" s="306"/>
      <c r="Q314" s="106">
        <v>23</v>
      </c>
      <c r="R314" s="108">
        <f t="shared" si="20"/>
        <v>0</v>
      </c>
      <c r="S314" s="108">
        <f t="shared" si="21"/>
        <v>0</v>
      </c>
      <c r="T314" s="108">
        <f t="shared" si="22"/>
        <v>0</v>
      </c>
      <c r="U314" s="108">
        <f t="shared" si="23"/>
        <v>0</v>
      </c>
      <c r="V314" s="104" t="s">
        <v>728</v>
      </c>
      <c r="W314" s="316" t="s">
        <v>779</v>
      </c>
      <c r="X314" s="316" t="s">
        <v>781</v>
      </c>
      <c r="Y314" s="104" t="s">
        <v>33</v>
      </c>
    </row>
    <row r="315" spans="1:25" ht="15">
      <c r="A315" s="103">
        <v>312</v>
      </c>
      <c r="B315" s="104" t="s">
        <v>729</v>
      </c>
      <c r="C315" s="104" t="s">
        <v>730</v>
      </c>
      <c r="D315" s="107" t="s">
        <v>714</v>
      </c>
      <c r="E315" s="106" t="s">
        <v>797</v>
      </c>
      <c r="F315" s="135" t="s">
        <v>811</v>
      </c>
      <c r="G315" s="311"/>
      <c r="H315" s="118"/>
      <c r="I315" s="107" t="s">
        <v>996</v>
      </c>
      <c r="J315" s="107" t="s">
        <v>723</v>
      </c>
      <c r="K315" s="106" t="s">
        <v>797</v>
      </c>
      <c r="L315" s="107">
        <v>1</v>
      </c>
      <c r="M315" s="107">
        <v>2</v>
      </c>
      <c r="N315" s="107" t="s">
        <v>190</v>
      </c>
      <c r="O315" s="107"/>
      <c r="P315" s="306"/>
      <c r="Q315" s="106">
        <v>23</v>
      </c>
      <c r="R315" s="108">
        <f t="shared" si="20"/>
        <v>0</v>
      </c>
      <c r="S315" s="108">
        <f t="shared" si="21"/>
        <v>0</v>
      </c>
      <c r="T315" s="108">
        <f t="shared" si="22"/>
        <v>0</v>
      </c>
      <c r="U315" s="108">
        <f t="shared" si="23"/>
        <v>0</v>
      </c>
      <c r="V315" s="104" t="s">
        <v>731</v>
      </c>
      <c r="W315" s="316" t="s">
        <v>779</v>
      </c>
      <c r="X315" s="316" t="s">
        <v>781</v>
      </c>
      <c r="Y315" s="104" t="s">
        <v>33</v>
      </c>
    </row>
    <row r="316" spans="1:25" ht="15">
      <c r="A316" s="103">
        <v>313</v>
      </c>
      <c r="B316" s="104" t="s">
        <v>732</v>
      </c>
      <c r="C316" s="104" t="s">
        <v>733</v>
      </c>
      <c r="D316" s="107" t="s">
        <v>714</v>
      </c>
      <c r="E316" s="106" t="s">
        <v>797</v>
      </c>
      <c r="F316" s="135" t="s">
        <v>811</v>
      </c>
      <c r="G316" s="311"/>
      <c r="H316" s="118"/>
      <c r="I316" s="107" t="s">
        <v>996</v>
      </c>
      <c r="J316" s="107" t="s">
        <v>723</v>
      </c>
      <c r="K316" s="106" t="s">
        <v>797</v>
      </c>
      <c r="L316" s="107">
        <v>1</v>
      </c>
      <c r="M316" s="107">
        <v>2</v>
      </c>
      <c r="N316" s="107" t="s">
        <v>190</v>
      </c>
      <c r="O316" s="107"/>
      <c r="P316" s="306"/>
      <c r="Q316" s="106">
        <v>23</v>
      </c>
      <c r="R316" s="108">
        <f t="shared" si="20"/>
        <v>0</v>
      </c>
      <c r="S316" s="108">
        <f t="shared" si="21"/>
        <v>0</v>
      </c>
      <c r="T316" s="108">
        <f t="shared" si="22"/>
        <v>0</v>
      </c>
      <c r="U316" s="108">
        <f t="shared" si="23"/>
        <v>0</v>
      </c>
      <c r="V316" s="104" t="s">
        <v>734</v>
      </c>
      <c r="W316" s="316" t="s">
        <v>779</v>
      </c>
      <c r="X316" s="316" t="s">
        <v>781</v>
      </c>
      <c r="Y316" s="104" t="s">
        <v>33</v>
      </c>
    </row>
    <row r="317" spans="1:25" ht="15">
      <c r="A317" s="103">
        <v>314</v>
      </c>
      <c r="B317" s="104" t="s">
        <v>735</v>
      </c>
      <c r="C317" s="104" t="s">
        <v>736</v>
      </c>
      <c r="D317" s="107" t="s">
        <v>714</v>
      </c>
      <c r="E317" s="106" t="s">
        <v>797</v>
      </c>
      <c r="F317" s="135" t="s">
        <v>811</v>
      </c>
      <c r="G317" s="311"/>
      <c r="H317" s="118"/>
      <c r="I317" s="107" t="s">
        <v>996</v>
      </c>
      <c r="J317" s="107" t="s">
        <v>723</v>
      </c>
      <c r="K317" s="106" t="s">
        <v>797</v>
      </c>
      <c r="L317" s="107">
        <v>1</v>
      </c>
      <c r="M317" s="107">
        <v>2</v>
      </c>
      <c r="N317" s="107" t="s">
        <v>190</v>
      </c>
      <c r="O317" s="107"/>
      <c r="P317" s="306"/>
      <c r="Q317" s="106">
        <v>23</v>
      </c>
      <c r="R317" s="108">
        <f t="shared" si="20"/>
        <v>0</v>
      </c>
      <c r="S317" s="108">
        <f t="shared" si="21"/>
        <v>0</v>
      </c>
      <c r="T317" s="108">
        <f t="shared" si="22"/>
        <v>0</v>
      </c>
      <c r="U317" s="108">
        <f t="shared" si="23"/>
        <v>0</v>
      </c>
      <c r="V317" s="104" t="s">
        <v>737</v>
      </c>
      <c r="W317" s="316" t="s">
        <v>779</v>
      </c>
      <c r="X317" s="316" t="s">
        <v>781</v>
      </c>
      <c r="Y317" s="104" t="s">
        <v>33</v>
      </c>
    </row>
    <row r="318" spans="1:25" ht="15">
      <c r="A318" s="103">
        <v>315</v>
      </c>
      <c r="B318" s="119" t="s">
        <v>738</v>
      </c>
      <c r="C318" s="104" t="s">
        <v>739</v>
      </c>
      <c r="D318" s="107" t="s">
        <v>740</v>
      </c>
      <c r="E318" s="106" t="s">
        <v>797</v>
      </c>
      <c r="F318" s="135" t="s">
        <v>811</v>
      </c>
      <c r="G318" s="311"/>
      <c r="H318" s="118"/>
      <c r="I318" s="120" t="s">
        <v>996</v>
      </c>
      <c r="J318" s="107">
        <v>0.95</v>
      </c>
      <c r="K318" s="106" t="s">
        <v>797</v>
      </c>
      <c r="L318" s="316">
        <v>1</v>
      </c>
      <c r="M318" s="316">
        <v>2</v>
      </c>
      <c r="N318" s="316"/>
      <c r="O318" s="316"/>
      <c r="P318" s="306"/>
      <c r="Q318" s="106">
        <v>23</v>
      </c>
      <c r="R318" s="108">
        <f t="shared" si="20"/>
        <v>0</v>
      </c>
      <c r="S318" s="108">
        <f t="shared" si="21"/>
        <v>0</v>
      </c>
      <c r="T318" s="108">
        <f t="shared" si="22"/>
        <v>0</v>
      </c>
      <c r="U318" s="108">
        <f t="shared" si="23"/>
        <v>0</v>
      </c>
      <c r="V318" s="313" t="s">
        <v>741</v>
      </c>
      <c r="W318" s="316" t="s">
        <v>779</v>
      </c>
      <c r="X318" s="316" t="s">
        <v>780</v>
      </c>
      <c r="Y318" s="313" t="s">
        <v>742</v>
      </c>
    </row>
    <row r="319" spans="1:25" ht="15">
      <c r="A319" s="103">
        <v>316</v>
      </c>
      <c r="B319" s="313" t="s">
        <v>743</v>
      </c>
      <c r="C319" s="313" t="s">
        <v>744</v>
      </c>
      <c r="D319" s="316" t="s">
        <v>453</v>
      </c>
      <c r="E319" s="106" t="s">
        <v>767</v>
      </c>
      <c r="F319" s="135" t="s">
        <v>811</v>
      </c>
      <c r="G319" s="311"/>
      <c r="H319" s="118"/>
      <c r="I319" s="316" t="s">
        <v>988</v>
      </c>
      <c r="J319" s="316">
        <v>0.5</v>
      </c>
      <c r="K319" s="106" t="s">
        <v>797</v>
      </c>
      <c r="L319" s="316">
        <v>1</v>
      </c>
      <c r="M319" s="316">
        <v>2</v>
      </c>
      <c r="N319" s="316" t="s">
        <v>746</v>
      </c>
      <c r="O319" s="316">
        <v>500</v>
      </c>
      <c r="P319" s="306"/>
      <c r="Q319" s="106">
        <v>23</v>
      </c>
      <c r="R319" s="108">
        <f t="shared" si="20"/>
        <v>0</v>
      </c>
      <c r="S319" s="108">
        <f t="shared" si="21"/>
        <v>0</v>
      </c>
      <c r="T319" s="108">
        <f t="shared" si="22"/>
        <v>0</v>
      </c>
      <c r="U319" s="108">
        <f t="shared" si="23"/>
        <v>0</v>
      </c>
      <c r="V319" s="313" t="s">
        <v>1565</v>
      </c>
      <c r="W319" s="316" t="s">
        <v>1566</v>
      </c>
      <c r="X319" s="316" t="s">
        <v>1188</v>
      </c>
      <c r="Y319" s="313" t="s">
        <v>745</v>
      </c>
    </row>
    <row r="320" spans="1:25" ht="15">
      <c r="A320" s="103">
        <v>317</v>
      </c>
      <c r="B320" s="317" t="s">
        <v>748</v>
      </c>
      <c r="C320" s="317" t="s">
        <v>749</v>
      </c>
      <c r="D320" s="312" t="s">
        <v>750</v>
      </c>
      <c r="E320" s="106" t="s">
        <v>767</v>
      </c>
      <c r="F320" s="136">
        <v>44899</v>
      </c>
      <c r="G320" s="308" t="s">
        <v>781</v>
      </c>
      <c r="H320" s="309" t="s">
        <v>1226</v>
      </c>
      <c r="I320" s="312" t="s">
        <v>988</v>
      </c>
      <c r="J320" s="312">
        <v>0.7</v>
      </c>
      <c r="K320" s="106" t="s">
        <v>797</v>
      </c>
      <c r="L320" s="312">
        <v>1</v>
      </c>
      <c r="M320" s="312">
        <v>2</v>
      </c>
      <c r="N320" s="312" t="s">
        <v>752</v>
      </c>
      <c r="O320" s="312">
        <v>850</v>
      </c>
      <c r="P320" s="310"/>
      <c r="Q320" s="106">
        <v>23</v>
      </c>
      <c r="R320" s="108">
        <f t="shared" si="20"/>
        <v>0</v>
      </c>
      <c r="S320" s="108">
        <f t="shared" si="21"/>
        <v>0</v>
      </c>
      <c r="T320" s="108">
        <f t="shared" si="22"/>
        <v>0</v>
      </c>
      <c r="U320" s="108">
        <f t="shared" si="23"/>
        <v>0</v>
      </c>
      <c r="V320" s="317" t="s">
        <v>751</v>
      </c>
      <c r="W320" s="312" t="s">
        <v>773</v>
      </c>
      <c r="X320" s="312">
        <v>1</v>
      </c>
      <c r="Y320" s="317" t="s">
        <v>33</v>
      </c>
    </row>
    <row r="321" spans="1:25" ht="15">
      <c r="A321" s="103">
        <v>318</v>
      </c>
      <c r="B321" s="317" t="s">
        <v>748</v>
      </c>
      <c r="C321" s="317" t="s">
        <v>753</v>
      </c>
      <c r="D321" s="312" t="s">
        <v>750</v>
      </c>
      <c r="E321" s="106" t="s">
        <v>767</v>
      </c>
      <c r="F321" s="136">
        <v>44899</v>
      </c>
      <c r="G321" s="308" t="s">
        <v>781</v>
      </c>
      <c r="H321" s="309" t="s">
        <v>1226</v>
      </c>
      <c r="I321" s="312" t="s">
        <v>988</v>
      </c>
      <c r="J321" s="312">
        <v>0.7</v>
      </c>
      <c r="K321" s="106" t="s">
        <v>797</v>
      </c>
      <c r="L321" s="312">
        <v>1</v>
      </c>
      <c r="M321" s="312">
        <v>2</v>
      </c>
      <c r="N321" s="312" t="s">
        <v>752</v>
      </c>
      <c r="O321" s="312">
        <v>850</v>
      </c>
      <c r="P321" s="310"/>
      <c r="Q321" s="106">
        <v>23</v>
      </c>
      <c r="R321" s="108">
        <f t="shared" si="20"/>
        <v>0</v>
      </c>
      <c r="S321" s="108">
        <f t="shared" si="21"/>
        <v>0</v>
      </c>
      <c r="T321" s="108">
        <f t="shared" si="22"/>
        <v>0</v>
      </c>
      <c r="U321" s="108">
        <f t="shared" si="23"/>
        <v>0</v>
      </c>
      <c r="V321" s="317" t="s">
        <v>1189</v>
      </c>
      <c r="W321" s="312">
        <v>3</v>
      </c>
      <c r="X321" s="312">
        <v>3</v>
      </c>
      <c r="Y321" s="317" t="s">
        <v>1190</v>
      </c>
    </row>
    <row r="322" spans="1:25" ht="15">
      <c r="A322" s="103">
        <v>319</v>
      </c>
      <c r="B322" s="317" t="s">
        <v>748</v>
      </c>
      <c r="C322" s="317" t="s">
        <v>754</v>
      </c>
      <c r="D322" s="312" t="s">
        <v>750</v>
      </c>
      <c r="E322" s="106" t="s">
        <v>767</v>
      </c>
      <c r="F322" s="136">
        <v>44899</v>
      </c>
      <c r="G322" s="308" t="s">
        <v>781</v>
      </c>
      <c r="H322" s="309" t="s">
        <v>1226</v>
      </c>
      <c r="I322" s="312" t="s">
        <v>988</v>
      </c>
      <c r="J322" s="312">
        <v>0.7</v>
      </c>
      <c r="K322" s="106" t="s">
        <v>797</v>
      </c>
      <c r="L322" s="312">
        <v>1</v>
      </c>
      <c r="M322" s="312">
        <v>2</v>
      </c>
      <c r="N322" s="312" t="s">
        <v>752</v>
      </c>
      <c r="O322" s="312">
        <v>850</v>
      </c>
      <c r="P322" s="310"/>
      <c r="Q322" s="106">
        <v>23</v>
      </c>
      <c r="R322" s="108">
        <f t="shared" si="20"/>
        <v>0</v>
      </c>
      <c r="S322" s="108">
        <f t="shared" si="21"/>
        <v>0</v>
      </c>
      <c r="T322" s="108">
        <f t="shared" si="22"/>
        <v>0</v>
      </c>
      <c r="U322" s="108">
        <f t="shared" si="23"/>
        <v>0</v>
      </c>
      <c r="V322" s="317" t="s">
        <v>1191</v>
      </c>
      <c r="W322" s="312">
        <v>3</v>
      </c>
      <c r="X322" s="312">
        <v>3</v>
      </c>
      <c r="Y322" s="317" t="s">
        <v>1190</v>
      </c>
    </row>
    <row r="323" spans="1:25">
      <c r="A323" s="103">
        <v>320</v>
      </c>
      <c r="B323" s="317" t="s">
        <v>1192</v>
      </c>
      <c r="C323" s="317" t="s">
        <v>1193</v>
      </c>
      <c r="D323" s="312" t="s">
        <v>379</v>
      </c>
      <c r="E323" s="106" t="s">
        <v>797</v>
      </c>
      <c r="F323" s="137" t="s">
        <v>811</v>
      </c>
      <c r="G323" s="309"/>
      <c r="H323" s="309" t="s">
        <v>811</v>
      </c>
      <c r="I323" s="312" t="s">
        <v>996</v>
      </c>
      <c r="J323" s="312">
        <v>0.9</v>
      </c>
      <c r="K323" s="106" t="s">
        <v>797</v>
      </c>
      <c r="L323" s="312">
        <v>1</v>
      </c>
      <c r="M323" s="312">
        <v>2</v>
      </c>
      <c r="N323" s="312"/>
      <c r="O323" s="312"/>
      <c r="P323" s="310"/>
      <c r="Q323" s="106">
        <v>23</v>
      </c>
      <c r="R323" s="108">
        <f t="shared" si="20"/>
        <v>0</v>
      </c>
      <c r="S323" s="108">
        <f t="shared" si="21"/>
        <v>0</v>
      </c>
      <c r="T323" s="108">
        <f t="shared" si="22"/>
        <v>0</v>
      </c>
      <c r="U323" s="108">
        <f t="shared" si="23"/>
        <v>0</v>
      </c>
      <c r="V323" s="97" t="s">
        <v>1194</v>
      </c>
      <c r="W323" s="312">
        <v>3</v>
      </c>
      <c r="X323" s="312">
        <v>3</v>
      </c>
      <c r="Y323" s="317" t="s">
        <v>1190</v>
      </c>
    </row>
    <row r="324" spans="1:25">
      <c r="A324" s="103">
        <v>321</v>
      </c>
      <c r="B324" s="97" t="s">
        <v>647</v>
      </c>
      <c r="C324" s="97" t="s">
        <v>277</v>
      </c>
      <c r="D324" s="105" t="s">
        <v>86</v>
      </c>
      <c r="E324" s="106" t="s">
        <v>797</v>
      </c>
      <c r="F324" s="137" t="s">
        <v>811</v>
      </c>
      <c r="G324" s="309"/>
      <c r="H324" s="309"/>
      <c r="I324" s="105" t="s">
        <v>996</v>
      </c>
      <c r="J324" s="105">
        <v>0.9</v>
      </c>
      <c r="K324" s="106" t="s">
        <v>797</v>
      </c>
      <c r="L324" s="312">
        <v>1</v>
      </c>
      <c r="M324" s="312">
        <v>2</v>
      </c>
      <c r="N324" s="105" t="s">
        <v>276</v>
      </c>
      <c r="O324" s="105">
        <v>720</v>
      </c>
      <c r="P324" s="310"/>
      <c r="Q324" s="106">
        <v>23</v>
      </c>
      <c r="R324" s="108">
        <f t="shared" si="20"/>
        <v>0</v>
      </c>
      <c r="S324" s="108">
        <f t="shared" si="21"/>
        <v>0</v>
      </c>
      <c r="T324" s="108">
        <f t="shared" si="22"/>
        <v>0</v>
      </c>
      <c r="U324" s="108">
        <f t="shared" si="23"/>
        <v>0</v>
      </c>
      <c r="V324" s="97" t="s">
        <v>1194</v>
      </c>
      <c r="W324" s="312">
        <v>3</v>
      </c>
      <c r="X324" s="312">
        <v>3</v>
      </c>
      <c r="Y324" s="317" t="s">
        <v>1190</v>
      </c>
    </row>
    <row r="325" spans="1:25" ht="15">
      <c r="A325" s="103">
        <v>322</v>
      </c>
      <c r="B325" s="317" t="s">
        <v>501</v>
      </c>
      <c r="C325" s="317" t="s">
        <v>1195</v>
      </c>
      <c r="D325" s="312" t="s">
        <v>1196</v>
      </c>
      <c r="E325" s="106" t="s">
        <v>767</v>
      </c>
      <c r="F325" s="136">
        <v>46298</v>
      </c>
      <c r="G325" s="308" t="s">
        <v>1222</v>
      </c>
      <c r="H325" s="309" t="s">
        <v>1225</v>
      </c>
      <c r="I325" s="312" t="s">
        <v>988</v>
      </c>
      <c r="J325" s="312">
        <v>0.7</v>
      </c>
      <c r="K325" s="106" t="s">
        <v>797</v>
      </c>
      <c r="L325" s="312">
        <v>1</v>
      </c>
      <c r="M325" s="312">
        <v>2</v>
      </c>
      <c r="N325" s="312" t="s">
        <v>1197</v>
      </c>
      <c r="O325" s="312">
        <v>560</v>
      </c>
      <c r="P325" s="310"/>
      <c r="Q325" s="106">
        <v>23</v>
      </c>
      <c r="R325" s="108">
        <f t="shared" si="20"/>
        <v>0</v>
      </c>
      <c r="S325" s="108">
        <f t="shared" si="21"/>
        <v>0</v>
      </c>
      <c r="T325" s="108">
        <f t="shared" si="22"/>
        <v>0</v>
      </c>
      <c r="U325" s="108">
        <f t="shared" si="23"/>
        <v>0</v>
      </c>
      <c r="V325" s="317" t="s">
        <v>1198</v>
      </c>
      <c r="W325" s="312" t="s">
        <v>775</v>
      </c>
      <c r="X325" s="312" t="s">
        <v>781</v>
      </c>
      <c r="Y325" s="317" t="s">
        <v>990</v>
      </c>
    </row>
    <row r="326" spans="1:25" s="93" customFormat="1" ht="15">
      <c r="A326" s="103">
        <v>323</v>
      </c>
      <c r="B326" s="317" t="s">
        <v>147</v>
      </c>
      <c r="C326" s="317" t="s">
        <v>1199</v>
      </c>
      <c r="D326" s="312" t="s">
        <v>1196</v>
      </c>
      <c r="E326" s="106" t="s">
        <v>767</v>
      </c>
      <c r="F326" s="136">
        <v>46298</v>
      </c>
      <c r="G326" s="308" t="s">
        <v>1222</v>
      </c>
      <c r="H326" s="309" t="s">
        <v>1225</v>
      </c>
      <c r="I326" s="312" t="s">
        <v>988</v>
      </c>
      <c r="J326" s="312">
        <v>0.7</v>
      </c>
      <c r="K326" s="106" t="s">
        <v>797</v>
      </c>
      <c r="L326" s="312">
        <v>1</v>
      </c>
      <c r="M326" s="312">
        <v>2</v>
      </c>
      <c r="N326" s="312" t="s">
        <v>1200</v>
      </c>
      <c r="O326" s="312">
        <v>560</v>
      </c>
      <c r="P326" s="310"/>
      <c r="Q326" s="106">
        <v>23</v>
      </c>
      <c r="R326" s="108">
        <f t="shared" si="20"/>
        <v>0</v>
      </c>
      <c r="S326" s="108">
        <f t="shared" si="21"/>
        <v>0</v>
      </c>
      <c r="T326" s="108">
        <f t="shared" si="22"/>
        <v>0</v>
      </c>
      <c r="U326" s="108">
        <f t="shared" si="23"/>
        <v>0</v>
      </c>
      <c r="V326" s="317" t="s">
        <v>1201</v>
      </c>
      <c r="W326" s="312" t="s">
        <v>775</v>
      </c>
      <c r="X326" s="312" t="s">
        <v>781</v>
      </c>
      <c r="Y326" s="317" t="s">
        <v>990</v>
      </c>
    </row>
    <row r="327" spans="1:25" s="93" customFormat="1">
      <c r="A327" s="103">
        <v>324</v>
      </c>
      <c r="B327" s="97" t="s">
        <v>13</v>
      </c>
      <c r="C327" s="97" t="s">
        <v>1567</v>
      </c>
      <c r="D327" s="105" t="s">
        <v>145</v>
      </c>
      <c r="E327" s="106" t="s">
        <v>797</v>
      </c>
      <c r="F327" s="137" t="s">
        <v>811</v>
      </c>
      <c r="G327" s="118" t="s">
        <v>799</v>
      </c>
      <c r="H327" s="118" t="s">
        <v>799</v>
      </c>
      <c r="I327" s="105" t="s">
        <v>996</v>
      </c>
      <c r="J327" s="105">
        <v>0.8</v>
      </c>
      <c r="K327" s="106" t="s">
        <v>797</v>
      </c>
      <c r="L327" s="312">
        <v>1</v>
      </c>
      <c r="M327" s="105">
        <v>2</v>
      </c>
      <c r="N327" s="105" t="s">
        <v>1146</v>
      </c>
      <c r="O327" s="105">
        <v>600</v>
      </c>
      <c r="P327" s="306"/>
      <c r="Q327" s="106">
        <v>23</v>
      </c>
      <c r="R327" s="108">
        <f t="shared" si="20"/>
        <v>0</v>
      </c>
      <c r="S327" s="108">
        <f t="shared" si="21"/>
        <v>0</v>
      </c>
      <c r="T327" s="108">
        <f t="shared" si="22"/>
        <v>0</v>
      </c>
      <c r="U327" s="108">
        <f t="shared" si="23"/>
        <v>0</v>
      </c>
      <c r="V327" s="97" t="s">
        <v>1568</v>
      </c>
      <c r="W327" s="312" t="s">
        <v>770</v>
      </c>
      <c r="X327" s="316" t="s">
        <v>780</v>
      </c>
      <c r="Y327" s="97" t="s">
        <v>439</v>
      </c>
    </row>
    <row r="328" spans="1:25" s="93" customFormat="1">
      <c r="A328" s="103">
        <v>325</v>
      </c>
      <c r="B328" s="97" t="s">
        <v>135</v>
      </c>
      <c r="C328" s="97">
        <v>44041166072</v>
      </c>
      <c r="D328" s="105" t="s">
        <v>435</v>
      </c>
      <c r="E328" s="106" t="s">
        <v>797</v>
      </c>
      <c r="F328" s="137" t="s">
        <v>811</v>
      </c>
      <c r="G328" s="118"/>
      <c r="H328" s="118"/>
      <c r="I328" s="105" t="s">
        <v>133</v>
      </c>
      <c r="J328" s="105">
        <v>0.9</v>
      </c>
      <c r="K328" s="106" t="s">
        <v>797</v>
      </c>
      <c r="L328" s="312">
        <v>1</v>
      </c>
      <c r="M328" s="105">
        <v>2</v>
      </c>
      <c r="N328" s="105"/>
      <c r="O328" s="105"/>
      <c r="P328" s="306"/>
      <c r="Q328" s="106">
        <v>23</v>
      </c>
      <c r="R328" s="108">
        <f t="shared" si="20"/>
        <v>0</v>
      </c>
      <c r="S328" s="108">
        <f t="shared" si="21"/>
        <v>0</v>
      </c>
      <c r="T328" s="108">
        <f t="shared" si="22"/>
        <v>0</v>
      </c>
      <c r="U328" s="108">
        <f t="shared" si="23"/>
        <v>0</v>
      </c>
      <c r="V328" s="97" t="s">
        <v>1202</v>
      </c>
      <c r="W328" s="312" t="s">
        <v>775</v>
      </c>
      <c r="X328" s="316" t="s">
        <v>780</v>
      </c>
      <c r="Y328" s="97" t="s">
        <v>439</v>
      </c>
    </row>
    <row r="329" spans="1:25" s="94" customFormat="1" ht="24" customHeight="1">
      <c r="C329" s="144"/>
      <c r="E329" s="127"/>
      <c r="F329" s="138"/>
      <c r="G329" s="128"/>
      <c r="H329" s="128"/>
      <c r="K329" s="95"/>
      <c r="O329" s="98" t="s">
        <v>747</v>
      </c>
      <c r="P329" s="99">
        <f>SUM(P4:P328)</f>
        <v>0</v>
      </c>
      <c r="Q329" s="100" t="s">
        <v>799</v>
      </c>
      <c r="R329" s="99">
        <f>SUM(R4:R328)</f>
        <v>0</v>
      </c>
      <c r="S329" s="101">
        <f>SUM(S4:S328)</f>
        <v>0</v>
      </c>
      <c r="T329" s="99">
        <f>SUM(T4:T328)</f>
        <v>0</v>
      </c>
      <c r="U329" s="102">
        <f>SUM(U4:U328)</f>
        <v>0</v>
      </c>
    </row>
    <row r="330" spans="1:25">
      <c r="C330" s="145"/>
    </row>
    <row r="336" spans="1:25" ht="18.75">
      <c r="C336" s="293" t="s">
        <v>1334</v>
      </c>
      <c r="D336" s="294"/>
      <c r="E336" s="293"/>
      <c r="F336" s="293"/>
      <c r="G336" s="293"/>
      <c r="H336" s="295"/>
      <c r="I336" s="296"/>
      <c r="J336" s="295"/>
      <c r="K336" s="295"/>
      <c r="L336" s="295"/>
      <c r="M336" s="295"/>
      <c r="N336" s="297"/>
      <c r="O336" s="296"/>
      <c r="P336" s="295"/>
      <c r="Q336" s="295"/>
    </row>
    <row r="337" spans="3:17" ht="18.75">
      <c r="C337" s="295"/>
      <c r="D337" s="298"/>
      <c r="E337" s="295"/>
      <c r="F337" s="295"/>
      <c r="G337" s="295"/>
      <c r="H337" s="295"/>
      <c r="I337" s="296"/>
      <c r="J337" s="295"/>
      <c r="K337" s="295"/>
      <c r="L337" s="295"/>
      <c r="M337" s="295"/>
      <c r="N337" s="297"/>
      <c r="O337" s="296"/>
      <c r="P337" s="295"/>
      <c r="Q337" s="295"/>
    </row>
    <row r="338" spans="3:17" ht="18.75">
      <c r="C338" s="299" t="s">
        <v>1203</v>
      </c>
      <c r="D338" s="300"/>
      <c r="E338" s="299"/>
      <c r="F338" s="299"/>
      <c r="G338" s="295"/>
      <c r="H338" s="295"/>
      <c r="I338" s="296"/>
      <c r="J338" s="295"/>
      <c r="K338" s="295"/>
      <c r="L338" s="295"/>
      <c r="M338" s="295"/>
      <c r="N338" s="297"/>
      <c r="O338" s="296"/>
      <c r="P338" s="295"/>
      <c r="Q338" s="295"/>
    </row>
    <row r="339" spans="3:17" ht="18.75">
      <c r="C339" s="295"/>
      <c r="D339" s="298"/>
      <c r="E339" s="295"/>
      <c r="F339" s="295"/>
      <c r="G339" s="295"/>
      <c r="H339" s="295"/>
      <c r="I339" s="296"/>
      <c r="J339" s="295"/>
      <c r="K339" s="295"/>
      <c r="L339" s="295"/>
      <c r="M339" s="295"/>
      <c r="N339" s="297"/>
      <c r="O339" s="296"/>
      <c r="P339" s="295"/>
      <c r="Q339" s="295"/>
    </row>
    <row r="340" spans="3:17" ht="18.75">
      <c r="C340" s="301" t="s">
        <v>1204</v>
      </c>
      <c r="D340" s="300"/>
      <c r="E340" s="301"/>
      <c r="F340" s="301"/>
      <c r="G340" s="295"/>
      <c r="H340" s="295"/>
      <c r="I340" s="296"/>
      <c r="J340" s="295"/>
      <c r="K340" s="295"/>
      <c r="L340" s="295"/>
      <c r="M340" s="295"/>
      <c r="N340" s="297"/>
      <c r="O340" s="296"/>
      <c r="P340" s="295"/>
      <c r="Q340" s="295"/>
    </row>
    <row r="341" spans="3:17" ht="18.75">
      <c r="C341" s="302" t="s">
        <v>1205</v>
      </c>
      <c r="D341" s="298"/>
      <c r="E341" s="302"/>
      <c r="F341" s="302"/>
      <c r="G341" s="295"/>
      <c r="H341" s="295"/>
      <c r="I341" s="296"/>
      <c r="J341" s="295"/>
      <c r="K341" s="295"/>
      <c r="L341" s="295"/>
      <c r="M341" s="295"/>
      <c r="N341" s="297"/>
      <c r="O341" s="296"/>
      <c r="P341" s="295"/>
      <c r="Q341" s="295"/>
    </row>
    <row r="342" spans="3:17" ht="18.75">
      <c r="C342" s="302" t="s">
        <v>1206</v>
      </c>
      <c r="D342" s="298"/>
      <c r="E342" s="302"/>
      <c r="F342" s="302"/>
      <c r="G342" s="295"/>
      <c r="H342" s="295"/>
      <c r="I342" s="296"/>
      <c r="J342" s="295"/>
      <c r="K342" s="295"/>
      <c r="L342" s="295"/>
      <c r="M342" s="295"/>
      <c r="N342" s="297"/>
      <c r="O342" s="296"/>
      <c r="P342" s="295"/>
      <c r="Q342" s="295"/>
    </row>
    <row r="343" spans="3:17" ht="18.75">
      <c r="C343" s="302" t="s">
        <v>1207</v>
      </c>
      <c r="D343" s="298"/>
      <c r="E343" s="302"/>
      <c r="F343" s="302"/>
      <c r="G343" s="295"/>
      <c r="H343" s="295"/>
      <c r="I343" s="296"/>
      <c r="J343" s="295"/>
      <c r="K343" s="295"/>
      <c r="L343" s="295"/>
      <c r="M343" s="295"/>
      <c r="N343" s="297"/>
      <c r="O343" s="296"/>
      <c r="P343" s="295"/>
      <c r="Q343" s="295"/>
    </row>
    <row r="344" spans="3:17" ht="18.75">
      <c r="C344" s="302" t="s">
        <v>1208</v>
      </c>
      <c r="D344" s="298"/>
      <c r="E344" s="302"/>
      <c r="F344" s="302"/>
      <c r="G344" s="295"/>
      <c r="H344" s="295"/>
      <c r="I344" s="296"/>
      <c r="J344" s="295"/>
      <c r="K344" s="295"/>
      <c r="L344" s="295"/>
      <c r="M344" s="295"/>
      <c r="N344" s="297"/>
      <c r="O344" s="296"/>
      <c r="P344" s="295"/>
      <c r="Q344" s="295"/>
    </row>
    <row r="345" spans="3:17" ht="18.75">
      <c r="C345" s="295" t="s">
        <v>1209</v>
      </c>
      <c r="D345" s="298"/>
      <c r="E345" s="295"/>
      <c r="F345" s="295"/>
      <c r="G345" s="295"/>
      <c r="H345" s="295"/>
      <c r="I345" s="296"/>
      <c r="J345" s="295"/>
      <c r="K345" s="295"/>
      <c r="L345" s="295"/>
      <c r="M345" s="295"/>
      <c r="N345" s="297"/>
      <c r="O345" s="296"/>
      <c r="P345" s="295"/>
      <c r="Q345" s="295"/>
    </row>
    <row r="346" spans="3:17" ht="18.75">
      <c r="C346" s="302" t="s">
        <v>1210</v>
      </c>
      <c r="D346" s="298"/>
      <c r="E346" s="302"/>
      <c r="F346" s="302"/>
      <c r="G346" s="295"/>
      <c r="H346" s="295"/>
      <c r="I346" s="296"/>
      <c r="J346" s="295"/>
      <c r="K346" s="295"/>
      <c r="L346" s="295"/>
      <c r="M346" s="295"/>
      <c r="N346" s="297"/>
      <c r="O346" s="296"/>
      <c r="P346" s="295"/>
      <c r="Q346" s="295"/>
    </row>
    <row r="347" spans="3:17" ht="18.75">
      <c r="C347" s="302" t="s">
        <v>1211</v>
      </c>
      <c r="D347" s="298"/>
      <c r="E347" s="302"/>
      <c r="F347" s="302"/>
      <c r="G347" s="295"/>
      <c r="H347" s="295"/>
      <c r="I347" s="296"/>
      <c r="J347" s="295"/>
      <c r="K347" s="295"/>
      <c r="L347" s="295"/>
      <c r="M347" s="295"/>
      <c r="N347" s="297"/>
      <c r="O347" s="296"/>
      <c r="P347" s="295"/>
      <c r="Q347" s="295"/>
    </row>
    <row r="348" spans="3:17" ht="18.75">
      <c r="C348" s="302"/>
      <c r="D348" s="298"/>
      <c r="E348" s="302"/>
      <c r="F348" s="302"/>
      <c r="G348" s="295"/>
      <c r="H348" s="295"/>
      <c r="I348" s="296"/>
      <c r="J348" s="295"/>
      <c r="K348" s="295"/>
      <c r="L348" s="295"/>
      <c r="M348" s="295"/>
      <c r="N348" s="297"/>
      <c r="O348" s="296"/>
      <c r="P348" s="295"/>
      <c r="Q348" s="295"/>
    </row>
    <row r="349" spans="3:17" ht="18.75">
      <c r="C349" s="301" t="s">
        <v>1212</v>
      </c>
      <c r="D349" s="300"/>
      <c r="E349" s="301"/>
      <c r="F349" s="301"/>
      <c r="G349" s="295"/>
      <c r="H349" s="295"/>
      <c r="I349" s="296"/>
      <c r="J349" s="295"/>
      <c r="K349" s="295"/>
      <c r="L349" s="295"/>
      <c r="M349" s="295"/>
      <c r="N349" s="297"/>
      <c r="O349" s="296"/>
      <c r="P349" s="295"/>
      <c r="Q349" s="295"/>
    </row>
    <row r="350" spans="3:17" ht="18.75">
      <c r="C350" s="302" t="s">
        <v>1213</v>
      </c>
      <c r="D350" s="298"/>
      <c r="E350" s="302"/>
      <c r="F350" s="302"/>
      <c r="G350" s="295"/>
      <c r="H350" s="295"/>
      <c r="I350" s="296"/>
      <c r="J350" s="295"/>
      <c r="K350" s="295"/>
      <c r="L350" s="295"/>
      <c r="M350" s="295"/>
      <c r="N350" s="297"/>
      <c r="O350" s="296"/>
      <c r="P350" s="295"/>
      <c r="Q350" s="295"/>
    </row>
    <row r="351" spans="3:17" ht="18.75">
      <c r="C351" s="302" t="s">
        <v>1214</v>
      </c>
      <c r="D351" s="298"/>
      <c r="E351" s="302"/>
      <c r="F351" s="302"/>
      <c r="G351" s="295"/>
      <c r="H351" s="295"/>
      <c r="I351" s="296"/>
      <c r="J351" s="295"/>
      <c r="K351" s="295"/>
      <c r="L351" s="295"/>
      <c r="M351" s="295"/>
      <c r="N351" s="297"/>
      <c r="O351" s="296"/>
      <c r="P351" s="295"/>
      <c r="Q351" s="295"/>
    </row>
    <row r="352" spans="3:17" ht="18.75">
      <c r="C352" s="302" t="s">
        <v>1215</v>
      </c>
      <c r="D352" s="298"/>
      <c r="E352" s="302"/>
      <c r="F352" s="302"/>
      <c r="G352" s="295"/>
      <c r="H352" s="295"/>
      <c r="I352" s="296"/>
      <c r="J352" s="295"/>
      <c r="K352" s="295"/>
      <c r="L352" s="295"/>
      <c r="M352" s="295"/>
      <c r="N352" s="297"/>
      <c r="O352" s="296"/>
      <c r="P352" s="295"/>
      <c r="Q352" s="295"/>
    </row>
    <row r="353" spans="3:17" ht="18.75">
      <c r="C353" s="302" t="s">
        <v>1216</v>
      </c>
      <c r="D353" s="298"/>
      <c r="E353" s="302"/>
      <c r="F353" s="302"/>
      <c r="G353" s="295"/>
      <c r="H353" s="295"/>
      <c r="I353" s="296"/>
      <c r="J353" s="295"/>
      <c r="K353" s="295"/>
      <c r="L353" s="295"/>
      <c r="M353" s="295"/>
      <c r="N353" s="297"/>
      <c r="O353" s="296"/>
      <c r="P353" s="295"/>
      <c r="Q353" s="295"/>
    </row>
    <row r="354" spans="3:17" ht="18.75">
      <c r="C354" s="302" t="s">
        <v>1217</v>
      </c>
      <c r="D354" s="298"/>
      <c r="E354" s="302"/>
      <c r="F354" s="302"/>
      <c r="G354" s="295"/>
      <c r="H354" s="295"/>
      <c r="I354" s="296"/>
      <c r="J354" s="295"/>
      <c r="K354" s="295"/>
      <c r="L354" s="295"/>
      <c r="M354" s="295"/>
      <c r="N354" s="297"/>
      <c r="O354" s="296"/>
      <c r="P354" s="295"/>
      <c r="Q354" s="295"/>
    </row>
    <row r="355" spans="3:17" ht="18.75">
      <c r="C355" s="302" t="s">
        <v>1218</v>
      </c>
      <c r="D355" s="298"/>
      <c r="E355" s="302"/>
      <c r="F355" s="302"/>
      <c r="G355" s="295"/>
      <c r="H355" s="295"/>
      <c r="I355" s="296"/>
      <c r="J355" s="295"/>
      <c r="K355" s="295"/>
      <c r="L355" s="295"/>
      <c r="M355" s="295"/>
      <c r="N355" s="297"/>
      <c r="O355" s="296"/>
      <c r="P355" s="295"/>
      <c r="Q355" s="295"/>
    </row>
    <row r="356" spans="3:17" ht="18.75">
      <c r="C356" s="302" t="s">
        <v>1219</v>
      </c>
      <c r="D356" s="298"/>
      <c r="E356" s="302"/>
      <c r="F356" s="302"/>
      <c r="G356" s="295"/>
      <c r="H356" s="295"/>
      <c r="I356" s="296"/>
      <c r="J356" s="295"/>
      <c r="K356" s="295"/>
      <c r="L356" s="295"/>
      <c r="M356" s="295"/>
      <c r="N356" s="297"/>
      <c r="O356" s="296"/>
      <c r="P356" s="295"/>
      <c r="Q356" s="295"/>
    </row>
    <row r="357" spans="3:17" ht="18.75">
      <c r="C357" s="302" t="s">
        <v>1220</v>
      </c>
      <c r="D357" s="298"/>
      <c r="E357" s="302"/>
      <c r="F357" s="302"/>
      <c r="G357" s="295"/>
      <c r="H357" s="295"/>
      <c r="I357" s="296"/>
      <c r="J357" s="295"/>
      <c r="K357" s="295"/>
      <c r="L357" s="295"/>
      <c r="M357" s="295"/>
      <c r="N357" s="297"/>
      <c r="O357" s="296"/>
      <c r="P357" s="295"/>
      <c r="Q357" s="295"/>
    </row>
    <row r="358" spans="3:17" ht="18.75">
      <c r="C358" s="303" t="s">
        <v>1221</v>
      </c>
      <c r="D358" s="298"/>
      <c r="E358" s="303"/>
      <c r="F358" s="303"/>
      <c r="G358" s="295"/>
      <c r="H358" s="295"/>
      <c r="I358" s="296"/>
      <c r="J358" s="295"/>
      <c r="K358" s="295"/>
      <c r="L358" s="295"/>
      <c r="M358" s="295"/>
      <c r="N358" s="297"/>
      <c r="O358" s="296"/>
      <c r="P358" s="295"/>
      <c r="Q358" s="295"/>
    </row>
    <row r="359" spans="3:17" ht="18.75">
      <c r="C359" s="296"/>
      <c r="D359" s="304"/>
      <c r="E359" s="296"/>
      <c r="F359" s="296"/>
      <c r="G359" s="295"/>
      <c r="H359" s="295"/>
      <c r="I359" s="296"/>
      <c r="J359" s="295"/>
      <c r="K359" s="295"/>
      <c r="L359" s="295"/>
      <c r="M359" s="295"/>
      <c r="N359" s="297"/>
      <c r="O359" s="296"/>
      <c r="P359" s="295"/>
      <c r="Q359" s="295"/>
    </row>
  </sheetData>
  <autoFilter ref="A2:Y329" xr:uid="{00000000-0009-0000-0000-000000000000}"/>
  <phoneticPr fontId="6" type="noConversion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47"/>
  <sheetViews>
    <sheetView zoomScaleSheetLayoutView="85" workbookViewId="0">
      <pane xSplit="1" ySplit="2" topLeftCell="H78" activePane="bottomRight" state="frozen"/>
      <selection pane="topRight" activeCell="B1" sqref="B1"/>
      <selection pane="bottomLeft" activeCell="A4" sqref="A4"/>
      <selection pane="bottomRight" activeCell="Y86" sqref="Y86"/>
    </sheetView>
  </sheetViews>
  <sheetFormatPr defaultColWidth="8.75" defaultRowHeight="14.25"/>
  <cols>
    <col min="1" max="1" width="4.25" style="1" customWidth="1"/>
    <col min="2" max="2" width="6.875" style="1" customWidth="1"/>
    <col min="3" max="3" width="18.25" style="1" customWidth="1"/>
    <col min="4" max="4" width="33.625" style="39" customWidth="1"/>
    <col min="5" max="5" width="24.125" style="70" customWidth="1"/>
    <col min="6" max="6" width="8.75" style="1" customWidth="1"/>
    <col min="7" max="7" width="11.625" style="157" customWidth="1"/>
    <col min="8" max="8" width="11.125" style="1" customWidth="1"/>
    <col min="9" max="9" width="7.875" style="1" customWidth="1"/>
    <col min="10" max="10" width="14.25" style="1" customWidth="1"/>
    <col min="11" max="11" width="10.25" style="1" customWidth="1"/>
    <col min="12" max="12" width="29.75" style="1" customWidth="1"/>
    <col min="13" max="13" width="6.5" style="1" customWidth="1"/>
    <col min="14" max="14" width="8.625" style="1" customWidth="1"/>
    <col min="15" max="15" width="6.625" style="1" customWidth="1"/>
    <col min="16" max="16" width="7.25" style="1" customWidth="1"/>
    <col min="17" max="17" width="6.5" style="1" customWidth="1"/>
    <col min="18" max="19" width="7.75" style="2" customWidth="1"/>
    <col min="20" max="20" width="11.125" style="2" customWidth="1"/>
    <col min="21" max="21" width="6.25" style="2" customWidth="1"/>
    <col min="22" max="24" width="9.5" style="2" customWidth="1"/>
    <col min="25" max="25" width="10.125" style="2" customWidth="1"/>
    <col min="26" max="26" width="22.5" style="1" customWidth="1"/>
    <col min="27" max="27" width="6.75" style="1" customWidth="1"/>
    <col min="28" max="28" width="10.5" style="1" customWidth="1"/>
    <col min="29" max="29" width="15.125" style="38" customWidth="1"/>
    <col min="30" max="30" width="14" style="1" customWidth="1"/>
    <col min="31" max="16384" width="8.75" style="1"/>
  </cols>
  <sheetData>
    <row r="1" spans="1:30" ht="18.75" thickBot="1">
      <c r="B1" s="3"/>
      <c r="C1" s="34" t="s">
        <v>1060</v>
      </c>
      <c r="D1" s="4"/>
      <c r="E1" s="64"/>
      <c r="F1" s="4"/>
      <c r="G1" s="155"/>
      <c r="H1" s="4"/>
      <c r="I1" s="4"/>
      <c r="J1" s="4"/>
      <c r="K1" s="4"/>
      <c r="M1" s="5"/>
      <c r="N1" s="37" t="s">
        <v>896</v>
      </c>
      <c r="O1" s="5"/>
      <c r="P1" s="5"/>
      <c r="Q1" s="5"/>
      <c r="Z1" s="3"/>
      <c r="AA1" s="3"/>
      <c r="AC1" s="1"/>
    </row>
    <row r="2" spans="1:30" s="60" customFormat="1" ht="81" customHeight="1" thickBot="1">
      <c r="A2" s="51" t="s">
        <v>782</v>
      </c>
      <c r="B2" s="52" t="s">
        <v>783</v>
      </c>
      <c r="C2" s="52" t="s">
        <v>784</v>
      </c>
      <c r="D2" s="52" t="s">
        <v>785</v>
      </c>
      <c r="E2" s="52" t="s">
        <v>786</v>
      </c>
      <c r="F2" s="53" t="s">
        <v>787</v>
      </c>
      <c r="G2" s="81" t="s">
        <v>1230</v>
      </c>
      <c r="H2" s="81" t="s">
        <v>1228</v>
      </c>
      <c r="I2" s="81" t="s">
        <v>1227</v>
      </c>
      <c r="J2" s="185" t="s">
        <v>788</v>
      </c>
      <c r="K2" s="52" t="s">
        <v>789</v>
      </c>
      <c r="L2" s="54" t="s">
        <v>790</v>
      </c>
      <c r="M2" s="54" t="s">
        <v>1454</v>
      </c>
      <c r="N2" s="55" t="s">
        <v>1455</v>
      </c>
      <c r="O2" s="55" t="s">
        <v>1456</v>
      </c>
      <c r="P2" s="55" t="s">
        <v>791</v>
      </c>
      <c r="Q2" s="55" t="s">
        <v>1089</v>
      </c>
      <c r="R2" s="52" t="s">
        <v>792</v>
      </c>
      <c r="S2" s="56" t="s">
        <v>793</v>
      </c>
      <c r="T2" s="57" t="s">
        <v>897</v>
      </c>
      <c r="U2" s="58" t="s">
        <v>794</v>
      </c>
      <c r="V2" s="52" t="s">
        <v>898</v>
      </c>
      <c r="W2" s="52" t="s">
        <v>889</v>
      </c>
      <c r="X2" s="52" t="s">
        <v>876</v>
      </c>
      <c r="Y2" s="52" t="s">
        <v>890</v>
      </c>
      <c r="Z2" s="52" t="s">
        <v>766</v>
      </c>
      <c r="AA2" s="52" t="s">
        <v>769</v>
      </c>
      <c r="AB2" s="50" t="s">
        <v>1104</v>
      </c>
      <c r="AC2" s="59" t="s">
        <v>478</v>
      </c>
      <c r="AD2"/>
    </row>
    <row r="3" spans="1:30" ht="63.75" customHeight="1">
      <c r="A3" s="186">
        <v>1</v>
      </c>
      <c r="B3" s="187">
        <v>1</v>
      </c>
      <c r="C3" s="187" t="s">
        <v>795</v>
      </c>
      <c r="D3" s="46" t="s">
        <v>796</v>
      </c>
      <c r="E3" s="46" t="s">
        <v>811</v>
      </c>
      <c r="F3" s="187" t="s">
        <v>797</v>
      </c>
      <c r="G3" s="45" t="s">
        <v>799</v>
      </c>
      <c r="H3" s="45" t="s">
        <v>799</v>
      </c>
      <c r="I3" s="188" t="s">
        <v>799</v>
      </c>
      <c r="J3" s="189" t="s">
        <v>798</v>
      </c>
      <c r="K3" s="46">
        <v>3250</v>
      </c>
      <c r="L3" s="190" t="s">
        <v>1457</v>
      </c>
      <c r="M3" s="191" t="s">
        <v>767</v>
      </c>
      <c r="N3" s="192" t="s">
        <v>799</v>
      </c>
      <c r="O3" s="192" t="s">
        <v>799</v>
      </c>
      <c r="P3" s="192" t="s">
        <v>799</v>
      </c>
      <c r="Q3" s="192" t="s">
        <v>799</v>
      </c>
      <c r="R3" s="193">
        <v>2</v>
      </c>
      <c r="S3" s="194" t="s">
        <v>800</v>
      </c>
      <c r="T3" s="195"/>
      <c r="U3" s="196">
        <v>0.23</v>
      </c>
      <c r="V3" s="197">
        <f>T3+T3*U3</f>
        <v>0</v>
      </c>
      <c r="W3" s="197">
        <f>R3*T3</f>
        <v>0</v>
      </c>
      <c r="X3" s="197">
        <f>Y3-W3</f>
        <v>0</v>
      </c>
      <c r="Y3" s="197">
        <f>R3*V3</f>
        <v>0</v>
      </c>
      <c r="Z3" s="187" t="s">
        <v>1243</v>
      </c>
      <c r="AA3" s="187" t="s">
        <v>770</v>
      </c>
      <c r="AB3" s="198" t="s">
        <v>780</v>
      </c>
      <c r="AC3" s="199" t="s">
        <v>1259</v>
      </c>
      <c r="AD3"/>
    </row>
    <row r="4" spans="1:30" ht="25.5">
      <c r="A4" s="69">
        <v>2</v>
      </c>
      <c r="B4" s="200">
        <v>1</v>
      </c>
      <c r="C4" s="200" t="s">
        <v>801</v>
      </c>
      <c r="D4" s="65" t="s">
        <v>802</v>
      </c>
      <c r="E4" s="65" t="s">
        <v>803</v>
      </c>
      <c r="F4" s="200" t="s">
        <v>797</v>
      </c>
      <c r="G4" s="45" t="s">
        <v>799</v>
      </c>
      <c r="H4" s="45" t="s">
        <v>799</v>
      </c>
      <c r="I4" s="188" t="s">
        <v>799</v>
      </c>
      <c r="J4" s="201" t="s">
        <v>804</v>
      </c>
      <c r="K4" s="202" t="s">
        <v>799</v>
      </c>
      <c r="L4" s="202" t="s">
        <v>799</v>
      </c>
      <c r="M4" s="202" t="s">
        <v>799</v>
      </c>
      <c r="N4" s="203" t="s">
        <v>996</v>
      </c>
      <c r="O4" s="203">
        <v>6.7</v>
      </c>
      <c r="P4" s="203" t="s">
        <v>805</v>
      </c>
      <c r="Q4" s="204" t="s">
        <v>767</v>
      </c>
      <c r="R4" s="48">
        <v>2</v>
      </c>
      <c r="S4" s="205" t="s">
        <v>800</v>
      </c>
      <c r="T4" s="206"/>
      <c r="U4" s="207">
        <v>0.23</v>
      </c>
      <c r="V4" s="208">
        <f>T4+T4*U4</f>
        <v>0</v>
      </c>
      <c r="W4" s="197">
        <f>R4*T4</f>
        <v>0</v>
      </c>
      <c r="X4" s="197">
        <f>Y4-W4</f>
        <v>0</v>
      </c>
      <c r="Y4" s="208">
        <f>R4*V4</f>
        <v>0</v>
      </c>
      <c r="Z4" s="187" t="s">
        <v>1243</v>
      </c>
      <c r="AA4" s="200" t="s">
        <v>770</v>
      </c>
      <c r="AB4" s="209" t="s">
        <v>781</v>
      </c>
      <c r="AC4" s="199" t="s">
        <v>1458</v>
      </c>
      <c r="AD4"/>
    </row>
    <row r="5" spans="1:30" ht="63.75">
      <c r="A5" s="186">
        <v>3</v>
      </c>
      <c r="B5" s="200">
        <v>2</v>
      </c>
      <c r="C5" s="200" t="s">
        <v>795</v>
      </c>
      <c r="D5" s="47" t="s">
        <v>492</v>
      </c>
      <c r="E5" s="47" t="s">
        <v>482</v>
      </c>
      <c r="F5" s="200" t="s">
        <v>797</v>
      </c>
      <c r="G5" s="45" t="s">
        <v>799</v>
      </c>
      <c r="H5" s="45" t="s">
        <v>799</v>
      </c>
      <c r="I5" s="188" t="s">
        <v>799</v>
      </c>
      <c r="J5" s="42" t="s">
        <v>806</v>
      </c>
      <c r="K5" s="47">
        <v>1200</v>
      </c>
      <c r="L5" s="210" t="s">
        <v>807</v>
      </c>
      <c r="M5" s="211" t="s">
        <v>767</v>
      </c>
      <c r="N5" s="202" t="s">
        <v>799</v>
      </c>
      <c r="O5" s="202" t="s">
        <v>799</v>
      </c>
      <c r="P5" s="212" t="s">
        <v>799</v>
      </c>
      <c r="Q5" s="202" t="s">
        <v>799</v>
      </c>
      <c r="R5" s="193">
        <v>2</v>
      </c>
      <c r="S5" s="205" t="s">
        <v>808</v>
      </c>
      <c r="T5" s="206"/>
      <c r="U5" s="207">
        <v>0.23</v>
      </c>
      <c r="V5" s="208">
        <f>T5+T5*U5</f>
        <v>0</v>
      </c>
      <c r="W5" s="197">
        <f>R5*T5</f>
        <v>0</v>
      </c>
      <c r="X5" s="197">
        <f>Y5-W5</f>
        <v>0</v>
      </c>
      <c r="Y5" s="208">
        <f>R5*V5</f>
        <v>0</v>
      </c>
      <c r="Z5" s="200" t="s">
        <v>1459</v>
      </c>
      <c r="AA5" s="200">
        <v>5</v>
      </c>
      <c r="AB5" s="209" t="str">
        <f>$AB$2</f>
        <v>Piętro 
(N.P.-niski parater,
P - parter,D-dach)</v>
      </c>
      <c r="AC5" s="199" t="s">
        <v>1260</v>
      </c>
      <c r="AD5"/>
    </row>
    <row r="6" spans="1:30" ht="63.75">
      <c r="A6" s="69">
        <v>4</v>
      </c>
      <c r="B6" s="200">
        <v>5</v>
      </c>
      <c r="C6" s="47" t="s">
        <v>1462</v>
      </c>
      <c r="D6" s="47" t="s">
        <v>1463</v>
      </c>
      <c r="E6" s="47" t="s">
        <v>1464</v>
      </c>
      <c r="F6" s="200" t="s">
        <v>797</v>
      </c>
      <c r="G6" s="45" t="s">
        <v>799</v>
      </c>
      <c r="H6" s="45" t="s">
        <v>799</v>
      </c>
      <c r="I6" s="188" t="s">
        <v>799</v>
      </c>
      <c r="J6" s="42" t="s">
        <v>799</v>
      </c>
      <c r="K6" s="213" t="s">
        <v>799</v>
      </c>
      <c r="L6" s="214" t="s">
        <v>799</v>
      </c>
      <c r="M6" s="215" t="s">
        <v>799</v>
      </c>
      <c r="N6" s="213" t="s">
        <v>923</v>
      </c>
      <c r="O6" s="213">
        <v>0.54</v>
      </c>
      <c r="P6" s="216">
        <v>1.56</v>
      </c>
      <c r="Q6" s="202" t="s">
        <v>797</v>
      </c>
      <c r="R6" s="193">
        <v>2</v>
      </c>
      <c r="S6" s="205">
        <v>2005</v>
      </c>
      <c r="T6" s="206"/>
      <c r="U6" s="207">
        <v>0.23</v>
      </c>
      <c r="V6" s="208">
        <f t="shared" ref="V6:V65" si="0">T6+T6*U6</f>
        <v>0</v>
      </c>
      <c r="W6" s="197">
        <f t="shared" ref="W6:W67" si="1">R6*T6</f>
        <v>0</v>
      </c>
      <c r="X6" s="197">
        <f t="shared" ref="X6:X65" si="2">Y6-W6</f>
        <v>0</v>
      </c>
      <c r="Y6" s="208">
        <f t="shared" ref="Y6:Y65" si="3">R6*V6</f>
        <v>0</v>
      </c>
      <c r="Z6" s="200" t="s">
        <v>1465</v>
      </c>
      <c r="AA6" s="200">
        <v>3</v>
      </c>
      <c r="AB6" s="209" t="str">
        <f>$AB$2</f>
        <v>Piętro 
(N.P.-niski parater,
P - parter,D-dach)</v>
      </c>
      <c r="AC6" s="199" t="s">
        <v>1461</v>
      </c>
      <c r="AD6"/>
    </row>
    <row r="7" spans="1:30" ht="63.75">
      <c r="A7" s="186">
        <v>5</v>
      </c>
      <c r="B7" s="200">
        <v>6</v>
      </c>
      <c r="C7" s="200" t="s">
        <v>795</v>
      </c>
      <c r="D7" s="47" t="s">
        <v>1257</v>
      </c>
      <c r="E7" s="47" t="s">
        <v>1256</v>
      </c>
      <c r="F7" s="200" t="s">
        <v>797</v>
      </c>
      <c r="G7" s="45" t="s">
        <v>799</v>
      </c>
      <c r="H7" s="45" t="s">
        <v>799</v>
      </c>
      <c r="I7" s="188" t="s">
        <v>799</v>
      </c>
      <c r="J7" s="42" t="s">
        <v>1258</v>
      </c>
      <c r="K7" s="47">
        <v>1500</v>
      </c>
      <c r="L7" s="210" t="s">
        <v>1466</v>
      </c>
      <c r="M7" s="211" t="s">
        <v>767</v>
      </c>
      <c r="N7" s="202" t="s">
        <v>799</v>
      </c>
      <c r="O7" s="202" t="s">
        <v>799</v>
      </c>
      <c r="P7" s="202" t="s">
        <v>799</v>
      </c>
      <c r="Q7" s="202" t="s">
        <v>799</v>
      </c>
      <c r="R7" s="193">
        <v>2</v>
      </c>
      <c r="S7" s="205" t="s">
        <v>1164</v>
      </c>
      <c r="T7" s="206"/>
      <c r="U7" s="207">
        <v>0.23</v>
      </c>
      <c r="V7" s="208">
        <f t="shared" si="0"/>
        <v>0</v>
      </c>
      <c r="W7" s="197">
        <f t="shared" si="1"/>
        <v>0</v>
      </c>
      <c r="X7" s="197">
        <f t="shared" si="2"/>
        <v>0</v>
      </c>
      <c r="Y7" s="208">
        <f t="shared" si="3"/>
        <v>0</v>
      </c>
      <c r="Z7" s="200" t="s">
        <v>1460</v>
      </c>
      <c r="AA7" s="200">
        <v>3</v>
      </c>
      <c r="AB7" s="209" t="str">
        <f>$AB$2</f>
        <v>Piętro 
(N.P.-niski parater,
P - parter,D-dach)</v>
      </c>
      <c r="AC7" s="199" t="s">
        <v>33</v>
      </c>
      <c r="AD7"/>
    </row>
    <row r="8" spans="1:30" ht="51">
      <c r="A8" s="69">
        <v>6</v>
      </c>
      <c r="B8" s="200">
        <v>7</v>
      </c>
      <c r="C8" s="200" t="s">
        <v>795</v>
      </c>
      <c r="D8" s="47" t="s">
        <v>483</v>
      </c>
      <c r="E8" s="47" t="s">
        <v>484</v>
      </c>
      <c r="F8" s="200" t="s">
        <v>797</v>
      </c>
      <c r="G8" s="45" t="s">
        <v>799</v>
      </c>
      <c r="H8" s="45" t="s">
        <v>799</v>
      </c>
      <c r="I8" s="188" t="s">
        <v>799</v>
      </c>
      <c r="J8" s="42" t="s">
        <v>806</v>
      </c>
      <c r="K8" s="47" t="s">
        <v>809</v>
      </c>
      <c r="L8" s="210" t="s">
        <v>1061</v>
      </c>
      <c r="M8" s="211" t="s">
        <v>767</v>
      </c>
      <c r="N8" s="202" t="s">
        <v>799</v>
      </c>
      <c r="O8" s="202" t="s">
        <v>799</v>
      </c>
      <c r="P8" s="202" t="s">
        <v>799</v>
      </c>
      <c r="Q8" s="202" t="s">
        <v>799</v>
      </c>
      <c r="R8" s="48">
        <v>2</v>
      </c>
      <c r="S8" s="205" t="s">
        <v>256</v>
      </c>
      <c r="T8" s="217"/>
      <c r="U8" s="207">
        <v>0.23</v>
      </c>
      <c r="V8" s="208">
        <f t="shared" si="0"/>
        <v>0</v>
      </c>
      <c r="W8" s="197">
        <f t="shared" si="1"/>
        <v>0</v>
      </c>
      <c r="X8" s="197">
        <f t="shared" si="2"/>
        <v>0</v>
      </c>
      <c r="Y8" s="208">
        <f t="shared" si="3"/>
        <v>0</v>
      </c>
      <c r="Z8" s="200" t="s">
        <v>1238</v>
      </c>
      <c r="AA8" s="200" t="s">
        <v>773</v>
      </c>
      <c r="AB8" s="218" t="s">
        <v>780</v>
      </c>
      <c r="AC8" s="199" t="s">
        <v>1261</v>
      </c>
      <c r="AD8"/>
    </row>
    <row r="9" spans="1:30" ht="57.75" customHeight="1">
      <c r="A9" s="186">
        <v>7</v>
      </c>
      <c r="B9" s="200">
        <v>7</v>
      </c>
      <c r="C9" s="200" t="s">
        <v>801</v>
      </c>
      <c r="D9" s="65" t="s">
        <v>493</v>
      </c>
      <c r="E9" s="65">
        <v>5401397</v>
      </c>
      <c r="F9" s="200" t="s">
        <v>797</v>
      </c>
      <c r="G9" s="45" t="s">
        <v>799</v>
      </c>
      <c r="H9" s="45" t="s">
        <v>799</v>
      </c>
      <c r="I9" s="188" t="s">
        <v>799</v>
      </c>
      <c r="J9" s="201" t="s">
        <v>810</v>
      </c>
      <c r="K9" s="202" t="s">
        <v>799</v>
      </c>
      <c r="L9" s="202" t="s">
        <v>799</v>
      </c>
      <c r="M9" s="202" t="s">
        <v>799</v>
      </c>
      <c r="N9" s="203" t="s">
        <v>996</v>
      </c>
      <c r="O9" s="203">
        <v>6.2</v>
      </c>
      <c r="P9" s="203" t="s">
        <v>811</v>
      </c>
      <c r="Q9" s="204" t="s">
        <v>767</v>
      </c>
      <c r="R9" s="193">
        <v>2</v>
      </c>
      <c r="S9" s="205" t="s">
        <v>256</v>
      </c>
      <c r="T9" s="217"/>
      <c r="U9" s="207">
        <v>0.23</v>
      </c>
      <c r="V9" s="208">
        <f t="shared" si="0"/>
        <v>0</v>
      </c>
      <c r="W9" s="197">
        <f t="shared" si="1"/>
        <v>0</v>
      </c>
      <c r="X9" s="197">
        <f t="shared" si="2"/>
        <v>0</v>
      </c>
      <c r="Y9" s="208">
        <f t="shared" si="3"/>
        <v>0</v>
      </c>
      <c r="Z9" s="200" t="s">
        <v>1238</v>
      </c>
      <c r="AA9" s="200" t="s">
        <v>773</v>
      </c>
      <c r="AB9" s="218" t="s">
        <v>780</v>
      </c>
      <c r="AC9" s="219" t="s">
        <v>1467</v>
      </c>
      <c r="AD9"/>
    </row>
    <row r="10" spans="1:30" ht="38.25">
      <c r="A10" s="69">
        <v>8</v>
      </c>
      <c r="B10" s="200">
        <v>8</v>
      </c>
      <c r="C10" s="200" t="s">
        <v>812</v>
      </c>
      <c r="D10" s="65" t="s">
        <v>813</v>
      </c>
      <c r="E10" s="65" t="s">
        <v>814</v>
      </c>
      <c r="F10" s="200" t="s">
        <v>797</v>
      </c>
      <c r="G10" s="45" t="s">
        <v>799</v>
      </c>
      <c r="H10" s="45" t="s">
        <v>799</v>
      </c>
      <c r="I10" s="188" t="s">
        <v>799</v>
      </c>
      <c r="J10" s="201" t="s">
        <v>799</v>
      </c>
      <c r="K10" s="202" t="s">
        <v>799</v>
      </c>
      <c r="L10" s="202" t="s">
        <v>799</v>
      </c>
      <c r="M10" s="202" t="s">
        <v>799</v>
      </c>
      <c r="N10" s="203" t="s">
        <v>996</v>
      </c>
      <c r="O10" s="203">
        <v>14.4</v>
      </c>
      <c r="P10" s="203" t="s">
        <v>811</v>
      </c>
      <c r="Q10" s="204" t="s">
        <v>767</v>
      </c>
      <c r="R10" s="48">
        <v>2</v>
      </c>
      <c r="S10" s="205" t="s">
        <v>146</v>
      </c>
      <c r="T10" s="217"/>
      <c r="U10" s="207">
        <v>0.23</v>
      </c>
      <c r="V10" s="208">
        <f t="shared" si="0"/>
        <v>0</v>
      </c>
      <c r="W10" s="197">
        <f t="shared" si="1"/>
        <v>0</v>
      </c>
      <c r="X10" s="197">
        <f t="shared" si="2"/>
        <v>0</v>
      </c>
      <c r="Y10" s="208">
        <f t="shared" si="3"/>
        <v>0</v>
      </c>
      <c r="Z10" s="200" t="s">
        <v>1239</v>
      </c>
      <c r="AA10" s="200" t="s">
        <v>773</v>
      </c>
      <c r="AB10" s="218" t="s">
        <v>780</v>
      </c>
      <c r="AC10" s="219" t="s">
        <v>1467</v>
      </c>
      <c r="AD10"/>
    </row>
    <row r="11" spans="1:30" ht="39" customHeight="1">
      <c r="A11" s="186">
        <v>9</v>
      </c>
      <c r="B11" s="200">
        <v>8</v>
      </c>
      <c r="C11" s="200" t="s">
        <v>795</v>
      </c>
      <c r="D11" s="47" t="s">
        <v>485</v>
      </c>
      <c r="E11" s="47" t="s">
        <v>486</v>
      </c>
      <c r="F11" s="200" t="s">
        <v>797</v>
      </c>
      <c r="G11" s="45" t="s">
        <v>799</v>
      </c>
      <c r="H11" s="45" t="s">
        <v>799</v>
      </c>
      <c r="I11" s="188" t="s">
        <v>799</v>
      </c>
      <c r="J11" s="42" t="s">
        <v>798</v>
      </c>
      <c r="K11" s="47">
        <v>3100</v>
      </c>
      <c r="L11" s="210" t="s">
        <v>1062</v>
      </c>
      <c r="M11" s="211" t="s">
        <v>767</v>
      </c>
      <c r="N11" s="202" t="s">
        <v>799</v>
      </c>
      <c r="O11" s="202" t="s">
        <v>799</v>
      </c>
      <c r="P11" s="202" t="s">
        <v>799</v>
      </c>
      <c r="Q11" s="202" t="s">
        <v>799</v>
      </c>
      <c r="R11" s="193">
        <v>2</v>
      </c>
      <c r="S11" s="205" t="s">
        <v>334</v>
      </c>
      <c r="T11" s="217"/>
      <c r="U11" s="207">
        <v>0.23</v>
      </c>
      <c r="V11" s="208">
        <f t="shared" si="0"/>
        <v>0</v>
      </c>
      <c r="W11" s="197">
        <f t="shared" si="1"/>
        <v>0</v>
      </c>
      <c r="X11" s="197">
        <f t="shared" si="2"/>
        <v>0</v>
      </c>
      <c r="Y11" s="208">
        <f t="shared" si="3"/>
        <v>0</v>
      </c>
      <c r="Z11" s="200" t="s">
        <v>443</v>
      </c>
      <c r="AA11" s="200" t="s">
        <v>770</v>
      </c>
      <c r="AB11" s="219">
        <v>2</v>
      </c>
      <c r="AC11" s="219" t="s">
        <v>1262</v>
      </c>
      <c r="AD11"/>
    </row>
    <row r="12" spans="1:30" ht="51.75" customHeight="1">
      <c r="A12" s="69">
        <v>10</v>
      </c>
      <c r="B12" s="200">
        <v>9</v>
      </c>
      <c r="C12" s="200" t="s">
        <v>795</v>
      </c>
      <c r="D12" s="47" t="s">
        <v>815</v>
      </c>
      <c r="E12" s="47" t="s">
        <v>799</v>
      </c>
      <c r="F12" s="200" t="s">
        <v>797</v>
      </c>
      <c r="G12" s="45" t="s">
        <v>799</v>
      </c>
      <c r="H12" s="45" t="s">
        <v>799</v>
      </c>
      <c r="I12" s="188" t="s">
        <v>799</v>
      </c>
      <c r="J12" s="42" t="s">
        <v>798</v>
      </c>
      <c r="K12" s="47" t="s">
        <v>816</v>
      </c>
      <c r="L12" s="210" t="s">
        <v>1090</v>
      </c>
      <c r="M12" s="211" t="s">
        <v>767</v>
      </c>
      <c r="N12" s="202" t="s">
        <v>799</v>
      </c>
      <c r="O12" s="202" t="s">
        <v>799</v>
      </c>
      <c r="P12" s="202" t="s">
        <v>799</v>
      </c>
      <c r="Q12" s="202" t="s">
        <v>799</v>
      </c>
      <c r="R12" s="48">
        <v>2</v>
      </c>
      <c r="S12" s="205" t="s">
        <v>61</v>
      </c>
      <c r="T12" s="217"/>
      <c r="U12" s="207">
        <v>0.23</v>
      </c>
      <c r="V12" s="208">
        <f t="shared" si="0"/>
        <v>0</v>
      </c>
      <c r="W12" s="197">
        <f t="shared" si="1"/>
        <v>0</v>
      </c>
      <c r="X12" s="197">
        <f t="shared" si="2"/>
        <v>0</v>
      </c>
      <c r="Y12" s="208">
        <f t="shared" si="3"/>
        <v>0</v>
      </c>
      <c r="Z12" s="200" t="s">
        <v>1237</v>
      </c>
      <c r="AA12" s="200" t="s">
        <v>778</v>
      </c>
      <c r="AB12" s="209" t="s">
        <v>1105</v>
      </c>
      <c r="AC12" s="219" t="s">
        <v>33</v>
      </c>
      <c r="AD12"/>
    </row>
    <row r="13" spans="1:30" ht="38.450000000000003" customHeight="1">
      <c r="A13" s="186">
        <v>11</v>
      </c>
      <c r="B13" s="200">
        <v>9</v>
      </c>
      <c r="C13" s="200" t="s">
        <v>801</v>
      </c>
      <c r="D13" s="65" t="s">
        <v>818</v>
      </c>
      <c r="E13" s="65" t="s">
        <v>819</v>
      </c>
      <c r="F13" s="200" t="s">
        <v>797</v>
      </c>
      <c r="G13" s="45" t="s">
        <v>799</v>
      </c>
      <c r="H13" s="45" t="s">
        <v>799</v>
      </c>
      <c r="I13" s="188" t="s">
        <v>799</v>
      </c>
      <c r="J13" s="201" t="s">
        <v>820</v>
      </c>
      <c r="K13" s="202" t="s">
        <v>799</v>
      </c>
      <c r="L13" s="202" t="s">
        <v>799</v>
      </c>
      <c r="M13" s="202" t="s">
        <v>799</v>
      </c>
      <c r="N13" s="203" t="s">
        <v>996</v>
      </c>
      <c r="O13" s="203">
        <v>2.8</v>
      </c>
      <c r="P13" s="203">
        <v>3.5</v>
      </c>
      <c r="Q13" s="204" t="s">
        <v>767</v>
      </c>
      <c r="R13" s="193">
        <v>2</v>
      </c>
      <c r="S13" s="205" t="s">
        <v>61</v>
      </c>
      <c r="T13" s="217"/>
      <c r="U13" s="207">
        <v>0.23</v>
      </c>
      <c r="V13" s="208">
        <f t="shared" si="0"/>
        <v>0</v>
      </c>
      <c r="W13" s="197">
        <f t="shared" si="1"/>
        <v>0</v>
      </c>
      <c r="X13" s="197">
        <f t="shared" si="2"/>
        <v>0</v>
      </c>
      <c r="Y13" s="208">
        <f t="shared" si="3"/>
        <v>0</v>
      </c>
      <c r="Z13" s="200" t="s">
        <v>1240</v>
      </c>
      <c r="AA13" s="200" t="s">
        <v>778</v>
      </c>
      <c r="AB13" s="209" t="s">
        <v>1105</v>
      </c>
      <c r="AC13" s="219" t="s">
        <v>33</v>
      </c>
      <c r="AD13"/>
    </row>
    <row r="14" spans="1:30" ht="37.5" customHeight="1">
      <c r="A14" s="69">
        <v>12</v>
      </c>
      <c r="B14" s="43">
        <v>10</v>
      </c>
      <c r="C14" s="43" t="s">
        <v>795</v>
      </c>
      <c r="D14" s="42" t="s">
        <v>1468</v>
      </c>
      <c r="E14" s="42" t="s">
        <v>1469</v>
      </c>
      <c r="F14" s="43" t="s">
        <v>797</v>
      </c>
      <c r="G14" s="80" t="s">
        <v>1470</v>
      </c>
      <c r="H14" s="80" t="s">
        <v>1471</v>
      </c>
      <c r="I14" s="43" t="s">
        <v>1472</v>
      </c>
      <c r="J14" s="42" t="s">
        <v>852</v>
      </c>
      <c r="K14" s="220" t="s">
        <v>1473</v>
      </c>
      <c r="L14" s="221" t="s">
        <v>1474</v>
      </c>
      <c r="M14" s="222" t="s">
        <v>767</v>
      </c>
      <c r="N14" s="223" t="s">
        <v>799</v>
      </c>
      <c r="O14" s="223" t="s">
        <v>799</v>
      </c>
      <c r="P14" s="223" t="s">
        <v>799</v>
      </c>
      <c r="Q14" s="224" t="s">
        <v>799</v>
      </c>
      <c r="R14" s="189">
        <v>1</v>
      </c>
      <c r="S14" s="225" t="s">
        <v>1338</v>
      </c>
      <c r="T14" s="226"/>
      <c r="U14" s="227">
        <v>0.23</v>
      </c>
      <c r="V14" s="228">
        <f t="shared" si="0"/>
        <v>0</v>
      </c>
      <c r="W14" s="229">
        <f t="shared" si="1"/>
        <v>0</v>
      </c>
      <c r="X14" s="230">
        <f t="shared" si="2"/>
        <v>0</v>
      </c>
      <c r="Y14" s="228">
        <f t="shared" si="3"/>
        <v>0</v>
      </c>
      <c r="Z14" s="231" t="s">
        <v>1475</v>
      </c>
      <c r="AA14" s="43" t="s">
        <v>775</v>
      </c>
      <c r="AB14" s="231" t="s">
        <v>1105</v>
      </c>
      <c r="AC14" s="80" t="s">
        <v>33</v>
      </c>
      <c r="AD14"/>
    </row>
    <row r="15" spans="1:30" ht="38.25">
      <c r="A15" s="186">
        <v>13</v>
      </c>
      <c r="B15" s="43">
        <v>10</v>
      </c>
      <c r="C15" s="43" t="s">
        <v>801</v>
      </c>
      <c r="D15" s="80" t="s">
        <v>1476</v>
      </c>
      <c r="E15" s="80" t="s">
        <v>1477</v>
      </c>
      <c r="F15" s="43" t="s">
        <v>797</v>
      </c>
      <c r="G15" s="80" t="s">
        <v>1470</v>
      </c>
      <c r="H15" s="80" t="s">
        <v>1471</v>
      </c>
      <c r="I15" s="43" t="s">
        <v>1472</v>
      </c>
      <c r="J15" s="232" t="s">
        <v>857</v>
      </c>
      <c r="K15" s="233" t="s">
        <v>799</v>
      </c>
      <c r="L15" s="233" t="s">
        <v>799</v>
      </c>
      <c r="M15" s="234" t="s">
        <v>799</v>
      </c>
      <c r="N15" s="223" t="s">
        <v>996</v>
      </c>
      <c r="O15" s="223">
        <v>6.5</v>
      </c>
      <c r="P15" s="235">
        <v>28.5</v>
      </c>
      <c r="Q15" s="224" t="s">
        <v>767</v>
      </c>
      <c r="R15" s="189">
        <v>1</v>
      </c>
      <c r="S15" s="225" t="s">
        <v>1338</v>
      </c>
      <c r="T15" s="226"/>
      <c r="U15" s="227">
        <v>0.23</v>
      </c>
      <c r="V15" s="228">
        <f t="shared" si="0"/>
        <v>0</v>
      </c>
      <c r="W15" s="229">
        <f t="shared" si="1"/>
        <v>0</v>
      </c>
      <c r="X15" s="230">
        <f t="shared" si="2"/>
        <v>0</v>
      </c>
      <c r="Y15" s="228">
        <f t="shared" si="3"/>
        <v>0</v>
      </c>
      <c r="Z15" s="231" t="s">
        <v>1478</v>
      </c>
      <c r="AA15" s="43" t="s">
        <v>775</v>
      </c>
      <c r="AB15" s="231" t="s">
        <v>1105</v>
      </c>
      <c r="AC15" s="80" t="s">
        <v>33</v>
      </c>
      <c r="AD15"/>
    </row>
    <row r="16" spans="1:30" ht="63.75">
      <c r="A16" s="69">
        <v>14</v>
      </c>
      <c r="B16" s="43">
        <v>11</v>
      </c>
      <c r="C16" s="43" t="s">
        <v>795</v>
      </c>
      <c r="D16" s="80" t="s">
        <v>1479</v>
      </c>
      <c r="E16" s="42" t="s">
        <v>1480</v>
      </c>
      <c r="F16" s="43" t="s">
        <v>797</v>
      </c>
      <c r="G16" s="80" t="s">
        <v>1470</v>
      </c>
      <c r="H16" s="80" t="s">
        <v>1471</v>
      </c>
      <c r="I16" s="43" t="s">
        <v>1472</v>
      </c>
      <c r="J16" s="42" t="s">
        <v>852</v>
      </c>
      <c r="K16" s="236" t="s">
        <v>1481</v>
      </c>
      <c r="L16" s="221" t="s">
        <v>1482</v>
      </c>
      <c r="M16" s="237" t="s">
        <v>767</v>
      </c>
      <c r="N16" s="238" t="s">
        <v>799</v>
      </c>
      <c r="O16" s="238" t="s">
        <v>799</v>
      </c>
      <c r="P16" s="238" t="s">
        <v>799</v>
      </c>
      <c r="Q16" s="238" t="s">
        <v>799</v>
      </c>
      <c r="R16" s="42">
        <v>1</v>
      </c>
      <c r="S16" s="225" t="s">
        <v>1338</v>
      </c>
      <c r="T16" s="226"/>
      <c r="U16" s="227">
        <v>0.23</v>
      </c>
      <c r="V16" s="228">
        <f t="shared" si="0"/>
        <v>0</v>
      </c>
      <c r="W16" s="229">
        <f t="shared" si="1"/>
        <v>0</v>
      </c>
      <c r="X16" s="230">
        <f t="shared" si="2"/>
        <v>0</v>
      </c>
      <c r="Y16" s="228">
        <f t="shared" si="3"/>
        <v>0</v>
      </c>
      <c r="Z16" s="231" t="s">
        <v>1475</v>
      </c>
      <c r="AA16" s="43" t="s">
        <v>775</v>
      </c>
      <c r="AB16" s="231" t="s">
        <v>1105</v>
      </c>
      <c r="AC16" s="80" t="s">
        <v>33</v>
      </c>
      <c r="AD16"/>
    </row>
    <row r="17" spans="1:30" ht="38.25">
      <c r="A17" s="186">
        <v>15</v>
      </c>
      <c r="B17" s="43">
        <v>11</v>
      </c>
      <c r="C17" s="43" t="s">
        <v>801</v>
      </c>
      <c r="D17" s="80" t="s">
        <v>1476</v>
      </c>
      <c r="E17" s="239" t="s">
        <v>1483</v>
      </c>
      <c r="F17" s="43" t="s">
        <v>797</v>
      </c>
      <c r="G17" s="80" t="s">
        <v>1470</v>
      </c>
      <c r="H17" s="80" t="s">
        <v>1471</v>
      </c>
      <c r="I17" s="43" t="s">
        <v>1472</v>
      </c>
      <c r="J17" s="232" t="s">
        <v>857</v>
      </c>
      <c r="K17" s="233" t="s">
        <v>799</v>
      </c>
      <c r="L17" s="233" t="s">
        <v>799</v>
      </c>
      <c r="M17" s="238" t="s">
        <v>799</v>
      </c>
      <c r="N17" s="235" t="s">
        <v>996</v>
      </c>
      <c r="O17" s="235">
        <v>8</v>
      </c>
      <c r="P17" s="235">
        <v>1</v>
      </c>
      <c r="Q17" s="240" t="s">
        <v>767</v>
      </c>
      <c r="R17" s="189">
        <v>1</v>
      </c>
      <c r="S17" s="225" t="s">
        <v>1338</v>
      </c>
      <c r="T17" s="226"/>
      <c r="U17" s="227">
        <v>0.23</v>
      </c>
      <c r="V17" s="228">
        <f t="shared" si="0"/>
        <v>0</v>
      </c>
      <c r="W17" s="229">
        <f t="shared" si="1"/>
        <v>0</v>
      </c>
      <c r="X17" s="230">
        <f t="shared" si="2"/>
        <v>0</v>
      </c>
      <c r="Y17" s="228">
        <f t="shared" si="3"/>
        <v>0</v>
      </c>
      <c r="Z17" s="231" t="s">
        <v>1478</v>
      </c>
      <c r="AA17" s="43" t="s">
        <v>775</v>
      </c>
      <c r="AB17" s="231" t="s">
        <v>1105</v>
      </c>
      <c r="AC17" s="80" t="s">
        <v>33</v>
      </c>
      <c r="AD17"/>
    </row>
    <row r="18" spans="1:30" ht="67.5" customHeight="1">
      <c r="A18" s="69">
        <v>16</v>
      </c>
      <c r="B18" s="43">
        <v>12</v>
      </c>
      <c r="C18" s="43" t="s">
        <v>795</v>
      </c>
      <c r="D18" s="80" t="s">
        <v>1484</v>
      </c>
      <c r="E18" s="80" t="s">
        <v>1485</v>
      </c>
      <c r="F18" s="43" t="s">
        <v>797</v>
      </c>
      <c r="G18" s="80" t="s">
        <v>1470</v>
      </c>
      <c r="H18" s="80" t="s">
        <v>1471</v>
      </c>
      <c r="I18" s="43" t="s">
        <v>1472</v>
      </c>
      <c r="J18" s="42" t="s">
        <v>852</v>
      </c>
      <c r="K18" s="220" t="s">
        <v>1486</v>
      </c>
      <c r="L18" s="221" t="s">
        <v>1487</v>
      </c>
      <c r="M18" s="238" t="s">
        <v>767</v>
      </c>
      <c r="N18" s="213" t="s">
        <v>799</v>
      </c>
      <c r="O18" s="213" t="s">
        <v>799</v>
      </c>
      <c r="P18" s="213" t="s">
        <v>799</v>
      </c>
      <c r="Q18" s="237" t="s">
        <v>797</v>
      </c>
      <c r="R18" s="189">
        <v>1</v>
      </c>
      <c r="S18" s="225" t="s">
        <v>1338</v>
      </c>
      <c r="T18" s="226"/>
      <c r="U18" s="227">
        <v>0.23</v>
      </c>
      <c r="V18" s="228">
        <f t="shared" si="0"/>
        <v>0</v>
      </c>
      <c r="W18" s="229">
        <f t="shared" si="1"/>
        <v>0</v>
      </c>
      <c r="X18" s="230">
        <f t="shared" si="2"/>
        <v>0</v>
      </c>
      <c r="Y18" s="228">
        <f t="shared" si="3"/>
        <v>0</v>
      </c>
      <c r="Z18" s="231" t="s">
        <v>1475</v>
      </c>
      <c r="AA18" s="43" t="s">
        <v>775</v>
      </c>
      <c r="AB18" s="231" t="s">
        <v>1105</v>
      </c>
      <c r="AC18" s="80" t="s">
        <v>479</v>
      </c>
      <c r="AD18"/>
    </row>
    <row r="19" spans="1:30" ht="38.25">
      <c r="A19" s="186">
        <v>17</v>
      </c>
      <c r="B19" s="43">
        <v>12</v>
      </c>
      <c r="C19" s="43" t="s">
        <v>795</v>
      </c>
      <c r="D19" s="80" t="s">
        <v>1488</v>
      </c>
      <c r="E19" s="80" t="s">
        <v>1489</v>
      </c>
      <c r="F19" s="43" t="s">
        <v>797</v>
      </c>
      <c r="G19" s="80" t="s">
        <v>1470</v>
      </c>
      <c r="H19" s="80" t="s">
        <v>1471</v>
      </c>
      <c r="I19" s="43" t="s">
        <v>1472</v>
      </c>
      <c r="J19" s="42" t="s">
        <v>852</v>
      </c>
      <c r="K19" s="220" t="s">
        <v>1490</v>
      </c>
      <c r="L19" s="221" t="s">
        <v>1491</v>
      </c>
      <c r="M19" s="238" t="s">
        <v>767</v>
      </c>
      <c r="N19" s="213" t="s">
        <v>799</v>
      </c>
      <c r="O19" s="213" t="s">
        <v>799</v>
      </c>
      <c r="P19" s="213" t="s">
        <v>799</v>
      </c>
      <c r="Q19" s="237" t="s">
        <v>797</v>
      </c>
      <c r="R19" s="189">
        <v>1</v>
      </c>
      <c r="S19" s="225" t="s">
        <v>1338</v>
      </c>
      <c r="T19" s="226"/>
      <c r="U19" s="227">
        <v>0.23</v>
      </c>
      <c r="V19" s="228">
        <f t="shared" si="0"/>
        <v>0</v>
      </c>
      <c r="W19" s="229">
        <f t="shared" si="1"/>
        <v>0</v>
      </c>
      <c r="X19" s="230">
        <f t="shared" si="2"/>
        <v>0</v>
      </c>
      <c r="Y19" s="228">
        <f t="shared" si="3"/>
        <v>0</v>
      </c>
      <c r="Z19" s="231" t="s">
        <v>1475</v>
      </c>
      <c r="AA19" s="43" t="s">
        <v>775</v>
      </c>
      <c r="AB19" s="231" t="s">
        <v>1105</v>
      </c>
      <c r="AC19" s="80" t="s">
        <v>479</v>
      </c>
      <c r="AD19"/>
    </row>
    <row r="20" spans="1:30" ht="70.5" customHeight="1">
      <c r="A20" s="69">
        <v>18</v>
      </c>
      <c r="B20" s="43">
        <v>13</v>
      </c>
      <c r="C20" s="200" t="s">
        <v>795</v>
      </c>
      <c r="D20" s="47" t="s">
        <v>822</v>
      </c>
      <c r="E20" s="47" t="s">
        <v>799</v>
      </c>
      <c r="F20" s="200" t="s">
        <v>797</v>
      </c>
      <c r="G20" s="241" t="s">
        <v>799</v>
      </c>
      <c r="H20" s="241" t="s">
        <v>799</v>
      </c>
      <c r="I20" s="188" t="s">
        <v>799</v>
      </c>
      <c r="J20" s="42" t="s">
        <v>823</v>
      </c>
      <c r="K20" s="47" t="s">
        <v>824</v>
      </c>
      <c r="L20" s="242" t="s">
        <v>1063</v>
      </c>
      <c r="M20" s="188" t="s">
        <v>767</v>
      </c>
      <c r="N20" s="243" t="s">
        <v>799</v>
      </c>
      <c r="O20" s="243" t="s">
        <v>799</v>
      </c>
      <c r="P20" s="243" t="s">
        <v>799</v>
      </c>
      <c r="Q20" s="243" t="s">
        <v>799</v>
      </c>
      <c r="R20" s="42">
        <v>2</v>
      </c>
      <c r="S20" s="244" t="s">
        <v>379</v>
      </c>
      <c r="T20" s="226"/>
      <c r="U20" s="227">
        <v>0.23</v>
      </c>
      <c r="V20" s="228">
        <f t="shared" si="0"/>
        <v>0</v>
      </c>
      <c r="W20" s="230">
        <f t="shared" si="1"/>
        <v>0</v>
      </c>
      <c r="X20" s="230">
        <f t="shared" si="2"/>
        <v>0</v>
      </c>
      <c r="Y20" s="228">
        <f t="shared" si="3"/>
        <v>0</v>
      </c>
      <c r="Z20" s="200" t="s">
        <v>825</v>
      </c>
      <c r="AA20" s="200" t="s">
        <v>778</v>
      </c>
      <c r="AB20" s="209" t="s">
        <v>1105</v>
      </c>
      <c r="AC20" s="219" t="s">
        <v>33</v>
      </c>
      <c r="AD20"/>
    </row>
    <row r="21" spans="1:30" ht="64.5" customHeight="1">
      <c r="A21" s="186">
        <v>19</v>
      </c>
      <c r="B21" s="200">
        <v>14</v>
      </c>
      <c r="C21" s="200" t="s">
        <v>795</v>
      </c>
      <c r="D21" s="47" t="s">
        <v>1492</v>
      </c>
      <c r="E21" s="47" t="s">
        <v>1493</v>
      </c>
      <c r="F21" s="200" t="s">
        <v>797</v>
      </c>
      <c r="G21" s="241" t="s">
        <v>799</v>
      </c>
      <c r="H21" s="241" t="s">
        <v>799</v>
      </c>
      <c r="I21" s="188" t="s">
        <v>799</v>
      </c>
      <c r="J21" s="47" t="s">
        <v>1494</v>
      </c>
      <c r="K21" s="47">
        <v>425</v>
      </c>
      <c r="L21" s="62" t="s">
        <v>1495</v>
      </c>
      <c r="M21" s="188" t="s">
        <v>767</v>
      </c>
      <c r="N21" s="243" t="s">
        <v>799</v>
      </c>
      <c r="O21" s="243" t="s">
        <v>799</v>
      </c>
      <c r="P21" s="243" t="s">
        <v>799</v>
      </c>
      <c r="Q21" s="243" t="s">
        <v>799</v>
      </c>
      <c r="R21" s="46">
        <v>1</v>
      </c>
      <c r="S21" s="245" t="s">
        <v>1496</v>
      </c>
      <c r="T21" s="226"/>
      <c r="U21" s="227">
        <v>0.23</v>
      </c>
      <c r="V21" s="228">
        <f t="shared" si="0"/>
        <v>0</v>
      </c>
      <c r="W21" s="230">
        <f t="shared" si="1"/>
        <v>0</v>
      </c>
      <c r="X21" s="230">
        <f t="shared" si="2"/>
        <v>0</v>
      </c>
      <c r="Y21" s="228">
        <f t="shared" si="3"/>
        <v>0</v>
      </c>
      <c r="Z21" s="246" t="s">
        <v>1497</v>
      </c>
      <c r="AA21" s="200" t="s">
        <v>771</v>
      </c>
      <c r="AB21" s="209" t="s">
        <v>780</v>
      </c>
      <c r="AC21" s="219" t="s">
        <v>1498</v>
      </c>
      <c r="AD21"/>
    </row>
    <row r="22" spans="1:30" ht="68.25" customHeight="1">
      <c r="A22" s="69">
        <v>20</v>
      </c>
      <c r="B22" s="200">
        <v>15</v>
      </c>
      <c r="C22" s="200" t="s">
        <v>795</v>
      </c>
      <c r="D22" s="47" t="s">
        <v>827</v>
      </c>
      <c r="E22" s="47" t="s">
        <v>799</v>
      </c>
      <c r="F22" s="200" t="s">
        <v>797</v>
      </c>
      <c r="G22" s="45" t="s">
        <v>799</v>
      </c>
      <c r="H22" s="45" t="s">
        <v>799</v>
      </c>
      <c r="I22" s="188" t="s">
        <v>799</v>
      </c>
      <c r="J22" s="42" t="s">
        <v>823</v>
      </c>
      <c r="K22" s="47" t="s">
        <v>828</v>
      </c>
      <c r="L22" s="210" t="s">
        <v>1064</v>
      </c>
      <c r="M22" s="247" t="s">
        <v>767</v>
      </c>
      <c r="N22" s="202" t="s">
        <v>799</v>
      </c>
      <c r="O22" s="202" t="s">
        <v>799</v>
      </c>
      <c r="P22" s="202" t="s">
        <v>799</v>
      </c>
      <c r="Q22" s="202" t="s">
        <v>799</v>
      </c>
      <c r="R22" s="193">
        <v>2</v>
      </c>
      <c r="S22" s="205" t="s">
        <v>829</v>
      </c>
      <c r="T22" s="217"/>
      <c r="U22" s="207">
        <v>0.23</v>
      </c>
      <c r="V22" s="208">
        <f t="shared" si="0"/>
        <v>0</v>
      </c>
      <c r="W22" s="197">
        <f t="shared" si="1"/>
        <v>0</v>
      </c>
      <c r="X22" s="197">
        <f t="shared" si="2"/>
        <v>0</v>
      </c>
      <c r="Y22" s="208">
        <f t="shared" si="3"/>
        <v>0</v>
      </c>
      <c r="Z22" s="200" t="s">
        <v>1255</v>
      </c>
      <c r="AA22" s="200" t="s">
        <v>774</v>
      </c>
      <c r="AB22" s="209" t="s">
        <v>1105</v>
      </c>
      <c r="AC22" s="219" t="s">
        <v>33</v>
      </c>
      <c r="AD22"/>
    </row>
    <row r="23" spans="1:30" ht="55.5" customHeight="1">
      <c r="A23" s="186">
        <v>21</v>
      </c>
      <c r="B23" s="200">
        <v>15</v>
      </c>
      <c r="C23" s="200" t="s">
        <v>801</v>
      </c>
      <c r="D23" s="248" t="s">
        <v>830</v>
      </c>
      <c r="E23" s="67" t="s">
        <v>831</v>
      </c>
      <c r="F23" s="200" t="s">
        <v>797</v>
      </c>
      <c r="G23" s="45" t="s">
        <v>799</v>
      </c>
      <c r="H23" s="45" t="s">
        <v>799</v>
      </c>
      <c r="I23" s="188" t="s">
        <v>799</v>
      </c>
      <c r="J23" s="201" t="s">
        <v>826</v>
      </c>
      <c r="K23" s="202" t="s">
        <v>799</v>
      </c>
      <c r="L23" s="202" t="s">
        <v>799</v>
      </c>
      <c r="M23" s="249" t="s">
        <v>799</v>
      </c>
      <c r="N23" s="203" t="s">
        <v>996</v>
      </c>
      <c r="O23" s="203">
        <v>5.9</v>
      </c>
      <c r="P23" s="203">
        <v>33.5</v>
      </c>
      <c r="Q23" s="204" t="s">
        <v>767</v>
      </c>
      <c r="R23" s="48">
        <v>2</v>
      </c>
      <c r="S23" s="205" t="s">
        <v>829</v>
      </c>
      <c r="T23" s="217"/>
      <c r="U23" s="207">
        <v>0.23</v>
      </c>
      <c r="V23" s="208">
        <f t="shared" si="0"/>
        <v>0</v>
      </c>
      <c r="W23" s="197">
        <f t="shared" si="1"/>
        <v>0</v>
      </c>
      <c r="X23" s="197">
        <f t="shared" si="2"/>
        <v>0</v>
      </c>
      <c r="Y23" s="208">
        <f t="shared" si="3"/>
        <v>0</v>
      </c>
      <c r="Z23" s="200" t="s">
        <v>1255</v>
      </c>
      <c r="AA23" s="200" t="s">
        <v>774</v>
      </c>
      <c r="AB23" s="209" t="s">
        <v>1105</v>
      </c>
      <c r="AC23" s="219" t="s">
        <v>33</v>
      </c>
      <c r="AD23"/>
    </row>
    <row r="24" spans="1:30" ht="51">
      <c r="A24" s="69">
        <v>22</v>
      </c>
      <c r="B24" s="200">
        <v>16</v>
      </c>
      <c r="C24" s="200" t="s">
        <v>795</v>
      </c>
      <c r="D24" s="47" t="s">
        <v>833</v>
      </c>
      <c r="E24" s="47" t="s">
        <v>799</v>
      </c>
      <c r="F24" s="200" t="s">
        <v>797</v>
      </c>
      <c r="G24" s="45" t="s">
        <v>799</v>
      </c>
      <c r="H24" s="45" t="s">
        <v>799</v>
      </c>
      <c r="I24" s="188" t="s">
        <v>799</v>
      </c>
      <c r="J24" s="42" t="s">
        <v>823</v>
      </c>
      <c r="K24" s="47" t="s">
        <v>834</v>
      </c>
      <c r="L24" s="210" t="s">
        <v>1065</v>
      </c>
      <c r="M24" s="247" t="s">
        <v>767</v>
      </c>
      <c r="N24" s="202" t="s">
        <v>799</v>
      </c>
      <c r="O24" s="202" t="s">
        <v>799</v>
      </c>
      <c r="P24" s="202" t="s">
        <v>799</v>
      </c>
      <c r="Q24" s="202" t="s">
        <v>799</v>
      </c>
      <c r="R24" s="48">
        <v>2</v>
      </c>
      <c r="S24" s="205" t="s">
        <v>829</v>
      </c>
      <c r="T24" s="217"/>
      <c r="U24" s="207">
        <v>0.23</v>
      </c>
      <c r="V24" s="208">
        <f t="shared" si="0"/>
        <v>0</v>
      </c>
      <c r="W24" s="197">
        <f t="shared" si="1"/>
        <v>0</v>
      </c>
      <c r="X24" s="197">
        <f t="shared" si="2"/>
        <v>0</v>
      </c>
      <c r="Y24" s="208">
        <f t="shared" si="3"/>
        <v>0</v>
      </c>
      <c r="Z24" s="200" t="s">
        <v>1241</v>
      </c>
      <c r="AA24" s="200" t="s">
        <v>835</v>
      </c>
      <c r="AB24" s="209" t="s">
        <v>1105</v>
      </c>
      <c r="AC24" s="219" t="s">
        <v>33</v>
      </c>
      <c r="AD24"/>
    </row>
    <row r="25" spans="1:30" ht="50.25" customHeight="1">
      <c r="A25" s="186">
        <v>23</v>
      </c>
      <c r="B25" s="200">
        <v>16</v>
      </c>
      <c r="C25" s="200" t="s">
        <v>801</v>
      </c>
      <c r="D25" s="65" t="s">
        <v>836</v>
      </c>
      <c r="E25" s="65" t="s">
        <v>837</v>
      </c>
      <c r="F25" s="200" t="s">
        <v>797</v>
      </c>
      <c r="G25" s="45" t="s">
        <v>799</v>
      </c>
      <c r="H25" s="45" t="s">
        <v>799</v>
      </c>
      <c r="I25" s="188" t="s">
        <v>799</v>
      </c>
      <c r="J25" s="201" t="s">
        <v>799</v>
      </c>
      <c r="K25" s="202" t="s">
        <v>799</v>
      </c>
      <c r="L25" s="202" t="s">
        <v>799</v>
      </c>
      <c r="M25" s="249" t="s">
        <v>799</v>
      </c>
      <c r="N25" s="203" t="s">
        <v>996</v>
      </c>
      <c r="O25" s="203">
        <v>4</v>
      </c>
      <c r="P25" s="203" t="s">
        <v>811</v>
      </c>
      <c r="Q25" s="204" t="s">
        <v>767</v>
      </c>
      <c r="R25" s="193">
        <v>2</v>
      </c>
      <c r="S25" s="205" t="s">
        <v>829</v>
      </c>
      <c r="T25" s="217"/>
      <c r="U25" s="207">
        <v>0.23</v>
      </c>
      <c r="V25" s="208">
        <f t="shared" si="0"/>
        <v>0</v>
      </c>
      <c r="W25" s="197">
        <f t="shared" si="1"/>
        <v>0</v>
      </c>
      <c r="X25" s="197">
        <f t="shared" si="2"/>
        <v>0</v>
      </c>
      <c r="Y25" s="208">
        <f t="shared" si="3"/>
        <v>0</v>
      </c>
      <c r="Z25" s="200" t="s">
        <v>1241</v>
      </c>
      <c r="AA25" s="200" t="s">
        <v>835</v>
      </c>
      <c r="AB25" s="209" t="s">
        <v>1105</v>
      </c>
      <c r="AC25" s="219" t="s">
        <v>33</v>
      </c>
      <c r="AD25"/>
    </row>
    <row r="26" spans="1:30" ht="50.25" customHeight="1">
      <c r="A26" s="69">
        <v>24</v>
      </c>
      <c r="B26" s="200">
        <v>17</v>
      </c>
      <c r="C26" s="200" t="s">
        <v>795</v>
      </c>
      <c r="D26" s="47" t="s">
        <v>838</v>
      </c>
      <c r="E26" s="47" t="s">
        <v>799</v>
      </c>
      <c r="F26" s="200" t="s">
        <v>797</v>
      </c>
      <c r="G26" s="45" t="s">
        <v>799</v>
      </c>
      <c r="H26" s="45" t="s">
        <v>799</v>
      </c>
      <c r="I26" s="188" t="s">
        <v>799</v>
      </c>
      <c r="J26" s="121" t="s">
        <v>823</v>
      </c>
      <c r="K26" s="47">
        <v>1650</v>
      </c>
      <c r="L26" s="210" t="s">
        <v>1499</v>
      </c>
      <c r="M26" s="247" t="s">
        <v>767</v>
      </c>
      <c r="N26" s="202" t="s">
        <v>799</v>
      </c>
      <c r="O26" s="202" t="s">
        <v>799</v>
      </c>
      <c r="P26" s="202" t="s">
        <v>799</v>
      </c>
      <c r="Q26" s="202" t="s">
        <v>799</v>
      </c>
      <c r="R26" s="48">
        <v>2</v>
      </c>
      <c r="S26" s="205" t="s">
        <v>146</v>
      </c>
      <c r="T26" s="217"/>
      <c r="U26" s="207">
        <v>0.23</v>
      </c>
      <c r="V26" s="208">
        <f t="shared" si="0"/>
        <v>0</v>
      </c>
      <c r="W26" s="197">
        <f t="shared" si="1"/>
        <v>0</v>
      </c>
      <c r="X26" s="197">
        <f t="shared" si="2"/>
        <v>0</v>
      </c>
      <c r="Y26" s="208">
        <f t="shared" si="3"/>
        <v>0</v>
      </c>
      <c r="Z26" s="200" t="s">
        <v>1242</v>
      </c>
      <c r="AA26" s="200" t="s">
        <v>778</v>
      </c>
      <c r="AB26" s="218" t="s">
        <v>780</v>
      </c>
      <c r="AC26" s="219" t="s">
        <v>1263</v>
      </c>
      <c r="AD26"/>
    </row>
    <row r="27" spans="1:30" ht="44.25" customHeight="1">
      <c r="A27" s="186">
        <v>25</v>
      </c>
      <c r="B27" s="200">
        <v>17</v>
      </c>
      <c r="C27" s="200" t="s">
        <v>801</v>
      </c>
      <c r="D27" s="65" t="s">
        <v>839</v>
      </c>
      <c r="E27" s="66">
        <v>107503062015</v>
      </c>
      <c r="F27" s="200" t="s">
        <v>797</v>
      </c>
      <c r="G27" s="45" t="s">
        <v>799</v>
      </c>
      <c r="H27" s="45" t="s">
        <v>799</v>
      </c>
      <c r="I27" s="188" t="s">
        <v>799</v>
      </c>
      <c r="J27" s="250" t="s">
        <v>799</v>
      </c>
      <c r="K27" s="202" t="s">
        <v>799</v>
      </c>
      <c r="L27" s="202" t="s">
        <v>799</v>
      </c>
      <c r="M27" s="202" t="s">
        <v>799</v>
      </c>
      <c r="N27" s="203" t="s">
        <v>923</v>
      </c>
      <c r="O27" s="203">
        <v>3.9</v>
      </c>
      <c r="P27" s="203" t="s">
        <v>811</v>
      </c>
      <c r="Q27" s="204" t="s">
        <v>767</v>
      </c>
      <c r="R27" s="193">
        <v>2</v>
      </c>
      <c r="S27" s="205" t="s">
        <v>146</v>
      </c>
      <c r="T27" s="217"/>
      <c r="U27" s="207">
        <v>0.23</v>
      </c>
      <c r="V27" s="208">
        <f t="shared" si="0"/>
        <v>0</v>
      </c>
      <c r="W27" s="197">
        <f t="shared" si="1"/>
        <v>0</v>
      </c>
      <c r="X27" s="197">
        <f t="shared" si="2"/>
        <v>0</v>
      </c>
      <c r="Y27" s="208">
        <f t="shared" si="3"/>
        <v>0</v>
      </c>
      <c r="Z27" s="200" t="s">
        <v>1242</v>
      </c>
      <c r="AA27" s="200" t="s">
        <v>778</v>
      </c>
      <c r="AB27" s="218" t="s">
        <v>780</v>
      </c>
      <c r="AC27" s="219" t="s">
        <v>1500</v>
      </c>
      <c r="AD27"/>
    </row>
    <row r="28" spans="1:30" ht="100.5" customHeight="1">
      <c r="A28" s="69">
        <v>26</v>
      </c>
      <c r="B28" s="200">
        <v>17</v>
      </c>
      <c r="C28" s="200" t="s">
        <v>812</v>
      </c>
      <c r="D28" s="65" t="s">
        <v>840</v>
      </c>
      <c r="E28" s="66">
        <v>2200243789</v>
      </c>
      <c r="F28" s="200" t="s">
        <v>797</v>
      </c>
      <c r="G28" s="45" t="s">
        <v>799</v>
      </c>
      <c r="H28" s="45" t="s">
        <v>799</v>
      </c>
      <c r="I28" s="188" t="s">
        <v>799</v>
      </c>
      <c r="J28" s="250" t="s">
        <v>799</v>
      </c>
      <c r="K28" s="202" t="s">
        <v>799</v>
      </c>
      <c r="L28" s="202" t="s">
        <v>799</v>
      </c>
      <c r="M28" s="202" t="s">
        <v>799</v>
      </c>
      <c r="N28" s="203" t="s">
        <v>996</v>
      </c>
      <c r="O28" s="203">
        <v>11.1</v>
      </c>
      <c r="P28" s="203" t="s">
        <v>811</v>
      </c>
      <c r="Q28" s="204" t="s">
        <v>767</v>
      </c>
      <c r="R28" s="48">
        <v>2</v>
      </c>
      <c r="S28" s="205" t="s">
        <v>146</v>
      </c>
      <c r="T28" s="217"/>
      <c r="U28" s="207">
        <v>0.23</v>
      </c>
      <c r="V28" s="208">
        <f t="shared" si="0"/>
        <v>0</v>
      </c>
      <c r="W28" s="197">
        <f t="shared" si="1"/>
        <v>0</v>
      </c>
      <c r="X28" s="197">
        <f t="shared" si="2"/>
        <v>0</v>
      </c>
      <c r="Y28" s="208">
        <f t="shared" si="3"/>
        <v>0</v>
      </c>
      <c r="Z28" s="200" t="s">
        <v>1242</v>
      </c>
      <c r="AA28" s="200" t="s">
        <v>778</v>
      </c>
      <c r="AB28" s="218" t="s">
        <v>780</v>
      </c>
      <c r="AC28" s="219" t="s">
        <v>1500</v>
      </c>
      <c r="AD28"/>
    </row>
    <row r="29" spans="1:30" ht="38.25">
      <c r="A29" s="186">
        <v>27</v>
      </c>
      <c r="B29" s="200">
        <v>18</v>
      </c>
      <c r="C29" s="200" t="s">
        <v>795</v>
      </c>
      <c r="D29" s="47" t="s">
        <v>841</v>
      </c>
      <c r="E29" s="47" t="s">
        <v>799</v>
      </c>
      <c r="F29" s="200" t="s">
        <v>797</v>
      </c>
      <c r="G29" s="45" t="s">
        <v>799</v>
      </c>
      <c r="H29" s="45" t="s">
        <v>799</v>
      </c>
      <c r="I29" s="188" t="s">
        <v>799</v>
      </c>
      <c r="J29" s="121" t="s">
        <v>806</v>
      </c>
      <c r="K29" s="47" t="s">
        <v>842</v>
      </c>
      <c r="L29" s="210" t="s">
        <v>1066</v>
      </c>
      <c r="M29" s="211" t="s">
        <v>767</v>
      </c>
      <c r="N29" s="202" t="s">
        <v>799</v>
      </c>
      <c r="O29" s="202" t="s">
        <v>799</v>
      </c>
      <c r="P29" s="202" t="s">
        <v>799</v>
      </c>
      <c r="Q29" s="202" t="s">
        <v>799</v>
      </c>
      <c r="R29" s="193">
        <v>2</v>
      </c>
      <c r="S29" s="205" t="s">
        <v>843</v>
      </c>
      <c r="T29" s="217"/>
      <c r="U29" s="207">
        <v>0.23</v>
      </c>
      <c r="V29" s="208">
        <f t="shared" si="0"/>
        <v>0</v>
      </c>
      <c r="W29" s="197">
        <f t="shared" si="1"/>
        <v>0</v>
      </c>
      <c r="X29" s="197">
        <f t="shared" si="2"/>
        <v>0</v>
      </c>
      <c r="Y29" s="208">
        <f t="shared" si="3"/>
        <v>0</v>
      </c>
      <c r="Z29" s="200" t="s">
        <v>1244</v>
      </c>
      <c r="AA29" s="200" t="s">
        <v>775</v>
      </c>
      <c r="AB29" s="209">
        <v>7</v>
      </c>
      <c r="AC29" s="219" t="s">
        <v>1264</v>
      </c>
      <c r="AD29"/>
    </row>
    <row r="30" spans="1:30" ht="66.75" customHeight="1">
      <c r="A30" s="69">
        <v>28</v>
      </c>
      <c r="B30" s="200">
        <v>19</v>
      </c>
      <c r="C30" s="200" t="s">
        <v>795</v>
      </c>
      <c r="D30" s="47" t="s">
        <v>844</v>
      </c>
      <c r="E30" s="47" t="s">
        <v>1091</v>
      </c>
      <c r="F30" s="200" t="s">
        <v>797</v>
      </c>
      <c r="G30" s="45" t="s">
        <v>799</v>
      </c>
      <c r="H30" s="45" t="s">
        <v>799</v>
      </c>
      <c r="I30" s="188" t="s">
        <v>799</v>
      </c>
      <c r="J30" s="121" t="s">
        <v>806</v>
      </c>
      <c r="K30" s="47">
        <v>1500</v>
      </c>
      <c r="L30" s="251" t="s">
        <v>1093</v>
      </c>
      <c r="M30" s="211" t="s">
        <v>767</v>
      </c>
      <c r="N30" s="202" t="s">
        <v>799</v>
      </c>
      <c r="O30" s="202" t="s">
        <v>799</v>
      </c>
      <c r="P30" s="202" t="s">
        <v>799</v>
      </c>
      <c r="Q30" s="202" t="s">
        <v>799</v>
      </c>
      <c r="R30" s="48">
        <v>2</v>
      </c>
      <c r="S30" s="205" t="s">
        <v>845</v>
      </c>
      <c r="T30" s="217"/>
      <c r="U30" s="207">
        <v>0.23</v>
      </c>
      <c r="V30" s="208">
        <f t="shared" si="0"/>
        <v>0</v>
      </c>
      <c r="W30" s="197">
        <f t="shared" si="1"/>
        <v>0</v>
      </c>
      <c r="X30" s="197">
        <f t="shared" si="2"/>
        <v>0</v>
      </c>
      <c r="Y30" s="208">
        <f t="shared" si="3"/>
        <v>0</v>
      </c>
      <c r="Z30" s="200" t="s">
        <v>1245</v>
      </c>
      <c r="AA30" s="200" t="s">
        <v>771</v>
      </c>
      <c r="AB30" s="209" t="s">
        <v>846</v>
      </c>
      <c r="AC30" s="219" t="s">
        <v>1265</v>
      </c>
      <c r="AD30"/>
    </row>
    <row r="31" spans="1:30" ht="66.75" customHeight="1">
      <c r="A31" s="186">
        <v>29</v>
      </c>
      <c r="B31" s="200">
        <v>20</v>
      </c>
      <c r="C31" s="200" t="s">
        <v>795</v>
      </c>
      <c r="D31" s="47" t="s">
        <v>847</v>
      </c>
      <c r="E31" s="47" t="s">
        <v>799</v>
      </c>
      <c r="F31" s="200" t="s">
        <v>797</v>
      </c>
      <c r="G31" s="45" t="s">
        <v>799</v>
      </c>
      <c r="H31" s="45" t="s">
        <v>799</v>
      </c>
      <c r="I31" s="188" t="s">
        <v>799</v>
      </c>
      <c r="J31" s="121" t="s">
        <v>806</v>
      </c>
      <c r="K31" s="48">
        <v>1500</v>
      </c>
      <c r="L31" s="242" t="s">
        <v>1092</v>
      </c>
      <c r="M31" s="211" t="s">
        <v>767</v>
      </c>
      <c r="N31" s="202" t="s">
        <v>799</v>
      </c>
      <c r="O31" s="202" t="s">
        <v>799</v>
      </c>
      <c r="P31" s="202" t="s">
        <v>799</v>
      </c>
      <c r="Q31" s="202" t="s">
        <v>799</v>
      </c>
      <c r="R31" s="193">
        <v>2</v>
      </c>
      <c r="S31" s="205" t="s">
        <v>821</v>
      </c>
      <c r="T31" s="217"/>
      <c r="U31" s="207">
        <v>0.23</v>
      </c>
      <c r="V31" s="208">
        <f t="shared" si="0"/>
        <v>0</v>
      </c>
      <c r="W31" s="197">
        <f t="shared" si="1"/>
        <v>0</v>
      </c>
      <c r="X31" s="197">
        <f t="shared" si="2"/>
        <v>0</v>
      </c>
      <c r="Y31" s="208">
        <f t="shared" si="3"/>
        <v>0</v>
      </c>
      <c r="Z31" s="200" t="s">
        <v>1245</v>
      </c>
      <c r="AA31" s="200" t="s">
        <v>772</v>
      </c>
      <c r="AB31" s="218" t="s">
        <v>780</v>
      </c>
      <c r="AC31" s="219" t="s">
        <v>1501</v>
      </c>
      <c r="AD31"/>
    </row>
    <row r="32" spans="1:30">
      <c r="A32" s="69">
        <v>30</v>
      </c>
      <c r="B32" s="200">
        <v>20</v>
      </c>
      <c r="C32" s="200" t="s">
        <v>801</v>
      </c>
      <c r="D32" s="47" t="s">
        <v>799</v>
      </c>
      <c r="E32" s="61">
        <v>802005251560002</v>
      </c>
      <c r="F32" s="200" t="s">
        <v>797</v>
      </c>
      <c r="G32" s="45" t="s">
        <v>799</v>
      </c>
      <c r="H32" s="45" t="s">
        <v>799</v>
      </c>
      <c r="I32" s="188" t="s">
        <v>799</v>
      </c>
      <c r="J32" s="121" t="s">
        <v>799</v>
      </c>
      <c r="K32" s="252" t="s">
        <v>799</v>
      </c>
      <c r="L32" s="62" t="s">
        <v>799</v>
      </c>
      <c r="M32" s="247" t="s">
        <v>797</v>
      </c>
      <c r="N32" s="202" t="s">
        <v>996</v>
      </c>
      <c r="O32" s="253">
        <v>2.2000000000000002</v>
      </c>
      <c r="P32" s="253">
        <v>6.6</v>
      </c>
      <c r="Q32" s="202" t="s">
        <v>797</v>
      </c>
      <c r="R32" s="193">
        <v>2</v>
      </c>
      <c r="S32" s="205" t="s">
        <v>271</v>
      </c>
      <c r="T32" s="217"/>
      <c r="U32" s="207">
        <v>0.23</v>
      </c>
      <c r="V32" s="208">
        <f t="shared" si="0"/>
        <v>0</v>
      </c>
      <c r="W32" s="197">
        <f t="shared" si="1"/>
        <v>0</v>
      </c>
      <c r="X32" s="197">
        <f t="shared" si="2"/>
        <v>0</v>
      </c>
      <c r="Y32" s="208">
        <f t="shared" si="3"/>
        <v>0</v>
      </c>
      <c r="Z32" s="200" t="s">
        <v>1245</v>
      </c>
      <c r="AA32" s="200" t="s">
        <v>772</v>
      </c>
      <c r="AB32" s="218" t="s">
        <v>780</v>
      </c>
      <c r="AC32" s="219" t="s">
        <v>1502</v>
      </c>
      <c r="AD32"/>
    </row>
    <row r="33" spans="1:30" ht="88.5" customHeight="1">
      <c r="A33" s="186">
        <v>31</v>
      </c>
      <c r="B33" s="254">
        <v>21</v>
      </c>
      <c r="C33" s="200" t="s">
        <v>795</v>
      </c>
      <c r="D33" s="48" t="s">
        <v>848</v>
      </c>
      <c r="E33" s="48" t="s">
        <v>799</v>
      </c>
      <c r="F33" s="200" t="s">
        <v>797</v>
      </c>
      <c r="G33" s="45" t="s">
        <v>799</v>
      </c>
      <c r="H33" s="45" t="s">
        <v>799</v>
      </c>
      <c r="I33" s="188" t="s">
        <v>799</v>
      </c>
      <c r="J33" s="121" t="s">
        <v>806</v>
      </c>
      <c r="K33" s="48">
        <v>1200</v>
      </c>
      <c r="L33" s="210" t="s">
        <v>849</v>
      </c>
      <c r="M33" s="211" t="s">
        <v>767</v>
      </c>
      <c r="N33" s="202" t="s">
        <v>799</v>
      </c>
      <c r="O33" s="202" t="s">
        <v>799</v>
      </c>
      <c r="P33" s="202" t="s">
        <v>799</v>
      </c>
      <c r="Q33" s="202" t="s">
        <v>799</v>
      </c>
      <c r="R33" s="48">
        <v>2</v>
      </c>
      <c r="S33" s="205" t="s">
        <v>850</v>
      </c>
      <c r="T33" s="217"/>
      <c r="U33" s="207">
        <v>0.23</v>
      </c>
      <c r="V33" s="208">
        <f t="shared" si="0"/>
        <v>0</v>
      </c>
      <c r="W33" s="197">
        <f t="shared" si="1"/>
        <v>0</v>
      </c>
      <c r="X33" s="197">
        <f t="shared" si="2"/>
        <v>0</v>
      </c>
      <c r="Y33" s="208">
        <f t="shared" si="3"/>
        <v>0</v>
      </c>
      <c r="Z33" s="254" t="s">
        <v>1246</v>
      </c>
      <c r="AA33" s="254" t="s">
        <v>778</v>
      </c>
      <c r="AB33" s="218" t="s">
        <v>780</v>
      </c>
      <c r="AC33" s="219" t="s">
        <v>1503</v>
      </c>
      <c r="AD33"/>
    </row>
    <row r="34" spans="1:30" ht="76.5">
      <c r="A34" s="69">
        <v>32</v>
      </c>
      <c r="B34" s="254">
        <v>22</v>
      </c>
      <c r="C34" s="200" t="s">
        <v>795</v>
      </c>
      <c r="D34" s="48" t="s">
        <v>851</v>
      </c>
      <c r="E34" s="48" t="s">
        <v>799</v>
      </c>
      <c r="F34" s="200" t="s">
        <v>797</v>
      </c>
      <c r="G34" s="255">
        <v>45243</v>
      </c>
      <c r="H34" s="256" t="s">
        <v>1222</v>
      </c>
      <c r="I34" s="257" t="s">
        <v>1224</v>
      </c>
      <c r="J34" s="258" t="s">
        <v>852</v>
      </c>
      <c r="K34" s="48" t="s">
        <v>853</v>
      </c>
      <c r="L34" s="210" t="s">
        <v>1067</v>
      </c>
      <c r="M34" s="259" t="s">
        <v>767</v>
      </c>
      <c r="N34" s="202" t="s">
        <v>799</v>
      </c>
      <c r="O34" s="202" t="s">
        <v>799</v>
      </c>
      <c r="P34" s="202" t="s">
        <v>799</v>
      </c>
      <c r="Q34" s="202" t="s">
        <v>799</v>
      </c>
      <c r="R34" s="193">
        <v>2</v>
      </c>
      <c r="S34" s="260" t="s">
        <v>549</v>
      </c>
      <c r="T34" s="217"/>
      <c r="U34" s="207">
        <v>0.23</v>
      </c>
      <c r="V34" s="208">
        <f t="shared" si="0"/>
        <v>0</v>
      </c>
      <c r="W34" s="197">
        <f t="shared" si="1"/>
        <v>0</v>
      </c>
      <c r="X34" s="197">
        <f t="shared" si="2"/>
        <v>0</v>
      </c>
      <c r="Y34" s="208">
        <f t="shared" si="3"/>
        <v>0</v>
      </c>
      <c r="Z34" s="254" t="s">
        <v>854</v>
      </c>
      <c r="AA34" s="254" t="s">
        <v>775</v>
      </c>
      <c r="AB34" s="209">
        <v>4</v>
      </c>
      <c r="AC34" s="219" t="s">
        <v>1263</v>
      </c>
      <c r="AD34"/>
    </row>
    <row r="35" spans="1:30" ht="50.25" customHeight="1">
      <c r="A35" s="186">
        <v>33</v>
      </c>
      <c r="B35" s="254">
        <v>22</v>
      </c>
      <c r="C35" s="200" t="s">
        <v>801</v>
      </c>
      <c r="D35" s="48" t="s">
        <v>855</v>
      </c>
      <c r="E35" s="68" t="s">
        <v>856</v>
      </c>
      <c r="F35" s="200" t="s">
        <v>797</v>
      </c>
      <c r="G35" s="255">
        <v>45243</v>
      </c>
      <c r="H35" s="256" t="s">
        <v>1222</v>
      </c>
      <c r="I35" s="257" t="s">
        <v>1224</v>
      </c>
      <c r="J35" s="250" t="s">
        <v>857</v>
      </c>
      <c r="K35" s="202" t="s">
        <v>799</v>
      </c>
      <c r="L35" s="202" t="s">
        <v>799</v>
      </c>
      <c r="M35" s="202" t="s">
        <v>799</v>
      </c>
      <c r="N35" s="203" t="s">
        <v>996</v>
      </c>
      <c r="O35" s="203">
        <v>11</v>
      </c>
      <c r="P35" s="203" t="s">
        <v>858</v>
      </c>
      <c r="Q35" s="204" t="s">
        <v>767</v>
      </c>
      <c r="R35" s="48">
        <v>2</v>
      </c>
      <c r="S35" s="260" t="s">
        <v>549</v>
      </c>
      <c r="T35" s="217"/>
      <c r="U35" s="207">
        <v>0.23</v>
      </c>
      <c r="V35" s="208">
        <f t="shared" si="0"/>
        <v>0</v>
      </c>
      <c r="W35" s="197">
        <f t="shared" si="1"/>
        <v>0</v>
      </c>
      <c r="X35" s="197">
        <f t="shared" si="2"/>
        <v>0</v>
      </c>
      <c r="Y35" s="208">
        <f t="shared" si="3"/>
        <v>0</v>
      </c>
      <c r="Z35" s="254" t="s">
        <v>859</v>
      </c>
      <c r="AA35" s="254" t="s">
        <v>775</v>
      </c>
      <c r="AB35" s="209">
        <v>4</v>
      </c>
      <c r="AC35" s="219" t="s">
        <v>33</v>
      </c>
      <c r="AD35"/>
    </row>
    <row r="36" spans="1:30" ht="51">
      <c r="A36" s="69">
        <v>34</v>
      </c>
      <c r="B36" s="200">
        <v>23</v>
      </c>
      <c r="C36" s="200" t="s">
        <v>795</v>
      </c>
      <c r="D36" s="42" t="s">
        <v>1069</v>
      </c>
      <c r="E36" s="63" t="s">
        <v>725</v>
      </c>
      <c r="F36" s="200" t="s">
        <v>797</v>
      </c>
      <c r="G36" s="255">
        <v>45243</v>
      </c>
      <c r="H36" s="256" t="s">
        <v>1222</v>
      </c>
      <c r="I36" s="257" t="s">
        <v>1224</v>
      </c>
      <c r="J36" s="121" t="s">
        <v>852</v>
      </c>
      <c r="K36" s="42" t="s">
        <v>1068</v>
      </c>
      <c r="L36" s="242" t="s">
        <v>1094</v>
      </c>
      <c r="M36" s="261" t="s">
        <v>767</v>
      </c>
      <c r="N36" s="252"/>
      <c r="O36" s="252"/>
      <c r="P36" s="252"/>
      <c r="Q36" s="247"/>
      <c r="R36" s="193">
        <v>2</v>
      </c>
      <c r="S36" s="260" t="s">
        <v>549</v>
      </c>
      <c r="T36" s="217"/>
      <c r="U36" s="207">
        <v>0.23</v>
      </c>
      <c r="V36" s="208">
        <f t="shared" si="0"/>
        <v>0</v>
      </c>
      <c r="W36" s="197">
        <f t="shared" si="1"/>
        <v>0</v>
      </c>
      <c r="X36" s="197">
        <f t="shared" si="2"/>
        <v>0</v>
      </c>
      <c r="Y36" s="208">
        <f t="shared" si="3"/>
        <v>0</v>
      </c>
      <c r="Z36" s="43" t="s">
        <v>1247</v>
      </c>
      <c r="AA36" s="254" t="s">
        <v>775</v>
      </c>
      <c r="AB36" s="209">
        <v>4</v>
      </c>
      <c r="AC36" s="219" t="s">
        <v>1266</v>
      </c>
      <c r="AD36"/>
    </row>
    <row r="37" spans="1:30" ht="57" customHeight="1">
      <c r="A37" s="186">
        <v>35</v>
      </c>
      <c r="B37" s="254">
        <v>24</v>
      </c>
      <c r="C37" s="200" t="s">
        <v>795</v>
      </c>
      <c r="D37" s="48" t="s">
        <v>860</v>
      </c>
      <c r="E37" s="48" t="s">
        <v>799</v>
      </c>
      <c r="F37" s="200" t="s">
        <v>797</v>
      </c>
      <c r="G37" s="255">
        <v>45244</v>
      </c>
      <c r="H37" s="256" t="s">
        <v>1222</v>
      </c>
      <c r="I37" s="257" t="s">
        <v>1224</v>
      </c>
      <c r="J37" s="258" t="s">
        <v>852</v>
      </c>
      <c r="K37" s="48" t="s">
        <v>861</v>
      </c>
      <c r="L37" s="210" t="s">
        <v>1070</v>
      </c>
      <c r="M37" s="211" t="s">
        <v>767</v>
      </c>
      <c r="N37" s="202" t="s">
        <v>799</v>
      </c>
      <c r="O37" s="202" t="s">
        <v>799</v>
      </c>
      <c r="P37" s="202" t="s">
        <v>799</v>
      </c>
      <c r="Q37" s="202" t="s">
        <v>799</v>
      </c>
      <c r="R37" s="48">
        <v>2</v>
      </c>
      <c r="S37" s="205" t="s">
        <v>549</v>
      </c>
      <c r="T37" s="217"/>
      <c r="U37" s="207">
        <v>0.23</v>
      </c>
      <c r="V37" s="208">
        <f t="shared" si="0"/>
        <v>0</v>
      </c>
      <c r="W37" s="197">
        <f t="shared" si="1"/>
        <v>0</v>
      </c>
      <c r="X37" s="197">
        <f t="shared" si="2"/>
        <v>0</v>
      </c>
      <c r="Y37" s="208">
        <f t="shared" si="3"/>
        <v>0</v>
      </c>
      <c r="Z37" s="254" t="s">
        <v>862</v>
      </c>
      <c r="AA37" s="254" t="s">
        <v>778</v>
      </c>
      <c r="AB37" s="218" t="s">
        <v>780</v>
      </c>
      <c r="AC37" s="219" t="str">
        <f>$AC$33</f>
        <v>korytarz bnud 1H</v>
      </c>
      <c r="AD37"/>
    </row>
    <row r="38" spans="1:30" ht="87" customHeight="1">
      <c r="A38" s="69">
        <v>36</v>
      </c>
      <c r="B38" s="254">
        <v>24</v>
      </c>
      <c r="C38" s="200" t="s">
        <v>801</v>
      </c>
      <c r="D38" s="48" t="s">
        <v>863</v>
      </c>
      <c r="E38" s="48" t="s">
        <v>864</v>
      </c>
      <c r="F38" s="200" t="s">
        <v>797</v>
      </c>
      <c r="G38" s="255">
        <v>45244</v>
      </c>
      <c r="H38" s="256" t="s">
        <v>1222</v>
      </c>
      <c r="I38" s="257" t="s">
        <v>1224</v>
      </c>
      <c r="J38" s="250" t="s">
        <v>857</v>
      </c>
      <c r="K38" s="202" t="s">
        <v>799</v>
      </c>
      <c r="L38" s="202" t="s">
        <v>799</v>
      </c>
      <c r="M38" s="202" t="s">
        <v>799</v>
      </c>
      <c r="N38" s="203" t="s">
        <v>996</v>
      </c>
      <c r="O38" s="203">
        <v>6.2</v>
      </c>
      <c r="P38" s="203" t="s">
        <v>865</v>
      </c>
      <c r="Q38" s="204" t="s">
        <v>767</v>
      </c>
      <c r="R38" s="193">
        <v>2</v>
      </c>
      <c r="S38" s="205" t="s">
        <v>549</v>
      </c>
      <c r="T38" s="217"/>
      <c r="U38" s="207">
        <v>0.23</v>
      </c>
      <c r="V38" s="208">
        <f t="shared" si="0"/>
        <v>0</v>
      </c>
      <c r="W38" s="197">
        <f t="shared" si="1"/>
        <v>0</v>
      </c>
      <c r="X38" s="197">
        <f t="shared" si="2"/>
        <v>0</v>
      </c>
      <c r="Y38" s="208">
        <f t="shared" si="3"/>
        <v>0</v>
      </c>
      <c r="Z38" s="254" t="s">
        <v>862</v>
      </c>
      <c r="AA38" s="254" t="s">
        <v>778</v>
      </c>
      <c r="AB38" s="218" t="s">
        <v>1105</v>
      </c>
      <c r="AC38" s="219" t="s">
        <v>33</v>
      </c>
      <c r="AD38"/>
    </row>
    <row r="39" spans="1:30" ht="76.5">
      <c r="A39" s="186">
        <v>37</v>
      </c>
      <c r="B39" s="254">
        <v>25</v>
      </c>
      <c r="C39" s="200" t="s">
        <v>795</v>
      </c>
      <c r="D39" s="48" t="s">
        <v>866</v>
      </c>
      <c r="E39" s="48" t="s">
        <v>799</v>
      </c>
      <c r="F39" s="200" t="s">
        <v>797</v>
      </c>
      <c r="G39" s="255">
        <v>45244</v>
      </c>
      <c r="H39" s="256" t="s">
        <v>1222</v>
      </c>
      <c r="I39" s="257" t="s">
        <v>1224</v>
      </c>
      <c r="J39" s="258" t="s">
        <v>852</v>
      </c>
      <c r="K39" s="48" t="s">
        <v>867</v>
      </c>
      <c r="L39" s="210" t="s">
        <v>1071</v>
      </c>
      <c r="M39" s="211" t="s">
        <v>767</v>
      </c>
      <c r="N39" s="202" t="s">
        <v>799</v>
      </c>
      <c r="O39" s="202" t="s">
        <v>799</v>
      </c>
      <c r="P39" s="202" t="s">
        <v>799</v>
      </c>
      <c r="Q39" s="202" t="s">
        <v>799</v>
      </c>
      <c r="R39" s="48">
        <v>2</v>
      </c>
      <c r="S39" s="205" t="s">
        <v>549</v>
      </c>
      <c r="T39" s="217"/>
      <c r="U39" s="207">
        <v>0.23</v>
      </c>
      <c r="V39" s="208">
        <f t="shared" si="0"/>
        <v>0</v>
      </c>
      <c r="W39" s="197">
        <f t="shared" si="1"/>
        <v>0</v>
      </c>
      <c r="X39" s="197">
        <f t="shared" si="2"/>
        <v>0</v>
      </c>
      <c r="Y39" s="208">
        <f t="shared" si="3"/>
        <v>0</v>
      </c>
      <c r="Z39" s="254" t="s">
        <v>862</v>
      </c>
      <c r="AA39" s="254" t="s">
        <v>778</v>
      </c>
      <c r="AB39" s="218" t="s">
        <v>780</v>
      </c>
      <c r="AC39" s="219" t="str">
        <f>$AC$33</f>
        <v>korytarz bnud 1H</v>
      </c>
      <c r="AD39"/>
    </row>
    <row r="40" spans="1:30" ht="34.5" customHeight="1">
      <c r="A40" s="69">
        <v>38</v>
      </c>
      <c r="B40" s="254">
        <v>25</v>
      </c>
      <c r="C40" s="200" t="s">
        <v>801</v>
      </c>
      <c r="D40" s="48" t="s">
        <v>868</v>
      </c>
      <c r="E40" s="48" t="s">
        <v>869</v>
      </c>
      <c r="F40" s="200" t="s">
        <v>797</v>
      </c>
      <c r="G40" s="255">
        <v>45244</v>
      </c>
      <c r="H40" s="256" t="s">
        <v>1222</v>
      </c>
      <c r="I40" s="257" t="s">
        <v>1224</v>
      </c>
      <c r="J40" s="250" t="s">
        <v>857</v>
      </c>
      <c r="K40" s="202" t="s">
        <v>799</v>
      </c>
      <c r="L40" s="202" t="s">
        <v>799</v>
      </c>
      <c r="M40" s="202" t="s">
        <v>799</v>
      </c>
      <c r="N40" s="203" t="s">
        <v>996</v>
      </c>
      <c r="O40" s="203">
        <v>4.8</v>
      </c>
      <c r="P40" s="203" t="s">
        <v>870</v>
      </c>
      <c r="Q40" s="204" t="s">
        <v>767</v>
      </c>
      <c r="R40" s="193">
        <v>2</v>
      </c>
      <c r="S40" s="205" t="s">
        <v>549</v>
      </c>
      <c r="T40" s="217"/>
      <c r="U40" s="207">
        <v>0.23</v>
      </c>
      <c r="V40" s="208">
        <f t="shared" si="0"/>
        <v>0</v>
      </c>
      <c r="W40" s="197">
        <f t="shared" si="1"/>
        <v>0</v>
      </c>
      <c r="X40" s="197">
        <f t="shared" si="2"/>
        <v>0</v>
      </c>
      <c r="Y40" s="208">
        <f t="shared" si="3"/>
        <v>0</v>
      </c>
      <c r="Z40" s="254" t="s">
        <v>862</v>
      </c>
      <c r="AA40" s="254" t="s">
        <v>778</v>
      </c>
      <c r="AB40" s="218" t="s">
        <v>817</v>
      </c>
      <c r="AC40" s="219" t="s">
        <v>817</v>
      </c>
      <c r="AD40"/>
    </row>
    <row r="41" spans="1:30" ht="50.25" customHeight="1">
      <c r="A41" s="186">
        <v>39</v>
      </c>
      <c r="B41" s="254">
        <v>26</v>
      </c>
      <c r="C41" s="200" t="s">
        <v>795</v>
      </c>
      <c r="D41" s="48" t="s">
        <v>871</v>
      </c>
      <c r="E41" s="48" t="s">
        <v>799</v>
      </c>
      <c r="F41" s="200" t="s">
        <v>797</v>
      </c>
      <c r="G41" s="255">
        <v>45244</v>
      </c>
      <c r="H41" s="256" t="s">
        <v>1222</v>
      </c>
      <c r="I41" s="257" t="s">
        <v>1224</v>
      </c>
      <c r="J41" s="258" t="s">
        <v>852</v>
      </c>
      <c r="K41" s="48" t="s">
        <v>872</v>
      </c>
      <c r="L41" s="210" t="s">
        <v>1072</v>
      </c>
      <c r="M41" s="211" t="s">
        <v>767</v>
      </c>
      <c r="N41" s="202" t="s">
        <v>799</v>
      </c>
      <c r="O41" s="202" t="s">
        <v>799</v>
      </c>
      <c r="P41" s="202" t="s">
        <v>799</v>
      </c>
      <c r="Q41" s="202" t="s">
        <v>799</v>
      </c>
      <c r="R41" s="48">
        <v>2</v>
      </c>
      <c r="S41" s="205" t="s">
        <v>549</v>
      </c>
      <c r="T41" s="217"/>
      <c r="U41" s="207">
        <v>0.23</v>
      </c>
      <c r="V41" s="208">
        <f t="shared" si="0"/>
        <v>0</v>
      </c>
      <c r="W41" s="197">
        <f t="shared" si="1"/>
        <v>0</v>
      </c>
      <c r="X41" s="197">
        <f t="shared" si="2"/>
        <v>0</v>
      </c>
      <c r="Y41" s="208">
        <f t="shared" si="3"/>
        <v>0</v>
      </c>
      <c r="Z41" s="254" t="s">
        <v>862</v>
      </c>
      <c r="AA41" s="254" t="s">
        <v>778</v>
      </c>
      <c r="AB41" s="218" t="s">
        <v>780</v>
      </c>
      <c r="AC41" s="219" t="str">
        <f>$AC$33</f>
        <v>korytarz bnud 1H</v>
      </c>
      <c r="AD41"/>
    </row>
    <row r="42" spans="1:30">
      <c r="A42" s="69">
        <v>40</v>
      </c>
      <c r="B42" s="254">
        <v>26</v>
      </c>
      <c r="C42" s="200" t="s">
        <v>801</v>
      </c>
      <c r="D42" s="48" t="s">
        <v>873</v>
      </c>
      <c r="E42" s="48" t="s">
        <v>899</v>
      </c>
      <c r="F42" s="200" t="s">
        <v>797</v>
      </c>
      <c r="G42" s="255">
        <v>45244</v>
      </c>
      <c r="H42" s="256" t="s">
        <v>1222</v>
      </c>
      <c r="I42" s="257" t="s">
        <v>1224</v>
      </c>
      <c r="J42" s="250" t="s">
        <v>857</v>
      </c>
      <c r="K42" s="48"/>
      <c r="L42" s="202" t="s">
        <v>799</v>
      </c>
      <c r="M42" s="202" t="s">
        <v>799</v>
      </c>
      <c r="N42" s="203" t="s">
        <v>996</v>
      </c>
      <c r="O42" s="203">
        <v>4.5</v>
      </c>
      <c r="P42" s="203" t="s">
        <v>900</v>
      </c>
      <c r="Q42" s="204" t="s">
        <v>767</v>
      </c>
      <c r="R42" s="193">
        <v>2</v>
      </c>
      <c r="S42" s="205" t="s">
        <v>549</v>
      </c>
      <c r="T42" s="217"/>
      <c r="U42" s="207">
        <v>0.23</v>
      </c>
      <c r="V42" s="208">
        <f t="shared" si="0"/>
        <v>0</v>
      </c>
      <c r="W42" s="197">
        <f t="shared" si="1"/>
        <v>0</v>
      </c>
      <c r="X42" s="197">
        <f t="shared" si="2"/>
        <v>0</v>
      </c>
      <c r="Y42" s="208">
        <f t="shared" si="3"/>
        <v>0</v>
      </c>
      <c r="Z42" s="254" t="s">
        <v>862</v>
      </c>
      <c r="AA42" s="254" t="s">
        <v>778</v>
      </c>
      <c r="AB42" s="218" t="s">
        <v>780</v>
      </c>
      <c r="AC42" s="219" t="s">
        <v>33</v>
      </c>
      <c r="AD42"/>
    </row>
    <row r="43" spans="1:30" ht="52.5" customHeight="1">
      <c r="A43" s="186">
        <v>41</v>
      </c>
      <c r="B43" s="254">
        <v>27</v>
      </c>
      <c r="C43" s="200" t="s">
        <v>795</v>
      </c>
      <c r="D43" s="48" t="s">
        <v>901</v>
      </c>
      <c r="E43" s="48" t="s">
        <v>799</v>
      </c>
      <c r="F43" s="200" t="s">
        <v>797</v>
      </c>
      <c r="G43" s="255">
        <v>45244</v>
      </c>
      <c r="H43" s="256" t="s">
        <v>1222</v>
      </c>
      <c r="I43" s="257" t="s">
        <v>1224</v>
      </c>
      <c r="J43" s="258" t="s">
        <v>852</v>
      </c>
      <c r="K43" s="48" t="s">
        <v>902</v>
      </c>
      <c r="L43" s="210" t="s">
        <v>1073</v>
      </c>
      <c r="M43" s="211" t="s">
        <v>767</v>
      </c>
      <c r="N43" s="202" t="s">
        <v>799</v>
      </c>
      <c r="O43" s="202" t="s">
        <v>799</v>
      </c>
      <c r="P43" s="202" t="s">
        <v>799</v>
      </c>
      <c r="Q43" s="202" t="s">
        <v>799</v>
      </c>
      <c r="R43" s="48">
        <v>2</v>
      </c>
      <c r="S43" s="205" t="s">
        <v>549</v>
      </c>
      <c r="T43" s="217"/>
      <c r="U43" s="207">
        <v>0.23</v>
      </c>
      <c r="V43" s="208">
        <f t="shared" si="0"/>
        <v>0</v>
      </c>
      <c r="W43" s="197">
        <f t="shared" si="1"/>
        <v>0</v>
      </c>
      <c r="X43" s="197">
        <f t="shared" si="2"/>
        <v>0</v>
      </c>
      <c r="Y43" s="208">
        <f t="shared" si="3"/>
        <v>0</v>
      </c>
      <c r="Z43" s="254" t="s">
        <v>862</v>
      </c>
      <c r="AA43" s="254" t="s">
        <v>778</v>
      </c>
      <c r="AB43" s="218" t="s">
        <v>780</v>
      </c>
      <c r="AC43" s="219" t="str">
        <f>$AC$33</f>
        <v>korytarz bnud 1H</v>
      </c>
      <c r="AD43"/>
    </row>
    <row r="44" spans="1:30" ht="76.5">
      <c r="A44" s="69">
        <v>42</v>
      </c>
      <c r="B44" s="254">
        <v>28</v>
      </c>
      <c r="C44" s="200" t="s">
        <v>795</v>
      </c>
      <c r="D44" s="48" t="s">
        <v>903</v>
      </c>
      <c r="E44" s="48" t="s">
        <v>799</v>
      </c>
      <c r="F44" s="200" t="s">
        <v>797</v>
      </c>
      <c r="G44" s="255">
        <v>45112</v>
      </c>
      <c r="H44" s="256" t="s">
        <v>1222</v>
      </c>
      <c r="I44" s="257" t="s">
        <v>1229</v>
      </c>
      <c r="J44" s="258" t="s">
        <v>852</v>
      </c>
      <c r="K44" s="48">
        <v>700</v>
      </c>
      <c r="L44" s="210" t="s">
        <v>1074</v>
      </c>
      <c r="M44" s="211" t="s">
        <v>767</v>
      </c>
      <c r="N44" s="202" t="s">
        <v>799</v>
      </c>
      <c r="O44" s="202" t="s">
        <v>799</v>
      </c>
      <c r="P44" s="202" t="s">
        <v>799</v>
      </c>
      <c r="Q44" s="202" t="s">
        <v>799</v>
      </c>
      <c r="R44" s="193">
        <v>2</v>
      </c>
      <c r="S44" s="205" t="s">
        <v>549</v>
      </c>
      <c r="T44" s="217"/>
      <c r="U44" s="207">
        <v>0.23</v>
      </c>
      <c r="V44" s="208">
        <f t="shared" si="0"/>
        <v>0</v>
      </c>
      <c r="W44" s="197">
        <f t="shared" si="1"/>
        <v>0</v>
      </c>
      <c r="X44" s="197">
        <f t="shared" si="2"/>
        <v>0</v>
      </c>
      <c r="Y44" s="208">
        <f t="shared" si="3"/>
        <v>0</v>
      </c>
      <c r="Z44" s="254" t="s">
        <v>904</v>
      </c>
      <c r="AA44" s="254" t="s">
        <v>771</v>
      </c>
      <c r="AB44" s="209" t="str">
        <f>$AB$47</f>
        <v>D</v>
      </c>
      <c r="AC44" s="219" t="s">
        <v>33</v>
      </c>
      <c r="AD44"/>
    </row>
    <row r="45" spans="1:30" ht="25.5">
      <c r="A45" s="186">
        <v>43</v>
      </c>
      <c r="B45" s="254">
        <v>28</v>
      </c>
      <c r="C45" s="200" t="s">
        <v>801</v>
      </c>
      <c r="D45" s="48" t="s">
        <v>905</v>
      </c>
      <c r="E45" s="48" t="s">
        <v>906</v>
      </c>
      <c r="F45" s="200" t="s">
        <v>797</v>
      </c>
      <c r="G45" s="255">
        <v>45112</v>
      </c>
      <c r="H45" s="256" t="s">
        <v>1222</v>
      </c>
      <c r="I45" s="257" t="s">
        <v>1229</v>
      </c>
      <c r="J45" s="250" t="s">
        <v>857</v>
      </c>
      <c r="K45" s="202" t="s">
        <v>799</v>
      </c>
      <c r="L45" s="202" t="s">
        <v>799</v>
      </c>
      <c r="M45" s="202" t="s">
        <v>799</v>
      </c>
      <c r="N45" s="203" t="s">
        <v>996</v>
      </c>
      <c r="O45" s="203">
        <v>12</v>
      </c>
      <c r="P45" s="203" t="s">
        <v>858</v>
      </c>
      <c r="Q45" s="204" t="s">
        <v>767</v>
      </c>
      <c r="R45" s="48">
        <v>2</v>
      </c>
      <c r="S45" s="205" t="s">
        <v>549</v>
      </c>
      <c r="T45" s="217"/>
      <c r="U45" s="207">
        <v>0.23</v>
      </c>
      <c r="V45" s="208">
        <f t="shared" si="0"/>
        <v>0</v>
      </c>
      <c r="W45" s="197">
        <f t="shared" si="1"/>
        <v>0</v>
      </c>
      <c r="X45" s="197">
        <f t="shared" si="2"/>
        <v>0</v>
      </c>
      <c r="Y45" s="208">
        <f t="shared" si="3"/>
        <v>0</v>
      </c>
      <c r="Z45" s="254" t="s">
        <v>904</v>
      </c>
      <c r="AA45" s="254" t="s">
        <v>771</v>
      </c>
      <c r="AB45" s="209" t="str">
        <f>$AB$47</f>
        <v>D</v>
      </c>
      <c r="AC45" s="219" t="s">
        <v>33</v>
      </c>
      <c r="AD45"/>
    </row>
    <row r="46" spans="1:30" ht="25.5">
      <c r="A46" s="69">
        <v>44</v>
      </c>
      <c r="B46" s="254">
        <v>29</v>
      </c>
      <c r="C46" s="200" t="s">
        <v>795</v>
      </c>
      <c r="D46" s="48" t="s">
        <v>907</v>
      </c>
      <c r="E46" s="48" t="s">
        <v>799</v>
      </c>
      <c r="F46" s="200" t="s">
        <v>797</v>
      </c>
      <c r="G46" s="262" t="s">
        <v>799</v>
      </c>
      <c r="H46" s="262" t="s">
        <v>799</v>
      </c>
      <c r="I46" s="237" t="s">
        <v>799</v>
      </c>
      <c r="J46" s="258" t="s">
        <v>798</v>
      </c>
      <c r="K46" s="48">
        <v>1500</v>
      </c>
      <c r="L46" s="210" t="s">
        <v>1075</v>
      </c>
      <c r="M46" s="211" t="s">
        <v>767</v>
      </c>
      <c r="N46" s="202" t="s">
        <v>799</v>
      </c>
      <c r="O46" s="202" t="s">
        <v>799</v>
      </c>
      <c r="P46" s="202" t="s">
        <v>799</v>
      </c>
      <c r="Q46" s="202" t="s">
        <v>799</v>
      </c>
      <c r="R46" s="193">
        <v>2</v>
      </c>
      <c r="S46" s="205" t="s">
        <v>47</v>
      </c>
      <c r="T46" s="217"/>
      <c r="U46" s="207">
        <v>0.23</v>
      </c>
      <c r="V46" s="208">
        <f t="shared" si="0"/>
        <v>0</v>
      </c>
      <c r="W46" s="197">
        <f t="shared" si="1"/>
        <v>0</v>
      </c>
      <c r="X46" s="197">
        <f t="shared" si="2"/>
        <v>0</v>
      </c>
      <c r="Y46" s="208">
        <f t="shared" si="3"/>
        <v>0</v>
      </c>
      <c r="Z46" s="254" t="s">
        <v>1281</v>
      </c>
      <c r="AA46" s="254">
        <v>8</v>
      </c>
      <c r="AB46" s="218" t="s">
        <v>780</v>
      </c>
      <c r="AC46" s="219" t="s">
        <v>908</v>
      </c>
      <c r="AD46"/>
    </row>
    <row r="47" spans="1:30" ht="38.25">
      <c r="A47" s="186">
        <v>45</v>
      </c>
      <c r="B47" s="254">
        <v>29</v>
      </c>
      <c r="C47" s="200" t="s">
        <v>795</v>
      </c>
      <c r="D47" s="48" t="s">
        <v>909</v>
      </c>
      <c r="E47" s="48" t="s">
        <v>799</v>
      </c>
      <c r="F47" s="200" t="s">
        <v>797</v>
      </c>
      <c r="G47" s="262" t="s">
        <v>799</v>
      </c>
      <c r="H47" s="262" t="s">
        <v>799</v>
      </c>
      <c r="I47" s="237" t="s">
        <v>799</v>
      </c>
      <c r="J47" s="258" t="s">
        <v>852</v>
      </c>
      <c r="K47" s="48">
        <v>700</v>
      </c>
      <c r="L47" s="210" t="s">
        <v>1076</v>
      </c>
      <c r="M47" s="211" t="s">
        <v>767</v>
      </c>
      <c r="N47" s="202" t="s">
        <v>799</v>
      </c>
      <c r="O47" s="202" t="s">
        <v>799</v>
      </c>
      <c r="P47" s="202" t="s">
        <v>799</v>
      </c>
      <c r="Q47" s="202" t="s">
        <v>799</v>
      </c>
      <c r="R47" s="48">
        <v>2</v>
      </c>
      <c r="S47" s="205" t="s">
        <v>350</v>
      </c>
      <c r="T47" s="217"/>
      <c r="U47" s="207">
        <v>0.23</v>
      </c>
      <c r="V47" s="208">
        <f t="shared" si="0"/>
        <v>0</v>
      </c>
      <c r="W47" s="197">
        <f t="shared" si="1"/>
        <v>0</v>
      </c>
      <c r="X47" s="197">
        <f t="shared" si="2"/>
        <v>0</v>
      </c>
      <c r="Y47" s="208">
        <f t="shared" si="3"/>
        <v>0</v>
      </c>
      <c r="Z47" s="254" t="s">
        <v>1281</v>
      </c>
      <c r="AA47" s="254">
        <v>8</v>
      </c>
      <c r="AB47" s="209" t="s">
        <v>1105</v>
      </c>
      <c r="AC47" s="219" t="s">
        <v>33</v>
      </c>
      <c r="AD47"/>
    </row>
    <row r="48" spans="1:30" ht="25.5">
      <c r="A48" s="69">
        <v>46</v>
      </c>
      <c r="B48" s="254">
        <v>30</v>
      </c>
      <c r="C48" s="200" t="s">
        <v>801</v>
      </c>
      <c r="D48" s="65" t="s">
        <v>863</v>
      </c>
      <c r="E48" s="65" t="s">
        <v>910</v>
      </c>
      <c r="F48" s="200" t="s">
        <v>797</v>
      </c>
      <c r="G48" s="262" t="s">
        <v>799</v>
      </c>
      <c r="H48" s="262" t="s">
        <v>799</v>
      </c>
      <c r="I48" s="237" t="s">
        <v>799</v>
      </c>
      <c r="J48" s="250" t="s">
        <v>857</v>
      </c>
      <c r="K48" s="202" t="s">
        <v>799</v>
      </c>
      <c r="L48" s="202" t="s">
        <v>799</v>
      </c>
      <c r="M48" s="202" t="s">
        <v>799</v>
      </c>
      <c r="N48" s="203" t="s">
        <v>996</v>
      </c>
      <c r="O48" s="203">
        <v>6.2</v>
      </c>
      <c r="P48" s="203" t="s">
        <v>865</v>
      </c>
      <c r="Q48" s="204" t="s">
        <v>767</v>
      </c>
      <c r="R48" s="193">
        <v>2</v>
      </c>
      <c r="S48" s="205" t="s">
        <v>350</v>
      </c>
      <c r="T48" s="217"/>
      <c r="U48" s="207">
        <v>0.23</v>
      </c>
      <c r="V48" s="208">
        <f t="shared" si="0"/>
        <v>0</v>
      </c>
      <c r="W48" s="197">
        <f t="shared" si="1"/>
        <v>0</v>
      </c>
      <c r="X48" s="197">
        <f t="shared" si="2"/>
        <v>0</v>
      </c>
      <c r="Y48" s="208">
        <f t="shared" si="3"/>
        <v>0</v>
      </c>
      <c r="Z48" s="254" t="s">
        <v>1281</v>
      </c>
      <c r="AA48" s="254">
        <v>8</v>
      </c>
      <c r="AB48" s="209" t="s">
        <v>1105</v>
      </c>
      <c r="AC48" s="219" t="s">
        <v>33</v>
      </c>
      <c r="AD48"/>
    </row>
    <row r="49" spans="1:30" ht="38.25">
      <c r="A49" s="186">
        <v>47</v>
      </c>
      <c r="B49" s="254">
        <v>30</v>
      </c>
      <c r="C49" s="200" t="s">
        <v>795</v>
      </c>
      <c r="D49" s="48" t="s">
        <v>912</v>
      </c>
      <c r="E49" s="48" t="s">
        <v>799</v>
      </c>
      <c r="F49" s="200" t="s">
        <v>797</v>
      </c>
      <c r="G49" s="262" t="s">
        <v>799</v>
      </c>
      <c r="H49" s="262" t="s">
        <v>799</v>
      </c>
      <c r="I49" s="237" t="s">
        <v>799</v>
      </c>
      <c r="J49" s="258" t="s">
        <v>798</v>
      </c>
      <c r="K49" s="48" t="s">
        <v>913</v>
      </c>
      <c r="L49" s="210" t="s">
        <v>1077</v>
      </c>
      <c r="M49" s="211" t="s">
        <v>767</v>
      </c>
      <c r="N49" s="202" t="s">
        <v>799</v>
      </c>
      <c r="O49" s="202" t="s">
        <v>799</v>
      </c>
      <c r="P49" s="202" t="s">
        <v>799</v>
      </c>
      <c r="Q49" s="202" t="s">
        <v>799</v>
      </c>
      <c r="R49" s="48">
        <v>2</v>
      </c>
      <c r="S49" s="205" t="s">
        <v>914</v>
      </c>
      <c r="T49" s="217"/>
      <c r="U49" s="207">
        <v>0.23</v>
      </c>
      <c r="V49" s="208">
        <f t="shared" si="0"/>
        <v>0</v>
      </c>
      <c r="W49" s="197">
        <f t="shared" si="1"/>
        <v>0</v>
      </c>
      <c r="X49" s="197">
        <f t="shared" si="2"/>
        <v>0</v>
      </c>
      <c r="Y49" s="208">
        <f t="shared" si="3"/>
        <v>0</v>
      </c>
      <c r="Z49" s="254" t="s">
        <v>1282</v>
      </c>
      <c r="AA49" s="254">
        <v>8</v>
      </c>
      <c r="AB49" s="218" t="s">
        <v>780</v>
      </c>
      <c r="AC49" s="219" t="str">
        <f>$AC$33</f>
        <v>korytarz bnud 1H</v>
      </c>
      <c r="AD49"/>
    </row>
    <row r="50" spans="1:30" ht="25.5">
      <c r="A50" s="69">
        <v>48</v>
      </c>
      <c r="B50" s="254">
        <v>31</v>
      </c>
      <c r="C50" s="200" t="s">
        <v>801</v>
      </c>
      <c r="D50" s="65" t="s">
        <v>915</v>
      </c>
      <c r="E50" s="65" t="s">
        <v>916</v>
      </c>
      <c r="F50" s="200" t="s">
        <v>797</v>
      </c>
      <c r="G50" s="262" t="s">
        <v>799</v>
      </c>
      <c r="H50" s="262" t="s">
        <v>799</v>
      </c>
      <c r="I50" s="237" t="s">
        <v>799</v>
      </c>
      <c r="J50" s="258" t="s">
        <v>857</v>
      </c>
      <c r="K50" s="48"/>
      <c r="L50" s="202" t="s">
        <v>799</v>
      </c>
      <c r="M50" s="202" t="s">
        <v>799</v>
      </c>
      <c r="N50" s="203" t="s">
        <v>996</v>
      </c>
      <c r="O50" s="203">
        <v>16</v>
      </c>
      <c r="P50" s="203" t="s">
        <v>917</v>
      </c>
      <c r="Q50" s="204" t="s">
        <v>767</v>
      </c>
      <c r="R50" s="193">
        <v>2</v>
      </c>
      <c r="S50" s="205" t="s">
        <v>914</v>
      </c>
      <c r="T50" s="217"/>
      <c r="U50" s="207">
        <v>0.23</v>
      </c>
      <c r="V50" s="208">
        <f t="shared" si="0"/>
        <v>0</v>
      </c>
      <c r="W50" s="197">
        <f t="shared" si="1"/>
        <v>0</v>
      </c>
      <c r="X50" s="197">
        <f t="shared" si="2"/>
        <v>0</v>
      </c>
      <c r="Y50" s="208">
        <f t="shared" si="3"/>
        <v>0</v>
      </c>
      <c r="Z50" s="254" t="s">
        <v>1282</v>
      </c>
      <c r="AA50" s="254">
        <v>8</v>
      </c>
      <c r="AB50" s="218" t="s">
        <v>817</v>
      </c>
      <c r="AC50" s="219" t="s">
        <v>817</v>
      </c>
      <c r="AD50"/>
    </row>
    <row r="51" spans="1:30" ht="25.5">
      <c r="A51" s="186">
        <v>49</v>
      </c>
      <c r="B51" s="254">
        <v>31</v>
      </c>
      <c r="C51" s="200" t="s">
        <v>795</v>
      </c>
      <c r="D51" s="48" t="s">
        <v>918</v>
      </c>
      <c r="E51" s="48" t="s">
        <v>799</v>
      </c>
      <c r="F51" s="200" t="s">
        <v>797</v>
      </c>
      <c r="G51" s="262" t="s">
        <v>799</v>
      </c>
      <c r="H51" s="262" t="s">
        <v>799</v>
      </c>
      <c r="I51" s="237" t="s">
        <v>799</v>
      </c>
      <c r="J51" s="258" t="s">
        <v>919</v>
      </c>
      <c r="K51" s="48">
        <v>1000</v>
      </c>
      <c r="L51" s="210" t="s">
        <v>1078</v>
      </c>
      <c r="M51" s="211" t="s">
        <v>767</v>
      </c>
      <c r="N51" s="202" t="s">
        <v>799</v>
      </c>
      <c r="O51" s="202" t="s">
        <v>799</v>
      </c>
      <c r="P51" s="202" t="s">
        <v>799</v>
      </c>
      <c r="Q51" s="202" t="s">
        <v>799</v>
      </c>
      <c r="R51" s="48">
        <v>2</v>
      </c>
      <c r="S51" s="205" t="s">
        <v>663</v>
      </c>
      <c r="T51" s="217"/>
      <c r="U51" s="207">
        <v>0.23</v>
      </c>
      <c r="V51" s="208">
        <f t="shared" si="0"/>
        <v>0</v>
      </c>
      <c r="W51" s="197">
        <f t="shared" si="1"/>
        <v>0</v>
      </c>
      <c r="X51" s="197">
        <f t="shared" si="2"/>
        <v>0</v>
      </c>
      <c r="Y51" s="208">
        <f t="shared" si="3"/>
        <v>0</v>
      </c>
      <c r="Z51" s="254" t="s">
        <v>1282</v>
      </c>
      <c r="AA51" s="254">
        <v>8</v>
      </c>
      <c r="AB51" s="218" t="s">
        <v>780</v>
      </c>
      <c r="AC51" s="219" t="str">
        <f t="shared" ref="AC51:AC57" si="4">$AC$33</f>
        <v>korytarz bnud 1H</v>
      </c>
      <c r="AD51"/>
    </row>
    <row r="52" spans="1:30" ht="25.5">
      <c r="A52" s="69">
        <v>50</v>
      </c>
      <c r="B52" s="254">
        <v>32</v>
      </c>
      <c r="C52" s="200" t="s">
        <v>795</v>
      </c>
      <c r="D52" s="48" t="s">
        <v>920</v>
      </c>
      <c r="E52" s="48" t="s">
        <v>799</v>
      </c>
      <c r="F52" s="200" t="s">
        <v>797</v>
      </c>
      <c r="G52" s="262" t="s">
        <v>799</v>
      </c>
      <c r="H52" s="262" t="s">
        <v>799</v>
      </c>
      <c r="I52" s="237" t="s">
        <v>799</v>
      </c>
      <c r="J52" s="258" t="s">
        <v>919</v>
      </c>
      <c r="K52" s="48">
        <v>2000</v>
      </c>
      <c r="L52" s="210" t="s">
        <v>1078</v>
      </c>
      <c r="M52" s="211" t="s">
        <v>767</v>
      </c>
      <c r="N52" s="202" t="s">
        <v>799</v>
      </c>
      <c r="O52" s="202" t="s">
        <v>799</v>
      </c>
      <c r="P52" s="202" t="s">
        <v>799</v>
      </c>
      <c r="Q52" s="202" t="s">
        <v>799</v>
      </c>
      <c r="R52" s="193">
        <v>2</v>
      </c>
      <c r="S52" s="205" t="s">
        <v>663</v>
      </c>
      <c r="T52" s="217"/>
      <c r="U52" s="207">
        <v>0.23</v>
      </c>
      <c r="V52" s="208">
        <f t="shared" si="0"/>
        <v>0</v>
      </c>
      <c r="W52" s="197">
        <f t="shared" si="1"/>
        <v>0</v>
      </c>
      <c r="X52" s="197">
        <f t="shared" si="2"/>
        <v>0</v>
      </c>
      <c r="Y52" s="208">
        <f t="shared" si="3"/>
        <v>0</v>
      </c>
      <c r="Z52" s="254" t="s">
        <v>1282</v>
      </c>
      <c r="AA52" s="254">
        <v>8</v>
      </c>
      <c r="AB52" s="218" t="s">
        <v>780</v>
      </c>
      <c r="AC52" s="219" t="str">
        <f t="shared" si="4"/>
        <v>korytarz bnud 1H</v>
      </c>
      <c r="AD52"/>
    </row>
    <row r="53" spans="1:30">
      <c r="A53" s="186">
        <v>51</v>
      </c>
      <c r="B53" s="263">
        <v>33</v>
      </c>
      <c r="C53" s="200" t="s">
        <v>911</v>
      </c>
      <c r="D53" s="69" t="s">
        <v>921</v>
      </c>
      <c r="E53" s="69" t="s">
        <v>922</v>
      </c>
      <c r="F53" s="200" t="s">
        <v>797</v>
      </c>
      <c r="G53" s="262" t="s">
        <v>799</v>
      </c>
      <c r="H53" s="262" t="s">
        <v>799</v>
      </c>
      <c r="I53" s="237" t="s">
        <v>799</v>
      </c>
      <c r="J53" s="250" t="s">
        <v>799</v>
      </c>
      <c r="K53" s="202" t="s">
        <v>799</v>
      </c>
      <c r="L53" s="202" t="s">
        <v>799</v>
      </c>
      <c r="M53" s="202" t="s">
        <v>799</v>
      </c>
      <c r="N53" s="264" t="s">
        <v>923</v>
      </c>
      <c r="O53" s="264">
        <v>4.2</v>
      </c>
      <c r="P53" s="264" t="s">
        <v>811</v>
      </c>
      <c r="Q53" s="204" t="s">
        <v>767</v>
      </c>
      <c r="R53" s="48">
        <v>2</v>
      </c>
      <c r="S53" s="265" t="s">
        <v>924</v>
      </c>
      <c r="T53" s="217"/>
      <c r="U53" s="207">
        <v>0.23</v>
      </c>
      <c r="V53" s="208">
        <f t="shared" si="0"/>
        <v>0</v>
      </c>
      <c r="W53" s="197">
        <f t="shared" si="1"/>
        <v>0</v>
      </c>
      <c r="X53" s="197">
        <f t="shared" si="2"/>
        <v>0</v>
      </c>
      <c r="Y53" s="208">
        <f t="shared" si="3"/>
        <v>0</v>
      </c>
      <c r="Z53" s="263" t="s">
        <v>925</v>
      </c>
      <c r="AA53" s="263" t="s">
        <v>926</v>
      </c>
      <c r="AB53" s="218" t="s">
        <v>780</v>
      </c>
      <c r="AC53" s="219" t="s">
        <v>1106</v>
      </c>
      <c r="AD53"/>
    </row>
    <row r="54" spans="1:30" ht="38.25">
      <c r="A54" s="69">
        <v>52</v>
      </c>
      <c r="B54" s="263">
        <v>34</v>
      </c>
      <c r="C54" s="200" t="s">
        <v>911</v>
      </c>
      <c r="D54" s="69" t="s">
        <v>921</v>
      </c>
      <c r="E54" s="69" t="s">
        <v>927</v>
      </c>
      <c r="F54" s="200" t="s">
        <v>797</v>
      </c>
      <c r="G54" s="262" t="s">
        <v>799</v>
      </c>
      <c r="H54" s="262" t="s">
        <v>799</v>
      </c>
      <c r="I54" s="237" t="s">
        <v>799</v>
      </c>
      <c r="J54" s="250" t="s">
        <v>799</v>
      </c>
      <c r="K54" s="202" t="s">
        <v>799</v>
      </c>
      <c r="L54" s="202" t="s">
        <v>799</v>
      </c>
      <c r="M54" s="202" t="s">
        <v>799</v>
      </c>
      <c r="N54" s="264" t="s">
        <v>923</v>
      </c>
      <c r="O54" s="264">
        <v>4.4000000000000004</v>
      </c>
      <c r="P54" s="264" t="s">
        <v>811</v>
      </c>
      <c r="Q54" s="204" t="s">
        <v>767</v>
      </c>
      <c r="R54" s="193">
        <v>2</v>
      </c>
      <c r="S54" s="265" t="s">
        <v>924</v>
      </c>
      <c r="T54" s="217"/>
      <c r="U54" s="207">
        <v>0.23</v>
      </c>
      <c r="V54" s="208">
        <f t="shared" si="0"/>
        <v>0</v>
      </c>
      <c r="W54" s="197">
        <f t="shared" si="1"/>
        <v>0</v>
      </c>
      <c r="X54" s="197">
        <f t="shared" si="2"/>
        <v>0</v>
      </c>
      <c r="Y54" s="208">
        <f t="shared" si="3"/>
        <v>0</v>
      </c>
      <c r="Z54" s="263" t="s">
        <v>928</v>
      </c>
      <c r="AA54" s="263" t="s">
        <v>926</v>
      </c>
      <c r="AB54" s="218" t="s">
        <v>780</v>
      </c>
      <c r="AC54" s="219" t="s">
        <v>1106</v>
      </c>
      <c r="AD54"/>
    </row>
    <row r="55" spans="1:30">
      <c r="A55" s="186">
        <v>53</v>
      </c>
      <c r="B55" s="263">
        <v>35</v>
      </c>
      <c r="C55" s="200" t="s">
        <v>795</v>
      </c>
      <c r="D55" s="49" t="s">
        <v>929</v>
      </c>
      <c r="E55" s="49" t="s">
        <v>799</v>
      </c>
      <c r="F55" s="200" t="s">
        <v>797</v>
      </c>
      <c r="G55" s="255">
        <v>45588</v>
      </c>
      <c r="H55" s="256" t="s">
        <v>1222</v>
      </c>
      <c r="I55" s="257" t="s">
        <v>1224</v>
      </c>
      <c r="J55" s="266" t="s">
        <v>852</v>
      </c>
      <c r="K55" s="49" t="s">
        <v>930</v>
      </c>
      <c r="L55" s="267" t="s">
        <v>1079</v>
      </c>
      <c r="M55" s="211" t="s">
        <v>767</v>
      </c>
      <c r="N55" s="202" t="s">
        <v>799</v>
      </c>
      <c r="O55" s="202" t="s">
        <v>799</v>
      </c>
      <c r="P55" s="202" t="s">
        <v>799</v>
      </c>
      <c r="Q55" s="202" t="s">
        <v>799</v>
      </c>
      <c r="R55" s="48">
        <v>2</v>
      </c>
      <c r="S55" s="265" t="s">
        <v>151</v>
      </c>
      <c r="T55" s="217"/>
      <c r="U55" s="207">
        <v>0.23</v>
      </c>
      <c r="V55" s="208">
        <f t="shared" si="0"/>
        <v>0</v>
      </c>
      <c r="W55" s="197">
        <f t="shared" si="1"/>
        <v>0</v>
      </c>
      <c r="X55" s="197">
        <f t="shared" si="2"/>
        <v>0</v>
      </c>
      <c r="Y55" s="208">
        <f t="shared" si="3"/>
        <v>0</v>
      </c>
      <c r="Z55" s="263" t="s">
        <v>1248</v>
      </c>
      <c r="AA55" s="263" t="s">
        <v>775</v>
      </c>
      <c r="AB55" s="209">
        <v>2</v>
      </c>
      <c r="AC55" s="219" t="str">
        <f>$AC$33</f>
        <v>korytarz bnud 1H</v>
      </c>
      <c r="AD55"/>
    </row>
    <row r="56" spans="1:30" ht="25.5">
      <c r="A56" s="69">
        <v>54</v>
      </c>
      <c r="B56" s="263">
        <v>36</v>
      </c>
      <c r="C56" s="200" t="s">
        <v>795</v>
      </c>
      <c r="D56" s="49" t="s">
        <v>931</v>
      </c>
      <c r="E56" s="49" t="s">
        <v>799</v>
      </c>
      <c r="F56" s="200" t="s">
        <v>797</v>
      </c>
      <c r="G56" s="255">
        <v>45421</v>
      </c>
      <c r="H56" s="256" t="s">
        <v>1222</v>
      </c>
      <c r="I56" s="257" t="s">
        <v>1224</v>
      </c>
      <c r="J56" s="266" t="s">
        <v>852</v>
      </c>
      <c r="K56" s="49" t="s">
        <v>932</v>
      </c>
      <c r="L56" s="267" t="s">
        <v>1080</v>
      </c>
      <c r="M56" s="211" t="s">
        <v>767</v>
      </c>
      <c r="N56" s="202" t="s">
        <v>799</v>
      </c>
      <c r="O56" s="202" t="s">
        <v>799</v>
      </c>
      <c r="P56" s="202" t="s">
        <v>799</v>
      </c>
      <c r="Q56" s="202" t="s">
        <v>799</v>
      </c>
      <c r="R56" s="193">
        <v>2</v>
      </c>
      <c r="S56" s="265" t="s">
        <v>215</v>
      </c>
      <c r="T56" s="217"/>
      <c r="U56" s="207">
        <v>0.23</v>
      </c>
      <c r="V56" s="208">
        <f t="shared" si="0"/>
        <v>0</v>
      </c>
      <c r="W56" s="197">
        <f t="shared" si="1"/>
        <v>0</v>
      </c>
      <c r="X56" s="197">
        <f t="shared" si="2"/>
        <v>0</v>
      </c>
      <c r="Y56" s="208">
        <f t="shared" si="3"/>
        <v>0</v>
      </c>
      <c r="Z56" s="263" t="s">
        <v>1249</v>
      </c>
      <c r="AA56" s="263" t="s">
        <v>775</v>
      </c>
      <c r="AB56" s="209">
        <v>3</v>
      </c>
      <c r="AC56" s="219" t="str">
        <f>$AC$33</f>
        <v>korytarz bnud 1H</v>
      </c>
      <c r="AD56"/>
    </row>
    <row r="57" spans="1:30" ht="25.5">
      <c r="A57" s="186">
        <v>55</v>
      </c>
      <c r="B57" s="263">
        <v>37</v>
      </c>
      <c r="C57" s="200" t="s">
        <v>795</v>
      </c>
      <c r="D57" s="49" t="s">
        <v>933</v>
      </c>
      <c r="E57" s="49" t="s">
        <v>799</v>
      </c>
      <c r="F57" s="200" t="s">
        <v>797</v>
      </c>
      <c r="G57" s="255">
        <v>45421</v>
      </c>
      <c r="H57" s="256" t="s">
        <v>1222</v>
      </c>
      <c r="I57" s="257" t="s">
        <v>1224</v>
      </c>
      <c r="J57" s="266" t="s">
        <v>852</v>
      </c>
      <c r="K57" s="49" t="s">
        <v>934</v>
      </c>
      <c r="L57" s="268" t="s">
        <v>1081</v>
      </c>
      <c r="M57" s="211" t="s">
        <v>767</v>
      </c>
      <c r="N57" s="202" t="s">
        <v>799</v>
      </c>
      <c r="O57" s="202" t="s">
        <v>799</v>
      </c>
      <c r="P57" s="202" t="s">
        <v>799</v>
      </c>
      <c r="Q57" s="202" t="s">
        <v>799</v>
      </c>
      <c r="R57" s="48">
        <v>2</v>
      </c>
      <c r="S57" s="265" t="s">
        <v>215</v>
      </c>
      <c r="T57" s="217"/>
      <c r="U57" s="207">
        <v>0.23</v>
      </c>
      <c r="V57" s="208">
        <f t="shared" si="0"/>
        <v>0</v>
      </c>
      <c r="W57" s="197">
        <f t="shared" si="1"/>
        <v>0</v>
      </c>
      <c r="X57" s="197">
        <f t="shared" si="2"/>
        <v>0</v>
      </c>
      <c r="Y57" s="208">
        <f t="shared" si="3"/>
        <v>0</v>
      </c>
      <c r="Z57" s="263" t="s">
        <v>1333</v>
      </c>
      <c r="AA57" s="263" t="s">
        <v>775</v>
      </c>
      <c r="AB57" s="209">
        <v>3</v>
      </c>
      <c r="AC57" s="219" t="str">
        <f t="shared" si="4"/>
        <v>korytarz bnud 1H</v>
      </c>
      <c r="AD57"/>
    </row>
    <row r="58" spans="1:30" ht="25.5">
      <c r="A58" s="69">
        <v>56</v>
      </c>
      <c r="B58" s="263">
        <v>38</v>
      </c>
      <c r="C58" s="200" t="s">
        <v>795</v>
      </c>
      <c r="D58" s="49" t="s">
        <v>935</v>
      </c>
      <c r="E58" s="49" t="s">
        <v>799</v>
      </c>
      <c r="F58" s="200" t="s">
        <v>797</v>
      </c>
      <c r="G58" s="255">
        <v>45887</v>
      </c>
      <c r="H58" s="256" t="s">
        <v>1222</v>
      </c>
      <c r="I58" s="257" t="s">
        <v>1224</v>
      </c>
      <c r="J58" s="266" t="s">
        <v>1578</v>
      </c>
      <c r="K58" s="49" t="s">
        <v>936</v>
      </c>
      <c r="L58" s="268" t="s">
        <v>1082</v>
      </c>
      <c r="M58" s="211" t="s">
        <v>767</v>
      </c>
      <c r="N58" s="202" t="s">
        <v>799</v>
      </c>
      <c r="O58" s="202" t="s">
        <v>799</v>
      </c>
      <c r="P58" s="202" t="s">
        <v>799</v>
      </c>
      <c r="Q58" s="202" t="s">
        <v>799</v>
      </c>
      <c r="R58" s="193">
        <v>2</v>
      </c>
      <c r="S58" s="265" t="s">
        <v>680</v>
      </c>
      <c r="T58" s="217"/>
      <c r="U58" s="207">
        <v>0.23</v>
      </c>
      <c r="V58" s="208">
        <f t="shared" si="0"/>
        <v>0</v>
      </c>
      <c r="W58" s="197">
        <f t="shared" si="1"/>
        <v>0</v>
      </c>
      <c r="X58" s="197">
        <f t="shared" si="2"/>
        <v>0</v>
      </c>
      <c r="Y58" s="208">
        <f t="shared" si="3"/>
        <v>0</v>
      </c>
      <c r="Z58" s="263" t="s">
        <v>1250</v>
      </c>
      <c r="AA58" s="263" t="s">
        <v>772</v>
      </c>
      <c r="AB58" s="209" t="s">
        <v>817</v>
      </c>
      <c r="AC58" s="219" t="s">
        <v>33</v>
      </c>
      <c r="AD58"/>
    </row>
    <row r="59" spans="1:30" ht="25.5">
      <c r="A59" s="186">
        <v>57</v>
      </c>
      <c r="B59" s="263">
        <v>38</v>
      </c>
      <c r="C59" s="200" t="s">
        <v>801</v>
      </c>
      <c r="D59" s="49" t="s">
        <v>937</v>
      </c>
      <c r="E59" s="49" t="s">
        <v>938</v>
      </c>
      <c r="F59" s="200" t="s">
        <v>797</v>
      </c>
      <c r="G59" s="255">
        <v>45887</v>
      </c>
      <c r="H59" s="256" t="s">
        <v>1222</v>
      </c>
      <c r="I59" s="257" t="s">
        <v>1224</v>
      </c>
      <c r="J59" s="250" t="s">
        <v>939</v>
      </c>
      <c r="K59" s="202" t="s">
        <v>799</v>
      </c>
      <c r="L59" s="44" t="s">
        <v>799</v>
      </c>
      <c r="M59" s="202" t="s">
        <v>799</v>
      </c>
      <c r="N59" s="264" t="s">
        <v>996</v>
      </c>
      <c r="O59" s="264">
        <v>16.5</v>
      </c>
      <c r="P59" s="264">
        <v>40</v>
      </c>
      <c r="Q59" s="204" t="s">
        <v>767</v>
      </c>
      <c r="R59" s="48">
        <v>2</v>
      </c>
      <c r="S59" s="265" t="s">
        <v>680</v>
      </c>
      <c r="T59" s="217"/>
      <c r="U59" s="207">
        <v>0.23</v>
      </c>
      <c r="V59" s="208">
        <f t="shared" si="0"/>
        <v>0</v>
      </c>
      <c r="W59" s="197">
        <f t="shared" si="1"/>
        <v>0</v>
      </c>
      <c r="X59" s="197">
        <f t="shared" si="2"/>
        <v>0</v>
      </c>
      <c r="Y59" s="208">
        <f t="shared" si="3"/>
        <v>0</v>
      </c>
      <c r="Z59" s="263" t="s">
        <v>1250</v>
      </c>
      <c r="AA59" s="263" t="s">
        <v>772</v>
      </c>
      <c r="AB59" s="209" t="s">
        <v>817</v>
      </c>
      <c r="AC59" s="219" t="s">
        <v>33</v>
      </c>
      <c r="AD59"/>
    </row>
    <row r="60" spans="1:30" ht="36.75" customHeight="1">
      <c r="A60" s="69">
        <v>58</v>
      </c>
      <c r="B60" s="263">
        <v>39</v>
      </c>
      <c r="C60" s="200" t="s">
        <v>795</v>
      </c>
      <c r="D60" s="49" t="s">
        <v>940</v>
      </c>
      <c r="E60" s="49" t="s">
        <v>799</v>
      </c>
      <c r="F60" s="200" t="s">
        <v>797</v>
      </c>
      <c r="G60" s="255">
        <v>45887</v>
      </c>
      <c r="H60" s="256" t="s">
        <v>1222</v>
      </c>
      <c r="I60" s="257" t="s">
        <v>1224</v>
      </c>
      <c r="J60" s="266" t="s">
        <v>1578</v>
      </c>
      <c r="K60" s="49" t="s">
        <v>941</v>
      </c>
      <c r="L60" s="268" t="s">
        <v>1083</v>
      </c>
      <c r="M60" s="211" t="s">
        <v>767</v>
      </c>
      <c r="N60" s="202" t="s">
        <v>799</v>
      </c>
      <c r="O60" s="202" t="s">
        <v>799</v>
      </c>
      <c r="P60" s="202" t="s">
        <v>799</v>
      </c>
      <c r="Q60" s="202" t="s">
        <v>799</v>
      </c>
      <c r="R60" s="193">
        <v>2</v>
      </c>
      <c r="S60" s="265" t="s">
        <v>680</v>
      </c>
      <c r="T60" s="217"/>
      <c r="U60" s="207">
        <v>0.23</v>
      </c>
      <c r="V60" s="208">
        <f t="shared" si="0"/>
        <v>0</v>
      </c>
      <c r="W60" s="197">
        <f t="shared" si="1"/>
        <v>0</v>
      </c>
      <c r="X60" s="197">
        <f t="shared" si="2"/>
        <v>0</v>
      </c>
      <c r="Y60" s="208">
        <f t="shared" si="3"/>
        <v>0</v>
      </c>
      <c r="Z60" s="263" t="s">
        <v>1251</v>
      </c>
      <c r="AA60" s="263" t="s">
        <v>772</v>
      </c>
      <c r="AB60" s="209" t="s">
        <v>817</v>
      </c>
      <c r="AC60" s="219" t="s">
        <v>33</v>
      </c>
      <c r="AD60"/>
    </row>
    <row r="61" spans="1:30" ht="36.75" customHeight="1">
      <c r="A61" s="186">
        <v>59</v>
      </c>
      <c r="B61" s="263">
        <v>39</v>
      </c>
      <c r="C61" s="200" t="s">
        <v>801</v>
      </c>
      <c r="D61" s="49" t="s">
        <v>942</v>
      </c>
      <c r="E61" s="49" t="s">
        <v>943</v>
      </c>
      <c r="F61" s="200" t="s">
        <v>797</v>
      </c>
      <c r="G61" s="255">
        <v>45887</v>
      </c>
      <c r="H61" s="256" t="s">
        <v>1222</v>
      </c>
      <c r="I61" s="257" t="s">
        <v>1224</v>
      </c>
      <c r="J61" s="250" t="s">
        <v>939</v>
      </c>
      <c r="K61" s="202" t="s">
        <v>799</v>
      </c>
      <c r="L61" s="202" t="s">
        <v>799</v>
      </c>
      <c r="M61" s="202" t="s">
        <v>799</v>
      </c>
      <c r="N61" s="264" t="s">
        <v>996</v>
      </c>
      <c r="O61" s="264">
        <v>2.8</v>
      </c>
      <c r="P61" s="264">
        <v>5.2</v>
      </c>
      <c r="Q61" s="204" t="s">
        <v>767</v>
      </c>
      <c r="R61" s="48">
        <v>2</v>
      </c>
      <c r="S61" s="265" t="s">
        <v>680</v>
      </c>
      <c r="T61" s="217"/>
      <c r="U61" s="207">
        <v>0.23</v>
      </c>
      <c r="V61" s="208">
        <f t="shared" si="0"/>
        <v>0</v>
      </c>
      <c r="W61" s="197">
        <f t="shared" si="1"/>
        <v>0</v>
      </c>
      <c r="X61" s="197">
        <f t="shared" si="2"/>
        <v>0</v>
      </c>
      <c r="Y61" s="208">
        <f t="shared" si="3"/>
        <v>0</v>
      </c>
      <c r="Z61" s="263" t="s">
        <v>1251</v>
      </c>
      <c r="AA61" s="263" t="s">
        <v>772</v>
      </c>
      <c r="AB61" s="209" t="s">
        <v>817</v>
      </c>
      <c r="AC61" s="219" t="s">
        <v>33</v>
      </c>
      <c r="AD61"/>
    </row>
    <row r="62" spans="1:30" ht="25.5">
      <c r="A62" s="69">
        <v>60</v>
      </c>
      <c r="B62" s="43">
        <v>29</v>
      </c>
      <c r="C62" s="43" t="s">
        <v>944</v>
      </c>
      <c r="D62" s="269" t="s">
        <v>1095</v>
      </c>
      <c r="E62" s="48">
        <v>400627</v>
      </c>
      <c r="F62" s="200" t="s">
        <v>797</v>
      </c>
      <c r="G62" s="262" t="s">
        <v>799</v>
      </c>
      <c r="H62" s="262" t="s">
        <v>799</v>
      </c>
      <c r="I62" s="237" t="s">
        <v>799</v>
      </c>
      <c r="J62" s="270" t="s">
        <v>945</v>
      </c>
      <c r="K62" s="202" t="s">
        <v>799</v>
      </c>
      <c r="L62" s="202" t="s">
        <v>799</v>
      </c>
      <c r="M62" s="202" t="s">
        <v>799</v>
      </c>
      <c r="N62" s="202" t="s">
        <v>799</v>
      </c>
      <c r="O62" s="202" t="s">
        <v>799</v>
      </c>
      <c r="P62" s="202" t="s">
        <v>799</v>
      </c>
      <c r="Q62" s="202" t="s">
        <v>799</v>
      </c>
      <c r="R62" s="193">
        <v>2</v>
      </c>
      <c r="S62" s="205" t="s">
        <v>663</v>
      </c>
      <c r="T62" s="217"/>
      <c r="U62" s="207">
        <v>0.23</v>
      </c>
      <c r="V62" s="208">
        <f t="shared" si="0"/>
        <v>0</v>
      </c>
      <c r="W62" s="197">
        <f t="shared" si="1"/>
        <v>0</v>
      </c>
      <c r="X62" s="197">
        <f t="shared" si="2"/>
        <v>0</v>
      </c>
      <c r="Y62" s="208">
        <f t="shared" si="3"/>
        <v>0</v>
      </c>
      <c r="Z62" s="254" t="s">
        <v>1504</v>
      </c>
      <c r="AA62" s="254">
        <v>8</v>
      </c>
      <c r="AB62" s="209" t="s">
        <v>781</v>
      </c>
      <c r="AC62" s="219" t="s">
        <v>480</v>
      </c>
      <c r="AD62"/>
    </row>
    <row r="63" spans="1:30" ht="107.25" customHeight="1">
      <c r="A63" s="186">
        <v>61</v>
      </c>
      <c r="B63" s="43">
        <v>17</v>
      </c>
      <c r="C63" s="43" t="s">
        <v>944</v>
      </c>
      <c r="D63" s="47" t="s">
        <v>490</v>
      </c>
      <c r="E63" s="47" t="s">
        <v>491</v>
      </c>
      <c r="F63" s="200" t="s">
        <v>797</v>
      </c>
      <c r="G63" s="262" t="s">
        <v>799</v>
      </c>
      <c r="H63" s="262" t="s">
        <v>799</v>
      </c>
      <c r="I63" s="237" t="s">
        <v>799</v>
      </c>
      <c r="J63" s="266" t="s">
        <v>946</v>
      </c>
      <c r="K63" s="202" t="s">
        <v>799</v>
      </c>
      <c r="L63" s="202" t="s">
        <v>799</v>
      </c>
      <c r="M63" s="202" t="s">
        <v>799</v>
      </c>
      <c r="N63" s="202" t="s">
        <v>799</v>
      </c>
      <c r="O63" s="202" t="s">
        <v>799</v>
      </c>
      <c r="P63" s="202" t="s">
        <v>799</v>
      </c>
      <c r="Q63" s="202" t="s">
        <v>799</v>
      </c>
      <c r="R63" s="48">
        <v>2</v>
      </c>
      <c r="S63" s="205" t="s">
        <v>146</v>
      </c>
      <c r="T63" s="217"/>
      <c r="U63" s="207">
        <v>0.23</v>
      </c>
      <c r="V63" s="208">
        <f t="shared" si="0"/>
        <v>0</v>
      </c>
      <c r="W63" s="197">
        <f t="shared" si="1"/>
        <v>0</v>
      </c>
      <c r="X63" s="197">
        <f t="shared" si="2"/>
        <v>0</v>
      </c>
      <c r="Y63" s="208">
        <f t="shared" si="3"/>
        <v>0</v>
      </c>
      <c r="Z63" s="200" t="s">
        <v>1252</v>
      </c>
      <c r="AA63" s="200" t="s">
        <v>778</v>
      </c>
      <c r="AB63" s="218" t="s">
        <v>780</v>
      </c>
      <c r="AC63" s="219" t="s">
        <v>480</v>
      </c>
      <c r="AD63"/>
    </row>
    <row r="64" spans="1:30" ht="38.25">
      <c r="A64" s="69">
        <v>62</v>
      </c>
      <c r="B64" s="43">
        <v>7</v>
      </c>
      <c r="C64" s="43" t="s">
        <v>944</v>
      </c>
      <c r="D64" s="47" t="s">
        <v>488</v>
      </c>
      <c r="E64" s="47" t="s">
        <v>489</v>
      </c>
      <c r="F64" s="200" t="s">
        <v>797</v>
      </c>
      <c r="G64" s="262" t="s">
        <v>799</v>
      </c>
      <c r="H64" s="262" t="s">
        <v>799</v>
      </c>
      <c r="I64" s="237" t="s">
        <v>799</v>
      </c>
      <c r="J64" s="266" t="s">
        <v>946</v>
      </c>
      <c r="K64" s="202" t="s">
        <v>799</v>
      </c>
      <c r="L64" s="202" t="s">
        <v>799</v>
      </c>
      <c r="M64" s="202" t="s">
        <v>799</v>
      </c>
      <c r="N64" s="202" t="s">
        <v>799</v>
      </c>
      <c r="O64" s="202" t="s">
        <v>799</v>
      </c>
      <c r="P64" s="202" t="s">
        <v>799</v>
      </c>
      <c r="Q64" s="202" t="s">
        <v>799</v>
      </c>
      <c r="R64" s="193">
        <v>2</v>
      </c>
      <c r="S64" s="205" t="s">
        <v>146</v>
      </c>
      <c r="T64" s="217"/>
      <c r="U64" s="207">
        <v>0.23</v>
      </c>
      <c r="V64" s="208">
        <f t="shared" si="0"/>
        <v>0</v>
      </c>
      <c r="W64" s="197">
        <f t="shared" si="1"/>
        <v>0</v>
      </c>
      <c r="X64" s="197">
        <f t="shared" si="2"/>
        <v>0</v>
      </c>
      <c r="Y64" s="208">
        <f t="shared" si="3"/>
        <v>0</v>
      </c>
      <c r="Z64" s="200" t="s">
        <v>1253</v>
      </c>
      <c r="AA64" s="200" t="s">
        <v>773</v>
      </c>
      <c r="AB64" s="218" t="s">
        <v>780</v>
      </c>
      <c r="AC64" s="219" t="s">
        <v>480</v>
      </c>
      <c r="AD64"/>
    </row>
    <row r="65" spans="1:30" ht="38.25">
      <c r="A65" s="186">
        <v>63</v>
      </c>
      <c r="B65" s="43">
        <v>38</v>
      </c>
      <c r="C65" s="43" t="s">
        <v>944</v>
      </c>
      <c r="D65" s="42" t="s">
        <v>1096</v>
      </c>
      <c r="E65" s="47" t="s">
        <v>487</v>
      </c>
      <c r="F65" s="200" t="s">
        <v>797</v>
      </c>
      <c r="G65" s="255">
        <v>45887</v>
      </c>
      <c r="H65" s="256" t="s">
        <v>1222</v>
      </c>
      <c r="I65" s="257" t="s">
        <v>1224</v>
      </c>
      <c r="J65" s="266" t="s">
        <v>946</v>
      </c>
      <c r="K65" s="202" t="s">
        <v>799</v>
      </c>
      <c r="L65" s="202" t="s">
        <v>799</v>
      </c>
      <c r="M65" s="202" t="s">
        <v>799</v>
      </c>
      <c r="N65" s="202" t="s">
        <v>799</v>
      </c>
      <c r="O65" s="202" t="s">
        <v>799</v>
      </c>
      <c r="P65" s="202" t="s">
        <v>799</v>
      </c>
      <c r="Q65" s="202" t="s">
        <v>799</v>
      </c>
      <c r="R65" s="48">
        <v>2</v>
      </c>
      <c r="S65" s="205"/>
      <c r="T65" s="217"/>
      <c r="U65" s="207">
        <v>0.23</v>
      </c>
      <c r="V65" s="208">
        <f t="shared" si="0"/>
        <v>0</v>
      </c>
      <c r="W65" s="197">
        <f t="shared" si="1"/>
        <v>0</v>
      </c>
      <c r="X65" s="197">
        <f t="shared" si="2"/>
        <v>0</v>
      </c>
      <c r="Y65" s="208">
        <f t="shared" si="3"/>
        <v>0</v>
      </c>
      <c r="Z65" s="200" t="s">
        <v>1254</v>
      </c>
      <c r="AA65" s="200" t="s">
        <v>772</v>
      </c>
      <c r="AB65" s="209" t="s">
        <v>817</v>
      </c>
      <c r="AC65" s="219" t="s">
        <v>480</v>
      </c>
      <c r="AD65"/>
    </row>
    <row r="66" spans="1:30" ht="38.25">
      <c r="A66" s="69">
        <v>64</v>
      </c>
      <c r="B66" s="43">
        <v>10</v>
      </c>
      <c r="C66" s="43" t="s">
        <v>944</v>
      </c>
      <c r="D66" s="246" t="s">
        <v>1505</v>
      </c>
      <c r="E66" s="47" t="s">
        <v>1506</v>
      </c>
      <c r="F66" s="200" t="s">
        <v>797</v>
      </c>
      <c r="G66" s="255" t="s">
        <v>1470</v>
      </c>
      <c r="H66" s="256" t="s">
        <v>1471</v>
      </c>
      <c r="I66" s="257" t="s">
        <v>1472</v>
      </c>
      <c r="J66" s="266" t="s">
        <v>946</v>
      </c>
      <c r="K66" s="202" t="s">
        <v>799</v>
      </c>
      <c r="L66" s="202" t="s">
        <v>799</v>
      </c>
      <c r="M66" s="202" t="s">
        <v>799</v>
      </c>
      <c r="N66" s="202" t="s">
        <v>799</v>
      </c>
      <c r="O66" s="202" t="s">
        <v>799</v>
      </c>
      <c r="P66" s="202" t="s">
        <v>799</v>
      </c>
      <c r="Q66" s="202" t="s">
        <v>799</v>
      </c>
      <c r="R66" s="193">
        <v>1</v>
      </c>
      <c r="S66" s="205" t="s">
        <v>1338</v>
      </c>
      <c r="T66" s="217"/>
      <c r="U66" s="207">
        <v>0.23</v>
      </c>
      <c r="V66" s="208"/>
      <c r="W66" s="197">
        <f t="shared" si="1"/>
        <v>0</v>
      </c>
      <c r="X66" s="197"/>
      <c r="Y66" s="208"/>
      <c r="Z66" s="246" t="s">
        <v>1507</v>
      </c>
      <c r="AA66" s="200" t="s">
        <v>775</v>
      </c>
      <c r="AB66" s="209" t="s">
        <v>1508</v>
      </c>
      <c r="AC66" s="209" t="s">
        <v>1508</v>
      </c>
      <c r="AD66"/>
    </row>
    <row r="67" spans="1:30" ht="38.25">
      <c r="A67" s="186">
        <v>65</v>
      </c>
      <c r="B67" s="43">
        <v>11</v>
      </c>
      <c r="C67" s="43" t="s">
        <v>944</v>
      </c>
      <c r="D67" s="246" t="s">
        <v>1509</v>
      </c>
      <c r="E67" s="47" t="s">
        <v>1510</v>
      </c>
      <c r="F67" s="200" t="s">
        <v>797</v>
      </c>
      <c r="G67" s="255" t="s">
        <v>1470</v>
      </c>
      <c r="H67" s="256" t="s">
        <v>1471</v>
      </c>
      <c r="I67" s="257" t="s">
        <v>1472</v>
      </c>
      <c r="J67" s="266" t="s">
        <v>946</v>
      </c>
      <c r="K67" s="202" t="s">
        <v>799</v>
      </c>
      <c r="L67" s="202" t="s">
        <v>799</v>
      </c>
      <c r="M67" s="202" t="s">
        <v>799</v>
      </c>
      <c r="N67" s="202" t="s">
        <v>799</v>
      </c>
      <c r="O67" s="202" t="s">
        <v>799</v>
      </c>
      <c r="P67" s="202" t="s">
        <v>799</v>
      </c>
      <c r="Q67" s="202" t="s">
        <v>799</v>
      </c>
      <c r="R67" s="193">
        <v>1</v>
      </c>
      <c r="S67" s="205" t="s">
        <v>1338</v>
      </c>
      <c r="T67" s="217"/>
      <c r="U67" s="207">
        <v>0.23</v>
      </c>
      <c r="V67" s="208"/>
      <c r="W67" s="197">
        <f t="shared" si="1"/>
        <v>0</v>
      </c>
      <c r="X67" s="197"/>
      <c r="Y67" s="208"/>
      <c r="Z67" s="246" t="s">
        <v>1511</v>
      </c>
      <c r="AA67" s="200" t="s">
        <v>775</v>
      </c>
      <c r="AB67" s="209" t="s">
        <v>1508</v>
      </c>
      <c r="AC67" s="209" t="s">
        <v>1508</v>
      </c>
      <c r="AD67"/>
    </row>
    <row r="68" spans="1:30" ht="38.25">
      <c r="A68" s="69">
        <v>66</v>
      </c>
      <c r="B68" s="263">
        <v>40</v>
      </c>
      <c r="C68" s="200" t="s">
        <v>795</v>
      </c>
      <c r="D68" s="49" t="s">
        <v>947</v>
      </c>
      <c r="E68" s="49" t="s">
        <v>799</v>
      </c>
      <c r="F68" s="257" t="s">
        <v>797</v>
      </c>
      <c r="G68" s="255">
        <v>45777</v>
      </c>
      <c r="H68" s="256" t="s">
        <v>1471</v>
      </c>
      <c r="I68" s="257" t="s">
        <v>1512</v>
      </c>
      <c r="J68" s="266" t="s">
        <v>852</v>
      </c>
      <c r="K68" s="49" t="s">
        <v>948</v>
      </c>
      <c r="L68" s="271" t="s">
        <v>1084</v>
      </c>
      <c r="M68" s="211" t="s">
        <v>767</v>
      </c>
      <c r="N68" s="202" t="s">
        <v>799</v>
      </c>
      <c r="O68" s="202" t="s">
        <v>799</v>
      </c>
      <c r="P68" s="202" t="s">
        <v>799</v>
      </c>
      <c r="Q68" s="202" t="s">
        <v>799</v>
      </c>
      <c r="R68" s="193">
        <v>2</v>
      </c>
      <c r="S68" s="265" t="s">
        <v>714</v>
      </c>
      <c r="T68" s="217"/>
      <c r="U68" s="207">
        <v>0.23</v>
      </c>
      <c r="V68" s="208">
        <f t="shared" ref="V68:V84" si="5">T68+T68*U68</f>
        <v>0</v>
      </c>
      <c r="W68" s="197">
        <f t="shared" ref="W68:W84" si="6">R68*T68</f>
        <v>0</v>
      </c>
      <c r="X68" s="197">
        <f t="shared" ref="X68:X84" si="7">Y68-W68</f>
        <v>0</v>
      </c>
      <c r="Y68" s="208">
        <f t="shared" ref="Y68:Y84" si="8">R68*V68</f>
        <v>0</v>
      </c>
      <c r="Z68" s="263" t="s">
        <v>949</v>
      </c>
      <c r="AA68" s="263" t="s">
        <v>481</v>
      </c>
      <c r="AB68" s="209" t="s">
        <v>780</v>
      </c>
      <c r="AC68" s="219" t="s">
        <v>1267</v>
      </c>
      <c r="AD68"/>
    </row>
    <row r="69" spans="1:30" ht="39.75" customHeight="1">
      <c r="A69" s="186">
        <v>67</v>
      </c>
      <c r="B69" s="263">
        <v>41</v>
      </c>
      <c r="C69" s="200" t="s">
        <v>795</v>
      </c>
      <c r="D69" s="49" t="s">
        <v>950</v>
      </c>
      <c r="E69" s="49" t="s">
        <v>799</v>
      </c>
      <c r="F69" s="257" t="s">
        <v>797</v>
      </c>
      <c r="G69" s="255">
        <v>45777</v>
      </c>
      <c r="H69" s="256" t="s">
        <v>1471</v>
      </c>
      <c r="I69" s="257" t="s">
        <v>1512</v>
      </c>
      <c r="J69" s="266" t="s">
        <v>852</v>
      </c>
      <c r="K69" s="49" t="s">
        <v>951</v>
      </c>
      <c r="L69" s="271" t="s">
        <v>1085</v>
      </c>
      <c r="M69" s="211" t="s">
        <v>767</v>
      </c>
      <c r="N69" s="202" t="s">
        <v>799</v>
      </c>
      <c r="O69" s="202" t="s">
        <v>799</v>
      </c>
      <c r="P69" s="202" t="s">
        <v>799</v>
      </c>
      <c r="Q69" s="202" t="s">
        <v>799</v>
      </c>
      <c r="R69" s="48">
        <v>2</v>
      </c>
      <c r="S69" s="265" t="s">
        <v>714</v>
      </c>
      <c r="T69" s="217"/>
      <c r="U69" s="207">
        <v>0.23</v>
      </c>
      <c r="V69" s="208">
        <f t="shared" si="5"/>
        <v>0</v>
      </c>
      <c r="W69" s="197">
        <f t="shared" si="6"/>
        <v>0</v>
      </c>
      <c r="X69" s="197">
        <f t="shared" si="7"/>
        <v>0</v>
      </c>
      <c r="Y69" s="208">
        <f t="shared" si="8"/>
        <v>0</v>
      </c>
      <c r="Z69" s="263" t="s">
        <v>949</v>
      </c>
      <c r="AA69" s="263" t="s">
        <v>481</v>
      </c>
      <c r="AB69" s="209" t="s">
        <v>780</v>
      </c>
      <c r="AC69" s="219" t="s">
        <v>1267</v>
      </c>
      <c r="AD69"/>
    </row>
    <row r="70" spans="1:30" ht="38.25">
      <c r="A70" s="69">
        <v>68</v>
      </c>
      <c r="B70" s="263">
        <v>41</v>
      </c>
      <c r="C70" s="200" t="s">
        <v>801</v>
      </c>
      <c r="D70" s="49" t="s">
        <v>1573</v>
      </c>
      <c r="E70" s="69">
        <v>83000110</v>
      </c>
      <c r="F70" s="257" t="s">
        <v>797</v>
      </c>
      <c r="G70" s="255">
        <v>45777</v>
      </c>
      <c r="H70" s="256" t="s">
        <v>1471</v>
      </c>
      <c r="I70" s="257" t="s">
        <v>1512</v>
      </c>
      <c r="J70" s="250" t="s">
        <v>1577</v>
      </c>
      <c r="K70" s="202" t="s">
        <v>799</v>
      </c>
      <c r="L70" s="202" t="s">
        <v>799</v>
      </c>
      <c r="M70" s="202" t="s">
        <v>799</v>
      </c>
      <c r="N70" s="264" t="s">
        <v>1057</v>
      </c>
      <c r="O70" s="264">
        <v>2.1</v>
      </c>
      <c r="P70" s="264" t="s">
        <v>952</v>
      </c>
      <c r="Q70" s="204" t="s">
        <v>767</v>
      </c>
      <c r="R70" s="193">
        <v>2</v>
      </c>
      <c r="S70" s="265" t="s">
        <v>714</v>
      </c>
      <c r="T70" s="217"/>
      <c r="U70" s="207">
        <v>0.23</v>
      </c>
      <c r="V70" s="208">
        <f t="shared" si="5"/>
        <v>0</v>
      </c>
      <c r="W70" s="197">
        <f t="shared" si="6"/>
        <v>0</v>
      </c>
      <c r="X70" s="197">
        <f t="shared" si="7"/>
        <v>0</v>
      </c>
      <c r="Y70" s="208">
        <f t="shared" si="8"/>
        <v>0</v>
      </c>
      <c r="Z70" s="263" t="s">
        <v>949</v>
      </c>
      <c r="AA70" s="263" t="s">
        <v>481</v>
      </c>
      <c r="AB70" s="209" t="s">
        <v>1105</v>
      </c>
      <c r="AC70" s="219" t="s">
        <v>33</v>
      </c>
      <c r="AD70"/>
    </row>
    <row r="71" spans="1:30" ht="51">
      <c r="A71" s="186">
        <v>69</v>
      </c>
      <c r="B71" s="263">
        <v>42</v>
      </c>
      <c r="C71" s="200" t="s">
        <v>795</v>
      </c>
      <c r="D71" s="49" t="s">
        <v>953</v>
      </c>
      <c r="E71" s="49" t="s">
        <v>799</v>
      </c>
      <c r="F71" s="257" t="s">
        <v>797</v>
      </c>
      <c r="G71" s="255">
        <v>45777</v>
      </c>
      <c r="H71" s="256" t="s">
        <v>1471</v>
      </c>
      <c r="I71" s="257" t="s">
        <v>1512</v>
      </c>
      <c r="J71" s="266" t="s">
        <v>852</v>
      </c>
      <c r="K71" s="49" t="s">
        <v>954</v>
      </c>
      <c r="L71" s="271" t="s">
        <v>1097</v>
      </c>
      <c r="M71" s="211" t="s">
        <v>767</v>
      </c>
      <c r="N71" s="202" t="s">
        <v>799</v>
      </c>
      <c r="O71" s="202" t="s">
        <v>799</v>
      </c>
      <c r="P71" s="202" t="s">
        <v>799</v>
      </c>
      <c r="Q71" s="202" t="s">
        <v>799</v>
      </c>
      <c r="R71" s="48">
        <v>2</v>
      </c>
      <c r="S71" s="265" t="s">
        <v>714</v>
      </c>
      <c r="T71" s="217"/>
      <c r="U71" s="207">
        <v>0.23</v>
      </c>
      <c r="V71" s="208">
        <f t="shared" si="5"/>
        <v>0</v>
      </c>
      <c r="W71" s="197">
        <f t="shared" si="6"/>
        <v>0</v>
      </c>
      <c r="X71" s="197">
        <f t="shared" si="7"/>
        <v>0</v>
      </c>
      <c r="Y71" s="208">
        <f t="shared" si="8"/>
        <v>0</v>
      </c>
      <c r="Z71" s="263" t="s">
        <v>949</v>
      </c>
      <c r="AA71" s="263" t="s">
        <v>481</v>
      </c>
      <c r="AB71" s="209" t="s">
        <v>780</v>
      </c>
      <c r="AC71" s="219" t="s">
        <v>1267</v>
      </c>
      <c r="AD71"/>
    </row>
    <row r="72" spans="1:30" ht="38.25">
      <c r="A72" s="69">
        <v>70</v>
      </c>
      <c r="B72" s="263">
        <v>42</v>
      </c>
      <c r="C72" s="200" t="s">
        <v>801</v>
      </c>
      <c r="D72" s="49" t="s">
        <v>1574</v>
      </c>
      <c r="E72" s="49">
        <v>83200010</v>
      </c>
      <c r="F72" s="257" t="s">
        <v>797</v>
      </c>
      <c r="G72" s="255">
        <v>45777</v>
      </c>
      <c r="H72" s="256" t="s">
        <v>1471</v>
      </c>
      <c r="I72" s="257" t="s">
        <v>1512</v>
      </c>
      <c r="J72" s="250" t="s">
        <v>1577</v>
      </c>
      <c r="K72" s="202" t="s">
        <v>799</v>
      </c>
      <c r="L72" s="45" t="s">
        <v>799</v>
      </c>
      <c r="M72" s="202" t="s">
        <v>799</v>
      </c>
      <c r="N72" s="264" t="s">
        <v>996</v>
      </c>
      <c r="O72" s="264">
        <v>11.5</v>
      </c>
      <c r="P72" s="264" t="s">
        <v>858</v>
      </c>
      <c r="Q72" s="204" t="s">
        <v>767</v>
      </c>
      <c r="R72" s="193">
        <v>2</v>
      </c>
      <c r="S72" s="265" t="s">
        <v>714</v>
      </c>
      <c r="T72" s="217"/>
      <c r="U72" s="207">
        <v>0.23</v>
      </c>
      <c r="V72" s="208">
        <f t="shared" si="5"/>
        <v>0</v>
      </c>
      <c r="W72" s="197">
        <f t="shared" si="6"/>
        <v>0</v>
      </c>
      <c r="X72" s="197">
        <f t="shared" si="7"/>
        <v>0</v>
      </c>
      <c r="Y72" s="208">
        <f t="shared" si="8"/>
        <v>0</v>
      </c>
      <c r="Z72" s="263" t="s">
        <v>949</v>
      </c>
      <c r="AA72" s="263" t="s">
        <v>481</v>
      </c>
      <c r="AB72" s="209" t="s">
        <v>1105</v>
      </c>
      <c r="AC72" s="219" t="s">
        <v>33</v>
      </c>
      <c r="AD72"/>
    </row>
    <row r="73" spans="1:30" ht="38.25">
      <c r="A73" s="186">
        <v>71</v>
      </c>
      <c r="B73" s="263">
        <v>43</v>
      </c>
      <c r="C73" s="200" t="s">
        <v>795</v>
      </c>
      <c r="D73" s="49" t="s">
        <v>1513</v>
      </c>
      <c r="E73" s="49" t="s">
        <v>799</v>
      </c>
      <c r="F73" s="257" t="s">
        <v>797</v>
      </c>
      <c r="G73" s="255">
        <v>45777</v>
      </c>
      <c r="H73" s="256" t="s">
        <v>1471</v>
      </c>
      <c r="I73" s="257" t="s">
        <v>1512</v>
      </c>
      <c r="J73" s="266" t="s">
        <v>852</v>
      </c>
      <c r="K73" s="49">
        <v>33100</v>
      </c>
      <c r="L73" s="271" t="s">
        <v>1098</v>
      </c>
      <c r="M73" s="211" t="s">
        <v>767</v>
      </c>
      <c r="N73" s="202" t="s">
        <v>799</v>
      </c>
      <c r="O73" s="202" t="s">
        <v>799</v>
      </c>
      <c r="P73" s="202" t="s">
        <v>799</v>
      </c>
      <c r="Q73" s="202" t="s">
        <v>799</v>
      </c>
      <c r="R73" s="48">
        <v>2</v>
      </c>
      <c r="S73" s="265" t="s">
        <v>714</v>
      </c>
      <c r="T73" s="217"/>
      <c r="U73" s="207">
        <v>0.23</v>
      </c>
      <c r="V73" s="208">
        <f t="shared" si="5"/>
        <v>0</v>
      </c>
      <c r="W73" s="197">
        <f t="shared" si="6"/>
        <v>0</v>
      </c>
      <c r="X73" s="197">
        <f t="shared" si="7"/>
        <v>0</v>
      </c>
      <c r="Y73" s="208">
        <f t="shared" si="8"/>
        <v>0</v>
      </c>
      <c r="Z73" s="263" t="s">
        <v>949</v>
      </c>
      <c r="AA73" s="263" t="s">
        <v>481</v>
      </c>
      <c r="AB73" s="209" t="s">
        <v>780</v>
      </c>
      <c r="AC73" s="219" t="s">
        <v>1267</v>
      </c>
      <c r="AD73"/>
    </row>
    <row r="74" spans="1:30" ht="38.25">
      <c r="A74" s="69">
        <v>72</v>
      </c>
      <c r="B74" s="263">
        <v>43</v>
      </c>
      <c r="C74" s="200" t="s">
        <v>801</v>
      </c>
      <c r="D74" s="49" t="s">
        <v>1575</v>
      </c>
      <c r="E74" s="49">
        <v>92500048</v>
      </c>
      <c r="F74" s="257" t="s">
        <v>797</v>
      </c>
      <c r="G74" s="255">
        <v>45777</v>
      </c>
      <c r="H74" s="256" t="s">
        <v>1471</v>
      </c>
      <c r="I74" s="257" t="s">
        <v>1512</v>
      </c>
      <c r="J74" s="272" t="s">
        <v>1577</v>
      </c>
      <c r="K74" s="202" t="s">
        <v>799</v>
      </c>
      <c r="L74" s="202" t="s">
        <v>799</v>
      </c>
      <c r="M74" s="202" t="s">
        <v>799</v>
      </c>
      <c r="N74" s="264" t="s">
        <v>955</v>
      </c>
      <c r="O74" s="264" t="s">
        <v>956</v>
      </c>
      <c r="P74" s="264" t="s">
        <v>957</v>
      </c>
      <c r="Q74" s="204" t="s">
        <v>767</v>
      </c>
      <c r="R74" s="193">
        <v>2</v>
      </c>
      <c r="S74" s="265" t="s">
        <v>714</v>
      </c>
      <c r="T74" s="206"/>
      <c r="U74" s="207">
        <v>0.23</v>
      </c>
      <c r="V74" s="208">
        <f t="shared" si="5"/>
        <v>0</v>
      </c>
      <c r="W74" s="197">
        <f t="shared" si="6"/>
        <v>0</v>
      </c>
      <c r="X74" s="197">
        <f t="shared" si="7"/>
        <v>0</v>
      </c>
      <c r="Y74" s="208">
        <f t="shared" si="8"/>
        <v>0</v>
      </c>
      <c r="Z74" s="263" t="s">
        <v>949</v>
      </c>
      <c r="AA74" s="263" t="s">
        <v>481</v>
      </c>
      <c r="AB74" s="209" t="s">
        <v>1105</v>
      </c>
      <c r="AC74" s="219" t="s">
        <v>33</v>
      </c>
      <c r="AD74"/>
    </row>
    <row r="75" spans="1:30" ht="38.25">
      <c r="A75" s="186">
        <v>73</v>
      </c>
      <c r="B75" s="231">
        <v>43</v>
      </c>
      <c r="C75" s="200" t="s">
        <v>801</v>
      </c>
      <c r="D75" s="49" t="s">
        <v>1576</v>
      </c>
      <c r="E75" s="49">
        <v>92200050</v>
      </c>
      <c r="F75" s="257" t="s">
        <v>797</v>
      </c>
      <c r="G75" s="255">
        <v>45777</v>
      </c>
      <c r="H75" s="256" t="s">
        <v>1471</v>
      </c>
      <c r="I75" s="257" t="s">
        <v>1512</v>
      </c>
      <c r="J75" s="250" t="s">
        <v>1577</v>
      </c>
      <c r="K75" s="202" t="s">
        <v>799</v>
      </c>
      <c r="L75" s="202" t="s">
        <v>799</v>
      </c>
      <c r="M75" s="202" t="s">
        <v>799</v>
      </c>
      <c r="N75" s="264" t="s">
        <v>1101</v>
      </c>
      <c r="O75" s="264">
        <v>11.5</v>
      </c>
      <c r="P75" s="264" t="s">
        <v>1100</v>
      </c>
      <c r="Q75" s="204" t="s">
        <v>767</v>
      </c>
      <c r="R75" s="193">
        <v>2</v>
      </c>
      <c r="S75" s="265" t="s">
        <v>1102</v>
      </c>
      <c r="T75" s="206"/>
      <c r="U75" s="207">
        <v>0.23</v>
      </c>
      <c r="V75" s="208">
        <f t="shared" si="5"/>
        <v>0</v>
      </c>
      <c r="W75" s="197">
        <f t="shared" si="6"/>
        <v>0</v>
      </c>
      <c r="X75" s="197">
        <f t="shared" si="7"/>
        <v>0</v>
      </c>
      <c r="Y75" s="208">
        <f t="shared" si="8"/>
        <v>0</v>
      </c>
      <c r="Z75" s="263" t="s">
        <v>949</v>
      </c>
      <c r="AA75" s="263" t="s">
        <v>1103</v>
      </c>
      <c r="AB75" s="209" t="s">
        <v>1105</v>
      </c>
      <c r="AC75" s="219" t="s">
        <v>33</v>
      </c>
      <c r="AD75"/>
    </row>
    <row r="76" spans="1:30" ht="76.5">
      <c r="A76" s="69">
        <v>74</v>
      </c>
      <c r="B76" s="263">
        <v>43</v>
      </c>
      <c r="C76" s="200" t="s">
        <v>795</v>
      </c>
      <c r="D76" s="49" t="s">
        <v>1514</v>
      </c>
      <c r="E76" s="49" t="s">
        <v>799</v>
      </c>
      <c r="F76" s="257" t="s">
        <v>797</v>
      </c>
      <c r="G76" s="255">
        <v>45777</v>
      </c>
      <c r="H76" s="256" t="s">
        <v>1471</v>
      </c>
      <c r="I76" s="257" t="s">
        <v>1512</v>
      </c>
      <c r="J76" s="266" t="s">
        <v>852</v>
      </c>
      <c r="K76" s="49">
        <v>33360</v>
      </c>
      <c r="L76" s="221" t="s">
        <v>1099</v>
      </c>
      <c r="M76" s="211" t="s">
        <v>767</v>
      </c>
      <c r="N76" s="202" t="s">
        <v>799</v>
      </c>
      <c r="O76" s="202" t="s">
        <v>799</v>
      </c>
      <c r="P76" s="202" t="s">
        <v>799</v>
      </c>
      <c r="Q76" s="202" t="s">
        <v>799</v>
      </c>
      <c r="R76" s="48">
        <v>2</v>
      </c>
      <c r="S76" s="265" t="s">
        <v>714</v>
      </c>
      <c r="T76" s="206"/>
      <c r="U76" s="207">
        <v>0.23</v>
      </c>
      <c r="V76" s="208">
        <f t="shared" si="5"/>
        <v>0</v>
      </c>
      <c r="W76" s="197">
        <f t="shared" si="6"/>
        <v>0</v>
      </c>
      <c r="X76" s="197">
        <f t="shared" si="7"/>
        <v>0</v>
      </c>
      <c r="Y76" s="208">
        <f t="shared" si="8"/>
        <v>0</v>
      </c>
      <c r="Z76" s="263" t="s">
        <v>949</v>
      </c>
      <c r="AA76" s="263" t="s">
        <v>481</v>
      </c>
      <c r="AB76" s="209" t="s">
        <v>1105</v>
      </c>
      <c r="AC76" s="219" t="s">
        <v>33</v>
      </c>
      <c r="AD76"/>
    </row>
    <row r="77" spans="1:30" ht="38.25">
      <c r="A77" s="186">
        <v>75</v>
      </c>
      <c r="B77" s="263">
        <v>44</v>
      </c>
      <c r="C77" s="200" t="s">
        <v>795</v>
      </c>
      <c r="D77" s="49" t="s">
        <v>958</v>
      </c>
      <c r="E77" s="49" t="s">
        <v>799</v>
      </c>
      <c r="F77" s="257" t="s">
        <v>797</v>
      </c>
      <c r="G77" s="255">
        <v>45777</v>
      </c>
      <c r="H77" s="256" t="s">
        <v>1471</v>
      </c>
      <c r="I77" s="257" t="s">
        <v>1512</v>
      </c>
      <c r="J77" s="266" t="s">
        <v>852</v>
      </c>
      <c r="K77" s="49" t="s">
        <v>959</v>
      </c>
      <c r="L77" s="271" t="s">
        <v>1086</v>
      </c>
      <c r="M77" s="211" t="s">
        <v>767</v>
      </c>
      <c r="N77" s="202" t="s">
        <v>799</v>
      </c>
      <c r="O77" s="202" t="s">
        <v>799</v>
      </c>
      <c r="P77" s="202" t="s">
        <v>799</v>
      </c>
      <c r="Q77" s="202" t="s">
        <v>799</v>
      </c>
      <c r="R77" s="193">
        <v>2</v>
      </c>
      <c r="S77" s="265" t="s">
        <v>714</v>
      </c>
      <c r="T77" s="206"/>
      <c r="U77" s="207">
        <v>0.23</v>
      </c>
      <c r="V77" s="208">
        <f t="shared" si="5"/>
        <v>0</v>
      </c>
      <c r="W77" s="197">
        <f t="shared" si="6"/>
        <v>0</v>
      </c>
      <c r="X77" s="197">
        <f t="shared" si="7"/>
        <v>0</v>
      </c>
      <c r="Y77" s="208">
        <f t="shared" si="8"/>
        <v>0</v>
      </c>
      <c r="Z77" s="263" t="s">
        <v>949</v>
      </c>
      <c r="AA77" s="263" t="s">
        <v>481</v>
      </c>
      <c r="AB77" s="209" t="s">
        <v>780</v>
      </c>
      <c r="AC77" s="219" t="s">
        <v>1267</v>
      </c>
      <c r="AD77"/>
    </row>
    <row r="78" spans="1:30" s="71" customFormat="1" ht="27.75" customHeight="1">
      <c r="A78" s="69">
        <v>76</v>
      </c>
      <c r="B78" s="263">
        <v>45</v>
      </c>
      <c r="C78" s="200" t="s">
        <v>795</v>
      </c>
      <c r="D78" s="49" t="s">
        <v>960</v>
      </c>
      <c r="E78" s="49" t="s">
        <v>799</v>
      </c>
      <c r="F78" s="257" t="s">
        <v>797</v>
      </c>
      <c r="G78" s="255">
        <v>45777</v>
      </c>
      <c r="H78" s="256" t="s">
        <v>1471</v>
      </c>
      <c r="I78" s="257" t="s">
        <v>1512</v>
      </c>
      <c r="J78" s="266" t="s">
        <v>852</v>
      </c>
      <c r="K78" s="49" t="s">
        <v>961</v>
      </c>
      <c r="L78" s="268" t="s">
        <v>1087</v>
      </c>
      <c r="M78" s="211" t="s">
        <v>767</v>
      </c>
      <c r="N78" s="202" t="s">
        <v>799</v>
      </c>
      <c r="O78" s="202" t="s">
        <v>799</v>
      </c>
      <c r="P78" s="202" t="s">
        <v>799</v>
      </c>
      <c r="Q78" s="202" t="s">
        <v>799</v>
      </c>
      <c r="R78" s="48">
        <v>2</v>
      </c>
      <c r="S78" s="265" t="s">
        <v>714</v>
      </c>
      <c r="T78" s="206"/>
      <c r="U78" s="207">
        <v>0.23</v>
      </c>
      <c r="V78" s="208">
        <f t="shared" si="5"/>
        <v>0</v>
      </c>
      <c r="W78" s="197">
        <f t="shared" si="6"/>
        <v>0</v>
      </c>
      <c r="X78" s="197">
        <f t="shared" si="7"/>
        <v>0</v>
      </c>
      <c r="Y78" s="208">
        <f t="shared" si="8"/>
        <v>0</v>
      </c>
      <c r="Z78" s="263" t="s">
        <v>962</v>
      </c>
      <c r="AA78" s="263" t="s">
        <v>481</v>
      </c>
      <c r="AB78" s="209" t="s">
        <v>781</v>
      </c>
      <c r="AC78" s="219" t="s">
        <v>479</v>
      </c>
      <c r="AD78"/>
    </row>
    <row r="79" spans="1:30" ht="38.25">
      <c r="A79" s="186">
        <v>77</v>
      </c>
      <c r="B79" s="263">
        <v>46</v>
      </c>
      <c r="C79" s="200" t="s">
        <v>795</v>
      </c>
      <c r="D79" s="49" t="s">
        <v>963</v>
      </c>
      <c r="E79" s="49" t="s">
        <v>799</v>
      </c>
      <c r="F79" s="257" t="s">
        <v>797</v>
      </c>
      <c r="G79" s="255">
        <v>45777</v>
      </c>
      <c r="H79" s="256" t="s">
        <v>1471</v>
      </c>
      <c r="I79" s="257" t="s">
        <v>1512</v>
      </c>
      <c r="J79" s="266" t="s">
        <v>852</v>
      </c>
      <c r="K79" s="49" t="s">
        <v>964</v>
      </c>
      <c r="L79" s="268" t="s">
        <v>1088</v>
      </c>
      <c r="M79" s="211" t="s">
        <v>767</v>
      </c>
      <c r="N79" s="202" t="s">
        <v>799</v>
      </c>
      <c r="O79" s="202" t="s">
        <v>799</v>
      </c>
      <c r="P79" s="202" t="s">
        <v>799</v>
      </c>
      <c r="Q79" s="202" t="s">
        <v>799</v>
      </c>
      <c r="R79" s="193">
        <v>2</v>
      </c>
      <c r="S79" s="265" t="s">
        <v>714</v>
      </c>
      <c r="T79" s="206"/>
      <c r="U79" s="207">
        <v>0.23</v>
      </c>
      <c r="V79" s="208">
        <f t="shared" si="5"/>
        <v>0</v>
      </c>
      <c r="W79" s="197">
        <f t="shared" si="6"/>
        <v>0</v>
      </c>
      <c r="X79" s="197">
        <f t="shared" si="7"/>
        <v>0</v>
      </c>
      <c r="Y79" s="208">
        <f t="shared" si="8"/>
        <v>0</v>
      </c>
      <c r="Z79" s="263" t="s">
        <v>949</v>
      </c>
      <c r="AA79" s="263" t="s">
        <v>481</v>
      </c>
      <c r="AB79" s="209" t="s">
        <v>781</v>
      </c>
      <c r="AC79" s="219" t="s">
        <v>479</v>
      </c>
      <c r="AD79"/>
    </row>
    <row r="80" spans="1:30" ht="38.25">
      <c r="A80" s="69">
        <v>78</v>
      </c>
      <c r="B80" s="263">
        <v>47</v>
      </c>
      <c r="C80" s="200" t="s">
        <v>832</v>
      </c>
      <c r="D80" s="49" t="s">
        <v>965</v>
      </c>
      <c r="E80" s="49" t="s">
        <v>966</v>
      </c>
      <c r="F80" s="257" t="s">
        <v>797</v>
      </c>
      <c r="G80" s="255">
        <v>45777</v>
      </c>
      <c r="H80" s="256" t="s">
        <v>1471</v>
      </c>
      <c r="I80" s="257" t="s">
        <v>1512</v>
      </c>
      <c r="J80" s="266" t="s">
        <v>967</v>
      </c>
      <c r="K80" s="273" t="s">
        <v>799</v>
      </c>
      <c r="L80" s="273" t="s">
        <v>799</v>
      </c>
      <c r="M80" s="273" t="s">
        <v>799</v>
      </c>
      <c r="N80" s="264" t="s">
        <v>968</v>
      </c>
      <c r="O80" s="264">
        <v>6.7</v>
      </c>
      <c r="P80" s="264" t="s">
        <v>799</v>
      </c>
      <c r="Q80" s="204" t="s">
        <v>767</v>
      </c>
      <c r="R80" s="48">
        <v>2</v>
      </c>
      <c r="S80" s="265" t="s">
        <v>714</v>
      </c>
      <c r="T80" s="206"/>
      <c r="U80" s="207">
        <v>0.23</v>
      </c>
      <c r="V80" s="208">
        <f t="shared" si="5"/>
        <v>0</v>
      </c>
      <c r="W80" s="197">
        <f t="shared" si="6"/>
        <v>0</v>
      </c>
      <c r="X80" s="197">
        <f t="shared" si="7"/>
        <v>0</v>
      </c>
      <c r="Y80" s="208">
        <f t="shared" si="8"/>
        <v>0</v>
      </c>
      <c r="Z80" s="263" t="s">
        <v>969</v>
      </c>
      <c r="AA80" s="263" t="s">
        <v>481</v>
      </c>
      <c r="AB80" s="209" t="s">
        <v>1105</v>
      </c>
      <c r="AC80" s="219" t="s">
        <v>33</v>
      </c>
      <c r="AD80"/>
    </row>
    <row r="81" spans="1:30" ht="38.25">
      <c r="A81" s="186">
        <v>79</v>
      </c>
      <c r="B81" s="263">
        <v>48</v>
      </c>
      <c r="C81" s="200" t="s">
        <v>832</v>
      </c>
      <c r="D81" s="49" t="s">
        <v>970</v>
      </c>
      <c r="E81" s="49" t="s">
        <v>971</v>
      </c>
      <c r="F81" s="257" t="s">
        <v>797</v>
      </c>
      <c r="G81" s="255">
        <v>45777</v>
      </c>
      <c r="H81" s="256" t="s">
        <v>1471</v>
      </c>
      <c r="I81" s="257" t="s">
        <v>1512</v>
      </c>
      <c r="J81" s="266" t="s">
        <v>967</v>
      </c>
      <c r="K81" s="273" t="s">
        <v>799</v>
      </c>
      <c r="L81" s="273" t="s">
        <v>799</v>
      </c>
      <c r="M81" s="273" t="s">
        <v>799</v>
      </c>
      <c r="N81" s="264" t="s">
        <v>968</v>
      </c>
      <c r="O81" s="264">
        <v>2.9</v>
      </c>
      <c r="P81" s="264" t="s">
        <v>799</v>
      </c>
      <c r="Q81" s="204" t="s">
        <v>767</v>
      </c>
      <c r="R81" s="193">
        <v>2</v>
      </c>
      <c r="S81" s="265" t="s">
        <v>714</v>
      </c>
      <c r="T81" s="206"/>
      <c r="U81" s="207">
        <v>0.23</v>
      </c>
      <c r="V81" s="208">
        <f t="shared" si="5"/>
        <v>0</v>
      </c>
      <c r="W81" s="197">
        <f t="shared" si="6"/>
        <v>0</v>
      </c>
      <c r="X81" s="197">
        <f t="shared" si="7"/>
        <v>0</v>
      </c>
      <c r="Y81" s="208">
        <f t="shared" si="8"/>
        <v>0</v>
      </c>
      <c r="Z81" s="263" t="s">
        <v>972</v>
      </c>
      <c r="AA81" s="263" t="s">
        <v>481</v>
      </c>
      <c r="AB81" s="209" t="s">
        <v>1105</v>
      </c>
      <c r="AC81" s="219" t="s">
        <v>33</v>
      </c>
      <c r="AD81"/>
    </row>
    <row r="82" spans="1:30" ht="38.25">
      <c r="A82" s="69">
        <v>80</v>
      </c>
      <c r="B82" s="263">
        <v>49</v>
      </c>
      <c r="C82" s="200" t="s">
        <v>832</v>
      </c>
      <c r="D82" s="49" t="s">
        <v>973</v>
      </c>
      <c r="E82" s="49" t="s">
        <v>974</v>
      </c>
      <c r="F82" s="257" t="s">
        <v>797</v>
      </c>
      <c r="G82" s="255">
        <v>45777</v>
      </c>
      <c r="H82" s="256" t="s">
        <v>1471</v>
      </c>
      <c r="I82" s="257" t="s">
        <v>1512</v>
      </c>
      <c r="J82" s="266" t="s">
        <v>975</v>
      </c>
      <c r="K82" s="273" t="s">
        <v>799</v>
      </c>
      <c r="L82" s="273" t="s">
        <v>799</v>
      </c>
      <c r="M82" s="273" t="s">
        <v>799</v>
      </c>
      <c r="N82" s="264" t="s">
        <v>968</v>
      </c>
      <c r="O82" s="264">
        <v>16.98</v>
      </c>
      <c r="P82" s="264" t="s">
        <v>799</v>
      </c>
      <c r="Q82" s="204" t="s">
        <v>767</v>
      </c>
      <c r="R82" s="48">
        <v>2</v>
      </c>
      <c r="S82" s="265" t="s">
        <v>714</v>
      </c>
      <c r="T82" s="206"/>
      <c r="U82" s="207">
        <v>0.23</v>
      </c>
      <c r="V82" s="208">
        <f t="shared" si="5"/>
        <v>0</v>
      </c>
      <c r="W82" s="197">
        <f t="shared" si="6"/>
        <v>0</v>
      </c>
      <c r="X82" s="197">
        <f t="shared" si="7"/>
        <v>0</v>
      </c>
      <c r="Y82" s="208">
        <f t="shared" si="8"/>
        <v>0</v>
      </c>
      <c r="Z82" s="263" t="s">
        <v>976</v>
      </c>
      <c r="AA82" s="263" t="s">
        <v>481</v>
      </c>
      <c r="AB82" s="209" t="s">
        <v>1105</v>
      </c>
      <c r="AC82" s="219" t="s">
        <v>33</v>
      </c>
      <c r="AD82"/>
    </row>
    <row r="83" spans="1:30" ht="38.25">
      <c r="A83" s="186">
        <v>81</v>
      </c>
      <c r="B83" s="274">
        <v>50</v>
      </c>
      <c r="C83" s="275" t="s">
        <v>832</v>
      </c>
      <c r="D83" s="140" t="s">
        <v>973</v>
      </c>
      <c r="E83" s="140" t="s">
        <v>977</v>
      </c>
      <c r="F83" s="276" t="s">
        <v>797</v>
      </c>
      <c r="G83" s="255">
        <v>45777</v>
      </c>
      <c r="H83" s="256" t="s">
        <v>1471</v>
      </c>
      <c r="I83" s="257" t="s">
        <v>1512</v>
      </c>
      <c r="J83" s="277" t="s">
        <v>975</v>
      </c>
      <c r="K83" s="278" t="s">
        <v>799</v>
      </c>
      <c r="L83" s="278" t="s">
        <v>799</v>
      </c>
      <c r="M83" s="278" t="s">
        <v>799</v>
      </c>
      <c r="N83" s="279" t="s">
        <v>968</v>
      </c>
      <c r="O83" s="279">
        <v>16.3</v>
      </c>
      <c r="P83" s="279" t="s">
        <v>799</v>
      </c>
      <c r="Q83" s="204" t="s">
        <v>767</v>
      </c>
      <c r="R83" s="48">
        <v>2</v>
      </c>
      <c r="S83" s="49" t="s">
        <v>714</v>
      </c>
      <c r="T83" s="280"/>
      <c r="U83" s="281">
        <v>0.23</v>
      </c>
      <c r="V83" s="208">
        <f t="shared" si="5"/>
        <v>0</v>
      </c>
      <c r="W83" s="208">
        <f t="shared" si="6"/>
        <v>0</v>
      </c>
      <c r="X83" s="208">
        <f t="shared" si="7"/>
        <v>0</v>
      </c>
      <c r="Y83" s="208">
        <f t="shared" si="8"/>
        <v>0</v>
      </c>
      <c r="Z83" s="263" t="s">
        <v>976</v>
      </c>
      <c r="AA83" s="263" t="s">
        <v>481</v>
      </c>
      <c r="AB83" s="209" t="s">
        <v>1105</v>
      </c>
      <c r="AC83" s="282" t="s">
        <v>33</v>
      </c>
      <c r="AD83"/>
    </row>
    <row r="84" spans="1:30" ht="127.5">
      <c r="A84" s="69">
        <v>82</v>
      </c>
      <c r="B84" s="274">
        <v>51</v>
      </c>
      <c r="C84" s="200" t="s">
        <v>795</v>
      </c>
      <c r="D84" s="140" t="s">
        <v>1273</v>
      </c>
      <c r="E84" s="140" t="s">
        <v>1272</v>
      </c>
      <c r="F84" s="257" t="s">
        <v>797</v>
      </c>
      <c r="G84" s="283">
        <v>45246</v>
      </c>
      <c r="H84" s="284" t="s">
        <v>1222</v>
      </c>
      <c r="I84" s="276" t="s">
        <v>1271</v>
      </c>
      <c r="J84" s="277" t="s">
        <v>852</v>
      </c>
      <c r="K84" s="140" t="s">
        <v>1270</v>
      </c>
      <c r="L84" s="285" t="s">
        <v>1269</v>
      </c>
      <c r="M84" s="286" t="s">
        <v>767</v>
      </c>
      <c r="N84" s="287" t="s">
        <v>799</v>
      </c>
      <c r="O84" s="287" t="s">
        <v>799</v>
      </c>
      <c r="P84" s="287" t="s">
        <v>799</v>
      </c>
      <c r="Q84" s="252" t="s">
        <v>799</v>
      </c>
      <c r="R84" s="48">
        <v>2</v>
      </c>
      <c r="S84" s="49" t="s">
        <v>1268</v>
      </c>
      <c r="T84" s="280"/>
      <c r="U84" s="207">
        <v>0.23</v>
      </c>
      <c r="V84" s="208">
        <f t="shared" si="5"/>
        <v>0</v>
      </c>
      <c r="W84" s="208">
        <f t="shared" si="6"/>
        <v>0</v>
      </c>
      <c r="X84" s="208">
        <f t="shared" si="7"/>
        <v>0</v>
      </c>
      <c r="Y84" s="208">
        <f t="shared" si="8"/>
        <v>0</v>
      </c>
      <c r="Z84" s="288" t="s">
        <v>1280</v>
      </c>
      <c r="AA84" s="263" t="s">
        <v>770</v>
      </c>
      <c r="AB84" s="209" t="s">
        <v>1105</v>
      </c>
      <c r="AC84" s="282" t="s">
        <v>33</v>
      </c>
      <c r="AD84"/>
    </row>
    <row r="85" spans="1:30" ht="25.5">
      <c r="A85" s="186">
        <v>83</v>
      </c>
      <c r="B85" s="263">
        <v>51</v>
      </c>
      <c r="C85" s="200" t="s">
        <v>832</v>
      </c>
      <c r="D85" s="49" t="s">
        <v>1275</v>
      </c>
      <c r="E85" s="49" t="s">
        <v>1274</v>
      </c>
      <c r="F85" s="257" t="s">
        <v>797</v>
      </c>
      <c r="G85" s="255">
        <v>45247</v>
      </c>
      <c r="H85" s="256" t="s">
        <v>1222</v>
      </c>
      <c r="I85" s="257" t="s">
        <v>1271</v>
      </c>
      <c r="J85" s="289" t="s">
        <v>857</v>
      </c>
      <c r="K85" s="44" t="s">
        <v>799</v>
      </c>
      <c r="L85" s="44" t="s">
        <v>799</v>
      </c>
      <c r="M85" s="44" t="s">
        <v>799</v>
      </c>
      <c r="N85" s="264" t="s">
        <v>996</v>
      </c>
      <c r="O85" s="264">
        <v>6.5</v>
      </c>
      <c r="P85" s="264">
        <v>24</v>
      </c>
      <c r="Q85" s="204" t="s">
        <v>767</v>
      </c>
      <c r="R85" s="48">
        <v>2</v>
      </c>
      <c r="S85" s="49" t="s">
        <v>1268</v>
      </c>
      <c r="T85" s="280"/>
      <c r="U85" s="281">
        <v>0.23</v>
      </c>
      <c r="V85" s="208">
        <f>T85+T85*U85</f>
        <v>0</v>
      </c>
      <c r="W85" s="208">
        <f>R85*T85</f>
        <v>0</v>
      </c>
      <c r="X85" s="208">
        <f>Y85-W85</f>
        <v>0</v>
      </c>
      <c r="Y85" s="208">
        <f>R85*V85</f>
        <v>0</v>
      </c>
      <c r="Z85" s="290" t="s">
        <v>1280</v>
      </c>
      <c r="AA85" s="263" t="s">
        <v>770</v>
      </c>
      <c r="AB85" s="209" t="s">
        <v>1105</v>
      </c>
      <c r="AC85" s="219" t="s">
        <v>33</v>
      </c>
      <c r="AD85"/>
    </row>
    <row r="86" spans="1:30">
      <c r="A86" s="156"/>
      <c r="B86" s="156"/>
      <c r="C86" s="156"/>
      <c r="D86" s="156"/>
      <c r="E86" s="156"/>
      <c r="F86" s="156"/>
      <c r="G86" s="156"/>
      <c r="H86" s="156"/>
      <c r="I86" s="156"/>
      <c r="J86" s="291"/>
      <c r="K86" s="156"/>
      <c r="L86" s="156"/>
      <c r="M86" s="156"/>
      <c r="N86" s="156"/>
      <c r="O86" s="156"/>
      <c r="P86" s="156"/>
      <c r="Q86" s="156"/>
      <c r="R86" s="72" t="s">
        <v>747</v>
      </c>
      <c r="S86" s="72" t="s">
        <v>799</v>
      </c>
      <c r="T86" s="73">
        <f>SUM(T3:T85)</f>
        <v>0</v>
      </c>
      <c r="U86" s="73" t="s">
        <v>799</v>
      </c>
      <c r="V86" s="73">
        <f>SUM(V3:V85)</f>
        <v>0</v>
      </c>
      <c r="W86" s="73">
        <f>SUM(W3:W85)</f>
        <v>0</v>
      </c>
      <c r="X86" s="73">
        <f>SUM(X3:X85)</f>
        <v>0</v>
      </c>
      <c r="Y86" s="292">
        <f>SUM(Y3:Y85)</f>
        <v>0</v>
      </c>
      <c r="Z86" s="156"/>
      <c r="AA86" s="156"/>
      <c r="AB86" s="156"/>
      <c r="AC86" s="156"/>
      <c r="AD86"/>
    </row>
    <row r="88" spans="1:30" ht="15.75">
      <c r="C88" s="146" t="s">
        <v>1283</v>
      </c>
      <c r="D88" s="146"/>
      <c r="E88" s="146"/>
      <c r="F88" s="147"/>
      <c r="G88" s="158"/>
      <c r="H88" s="147"/>
      <c r="I88" s="147"/>
      <c r="J88" s="147"/>
      <c r="K88" s="147"/>
      <c r="L88" s="147"/>
    </row>
    <row r="89" spans="1:30" ht="15">
      <c r="C89" s="148"/>
      <c r="D89" s="148"/>
      <c r="E89" s="148"/>
      <c r="F89"/>
      <c r="G89" s="159"/>
      <c r="H89"/>
      <c r="I89"/>
      <c r="J89"/>
      <c r="K89"/>
      <c r="L89"/>
    </row>
    <row r="90" spans="1:30" ht="15.75">
      <c r="C90" s="149"/>
      <c r="D90" s="150" t="s">
        <v>1284</v>
      </c>
      <c r="E90" s="150"/>
      <c r="F90" s="151"/>
      <c r="G90" s="160"/>
      <c r="H90" s="151"/>
      <c r="I90" s="151"/>
      <c r="J90" s="151"/>
      <c r="K90" s="151"/>
      <c r="L90" s="151"/>
    </row>
    <row r="91" spans="1:30" ht="15">
      <c r="C91" s="148"/>
      <c r="D91" s="148"/>
      <c r="E91" s="148"/>
      <c r="F91"/>
      <c r="G91" s="159"/>
      <c r="H91"/>
      <c r="I91"/>
      <c r="J91"/>
      <c r="K91"/>
      <c r="L91"/>
    </row>
    <row r="92" spans="1:30" ht="15.75">
      <c r="C92" s="152" t="s">
        <v>1285</v>
      </c>
      <c r="D92" s="148"/>
      <c r="E92" s="148"/>
      <c r="F92"/>
      <c r="G92" s="159"/>
      <c r="H92"/>
      <c r="I92"/>
      <c r="J92"/>
      <c r="K92"/>
      <c r="L92"/>
    </row>
    <row r="93" spans="1:30" ht="15.75">
      <c r="C93" s="152" t="s">
        <v>1286</v>
      </c>
      <c r="D93" s="148"/>
      <c r="E93" s="148"/>
      <c r="F93"/>
      <c r="G93" s="159"/>
      <c r="H93"/>
      <c r="I93"/>
      <c r="J93"/>
      <c r="K93"/>
      <c r="L93"/>
    </row>
    <row r="94" spans="1:30" ht="15.75">
      <c r="C94" s="152" t="s">
        <v>1287</v>
      </c>
      <c r="D94" s="148"/>
      <c r="E94" s="148"/>
      <c r="F94"/>
      <c r="G94" s="159"/>
      <c r="H94"/>
      <c r="I94"/>
      <c r="J94"/>
      <c r="K94"/>
      <c r="L94"/>
    </row>
    <row r="95" spans="1:30" ht="15.75">
      <c r="C95" s="152" t="s">
        <v>1288</v>
      </c>
      <c r="D95" s="148"/>
      <c r="E95" s="148"/>
      <c r="F95"/>
      <c r="G95" s="159"/>
      <c r="H95"/>
      <c r="I95"/>
      <c r="J95"/>
      <c r="K95"/>
      <c r="L95"/>
    </row>
    <row r="96" spans="1:30" ht="15.75">
      <c r="C96" s="152" t="s">
        <v>1289</v>
      </c>
      <c r="D96" s="148"/>
      <c r="E96" s="148"/>
      <c r="F96"/>
      <c r="G96" s="159"/>
      <c r="H96"/>
      <c r="I96"/>
      <c r="J96"/>
      <c r="K96"/>
      <c r="L96"/>
    </row>
    <row r="97" spans="3:12" ht="15.75">
      <c r="C97" s="152" t="s">
        <v>1290</v>
      </c>
      <c r="D97" s="148"/>
      <c r="E97" s="148"/>
      <c r="F97"/>
      <c r="G97" s="159"/>
      <c r="H97"/>
      <c r="I97"/>
      <c r="J97"/>
      <c r="K97"/>
      <c r="L97"/>
    </row>
    <row r="98" spans="3:12" ht="15.75">
      <c r="C98" s="152" t="s">
        <v>1291</v>
      </c>
      <c r="D98" s="148"/>
      <c r="E98" s="148"/>
      <c r="F98"/>
      <c r="G98" s="159"/>
      <c r="H98"/>
      <c r="I98"/>
      <c r="J98"/>
      <c r="K98"/>
      <c r="L98"/>
    </row>
    <row r="99" spans="3:12" ht="15.75">
      <c r="C99" s="152" t="s">
        <v>1292</v>
      </c>
      <c r="D99" s="148"/>
      <c r="E99" s="148"/>
      <c r="F99"/>
      <c r="G99" s="159"/>
      <c r="H99"/>
      <c r="I99"/>
      <c r="J99"/>
      <c r="K99"/>
      <c r="L99"/>
    </row>
    <row r="100" spans="3:12" ht="15.75">
      <c r="C100" s="152" t="s">
        <v>1293</v>
      </c>
      <c r="D100" s="148"/>
      <c r="E100" s="148"/>
      <c r="F100"/>
      <c r="G100" s="159"/>
      <c r="H100"/>
      <c r="I100"/>
      <c r="J100"/>
      <c r="K100"/>
      <c r="L100"/>
    </row>
    <row r="101" spans="3:12" ht="15.75">
      <c r="C101" s="152" t="s">
        <v>1294</v>
      </c>
      <c r="D101" s="148"/>
      <c r="E101" s="148"/>
      <c r="F101"/>
      <c r="G101" s="159"/>
      <c r="H101"/>
      <c r="I101"/>
      <c r="J101"/>
      <c r="K101"/>
      <c r="L101"/>
    </row>
    <row r="102" spans="3:12" ht="15.75">
      <c r="C102" s="152" t="s">
        <v>1295</v>
      </c>
      <c r="D102" s="148"/>
      <c r="E102" s="148"/>
      <c r="F102"/>
      <c r="G102" s="159"/>
      <c r="H102"/>
      <c r="I102"/>
      <c r="J102"/>
      <c r="K102"/>
      <c r="L102"/>
    </row>
    <row r="103" spans="3:12" ht="15.75">
      <c r="C103" s="152" t="s">
        <v>1296</v>
      </c>
      <c r="D103" s="148"/>
      <c r="E103" s="148"/>
      <c r="F103"/>
      <c r="G103" s="159"/>
      <c r="H103"/>
      <c r="I103"/>
      <c r="J103"/>
      <c r="K103"/>
      <c r="L103"/>
    </row>
    <row r="104" spans="3:12" ht="15.75">
      <c r="C104" s="152" t="s">
        <v>1297</v>
      </c>
      <c r="D104" s="148"/>
      <c r="E104" s="148"/>
      <c r="F104"/>
      <c r="G104" s="159"/>
      <c r="H104"/>
      <c r="I104"/>
      <c r="J104"/>
      <c r="K104"/>
      <c r="L104"/>
    </row>
    <row r="105" spans="3:12" ht="15.75">
      <c r="C105" s="153" t="s">
        <v>1298</v>
      </c>
      <c r="D105" s="148"/>
      <c r="E105" s="148"/>
      <c r="F105"/>
      <c r="G105" s="159"/>
      <c r="H105"/>
      <c r="I105"/>
      <c r="J105"/>
      <c r="K105"/>
      <c r="L105"/>
    </row>
    <row r="106" spans="3:12" ht="15.75">
      <c r="C106" s="153" t="s">
        <v>1299</v>
      </c>
      <c r="D106" s="148"/>
      <c r="E106" s="148"/>
      <c r="F106"/>
      <c r="G106" s="159"/>
      <c r="H106"/>
      <c r="I106"/>
      <c r="J106"/>
      <c r="K106"/>
      <c r="L106"/>
    </row>
    <row r="107" spans="3:12" ht="15.75">
      <c r="C107" s="153" t="s">
        <v>1300</v>
      </c>
      <c r="D107" s="148"/>
      <c r="E107" s="148"/>
      <c r="F107"/>
      <c r="G107" s="159"/>
      <c r="H107"/>
      <c r="I107"/>
      <c r="J107"/>
      <c r="K107"/>
      <c r="L107"/>
    </row>
    <row r="108" spans="3:12" ht="15.75">
      <c r="C108" s="153" t="s">
        <v>1301</v>
      </c>
      <c r="D108" s="148"/>
      <c r="E108" s="148"/>
      <c r="F108"/>
      <c r="G108" s="159"/>
      <c r="H108"/>
      <c r="I108"/>
      <c r="J108"/>
      <c r="K108"/>
      <c r="L108"/>
    </row>
    <row r="109" spans="3:12" ht="15.75">
      <c r="C109" s="152" t="s">
        <v>1291</v>
      </c>
      <c r="D109" s="148"/>
      <c r="E109" s="148"/>
      <c r="F109"/>
      <c r="G109" s="159"/>
      <c r="H109"/>
      <c r="I109"/>
      <c r="J109"/>
      <c r="K109"/>
      <c r="L109"/>
    </row>
    <row r="110" spans="3:12" ht="15.75">
      <c r="C110" s="152" t="s">
        <v>1302</v>
      </c>
      <c r="D110" s="148"/>
      <c r="E110" s="148"/>
      <c r="F110"/>
      <c r="G110" s="159"/>
      <c r="H110"/>
      <c r="I110"/>
      <c r="J110"/>
      <c r="K110"/>
      <c r="L110"/>
    </row>
    <row r="111" spans="3:12" ht="15.75">
      <c r="C111" s="152" t="s">
        <v>1303</v>
      </c>
      <c r="D111" s="148"/>
      <c r="E111" s="148"/>
      <c r="F111"/>
      <c r="G111" s="159"/>
      <c r="H111"/>
      <c r="I111"/>
      <c r="J111"/>
      <c r="K111"/>
      <c r="L111"/>
    </row>
    <row r="112" spans="3:12" ht="15.75">
      <c r="C112" s="152" t="s">
        <v>1304</v>
      </c>
      <c r="D112" s="148"/>
      <c r="E112" s="148"/>
      <c r="F112"/>
      <c r="G112" s="159"/>
      <c r="H112"/>
      <c r="I112"/>
      <c r="J112"/>
      <c r="K112"/>
      <c r="L112"/>
    </row>
    <row r="113" spans="3:12" ht="15.75">
      <c r="C113" s="152" t="s">
        <v>1305</v>
      </c>
      <c r="D113" s="148"/>
      <c r="E113" s="148"/>
      <c r="F113"/>
      <c r="G113" s="159"/>
      <c r="H113"/>
      <c r="I113"/>
      <c r="J113"/>
      <c r="K113"/>
      <c r="L113"/>
    </row>
    <row r="114" spans="3:12" ht="15.75">
      <c r="C114" s="152" t="s">
        <v>1306</v>
      </c>
      <c r="D114" s="148"/>
      <c r="E114" s="148"/>
      <c r="F114"/>
      <c r="G114" s="159"/>
      <c r="H114"/>
      <c r="I114"/>
      <c r="J114"/>
      <c r="K114"/>
      <c r="L114"/>
    </row>
    <row r="115" spans="3:12" ht="15.75">
      <c r="C115" s="152" t="s">
        <v>1307</v>
      </c>
      <c r="D115" s="148"/>
      <c r="E115" s="148"/>
      <c r="F115"/>
      <c r="G115" s="159"/>
      <c r="H115"/>
      <c r="I115"/>
      <c r="J115"/>
      <c r="K115"/>
      <c r="L115"/>
    </row>
    <row r="116" spans="3:12" ht="15.75">
      <c r="C116" s="152" t="s">
        <v>1308</v>
      </c>
      <c r="D116" s="148"/>
      <c r="E116" s="148"/>
      <c r="F116"/>
      <c r="G116" s="159"/>
      <c r="H116"/>
      <c r="I116"/>
      <c r="J116"/>
      <c r="K116"/>
      <c r="L116"/>
    </row>
    <row r="117" spans="3:12" ht="15.75">
      <c r="C117" s="152" t="s">
        <v>1309</v>
      </c>
      <c r="D117" s="148"/>
      <c r="E117" s="148"/>
      <c r="F117"/>
      <c r="G117" s="159"/>
      <c r="H117"/>
      <c r="I117"/>
      <c r="J117"/>
      <c r="K117"/>
      <c r="L117"/>
    </row>
    <row r="118" spans="3:12" ht="15.75">
      <c r="C118" s="153" t="s">
        <v>1310</v>
      </c>
      <c r="D118" s="148"/>
      <c r="E118" s="148"/>
      <c r="F118"/>
      <c r="G118" s="159"/>
      <c r="H118"/>
      <c r="I118"/>
      <c r="J118"/>
      <c r="K118"/>
      <c r="L118"/>
    </row>
    <row r="119" spans="3:12" ht="15.75">
      <c r="C119" s="153"/>
      <c r="D119" s="148"/>
      <c r="E119" s="148"/>
      <c r="F119"/>
      <c r="G119" s="159"/>
      <c r="H119"/>
      <c r="I119"/>
      <c r="J119"/>
      <c r="K119"/>
      <c r="L119"/>
    </row>
    <row r="120" spans="3:12" ht="15.75">
      <c r="C120" s="154" t="s">
        <v>1311</v>
      </c>
      <c r="D120" s="149"/>
      <c r="E120" s="149"/>
      <c r="F120" s="151"/>
      <c r="G120" s="160"/>
      <c r="H120" s="151"/>
      <c r="I120" s="151"/>
      <c r="J120" s="151"/>
      <c r="K120" s="151"/>
      <c r="L120" s="151"/>
    </row>
    <row r="121" spans="3:12" ht="15.75">
      <c r="C121" s="154"/>
      <c r="D121" s="149"/>
      <c r="E121" s="149"/>
      <c r="F121" s="151"/>
      <c r="G121" s="160"/>
      <c r="H121" s="151"/>
      <c r="I121" s="151"/>
      <c r="J121" s="151"/>
      <c r="K121" s="151"/>
      <c r="L121" s="151"/>
    </row>
    <row r="122" spans="3:12" ht="15.75">
      <c r="C122" s="153" t="s">
        <v>1312</v>
      </c>
      <c r="D122" s="148"/>
      <c r="E122" s="148"/>
      <c r="F122"/>
      <c r="G122" s="159"/>
      <c r="H122"/>
      <c r="I122"/>
      <c r="J122"/>
      <c r="K122"/>
      <c r="L122"/>
    </row>
    <row r="123" spans="3:12" ht="15.75">
      <c r="C123" s="153" t="s">
        <v>1313</v>
      </c>
      <c r="D123" s="148"/>
      <c r="E123" s="148"/>
      <c r="F123"/>
      <c r="G123" s="159"/>
      <c r="H123"/>
      <c r="I123"/>
      <c r="J123"/>
      <c r="K123"/>
      <c r="L123"/>
    </row>
    <row r="124" spans="3:12" ht="15.75">
      <c r="C124" s="153" t="s">
        <v>1314</v>
      </c>
      <c r="D124" s="148"/>
      <c r="E124" s="148"/>
      <c r="F124"/>
      <c r="G124" s="159"/>
      <c r="H124"/>
      <c r="I124"/>
      <c r="J124"/>
      <c r="K124"/>
      <c r="L124"/>
    </row>
    <row r="125" spans="3:12" ht="15.75">
      <c r="C125" s="153" t="s">
        <v>1315</v>
      </c>
      <c r="D125" s="148"/>
      <c r="E125" s="148"/>
      <c r="F125"/>
      <c r="G125" s="159"/>
      <c r="H125"/>
      <c r="I125"/>
      <c r="J125"/>
      <c r="K125"/>
      <c r="L125"/>
    </row>
    <row r="126" spans="3:12" ht="15.75">
      <c r="C126" s="153"/>
      <c r="D126" s="148"/>
      <c r="E126" s="148"/>
      <c r="F126"/>
      <c r="G126" s="159"/>
      <c r="H126"/>
      <c r="I126"/>
      <c r="J126"/>
      <c r="K126"/>
      <c r="L126"/>
    </row>
    <row r="127" spans="3:12" ht="15.75">
      <c r="C127" s="154" t="s">
        <v>1316</v>
      </c>
      <c r="D127" s="149"/>
      <c r="E127" s="149"/>
      <c r="F127" s="151"/>
      <c r="G127" s="160"/>
      <c r="H127" s="151"/>
      <c r="I127" s="151"/>
      <c r="J127" s="151"/>
      <c r="K127" s="151"/>
      <c r="L127" s="151"/>
    </row>
    <row r="128" spans="3:12" ht="15.75">
      <c r="C128" s="153"/>
      <c r="D128" s="148"/>
      <c r="E128" s="148"/>
      <c r="F128"/>
      <c r="G128" s="159"/>
      <c r="H128"/>
      <c r="I128"/>
      <c r="J128"/>
      <c r="K128"/>
      <c r="L128"/>
    </row>
    <row r="129" spans="3:29" ht="15.75">
      <c r="C129" s="153" t="s">
        <v>1317</v>
      </c>
      <c r="D129" s="148"/>
      <c r="E129" s="148"/>
      <c r="F129"/>
      <c r="G129" s="159"/>
      <c r="H129"/>
      <c r="I129"/>
      <c r="J129"/>
      <c r="K129"/>
      <c r="L129"/>
    </row>
    <row r="130" spans="3:29" ht="15.75">
      <c r="C130" s="153" t="s">
        <v>1318</v>
      </c>
      <c r="D130" s="148"/>
      <c r="E130" s="148"/>
      <c r="F130"/>
      <c r="G130" s="159"/>
      <c r="H130"/>
      <c r="I130"/>
      <c r="J130"/>
      <c r="K130"/>
      <c r="L130"/>
    </row>
    <row r="131" spans="3:29" s="328" customFormat="1" ht="15.75">
      <c r="C131" s="324" t="s">
        <v>1572</v>
      </c>
      <c r="D131" s="325"/>
      <c r="E131" s="325"/>
      <c r="F131" s="326"/>
      <c r="G131" s="327"/>
      <c r="H131" s="326"/>
      <c r="I131" s="326"/>
      <c r="J131" s="326"/>
      <c r="K131" s="326"/>
      <c r="L131" s="326"/>
      <c r="R131" s="329"/>
      <c r="S131" s="329"/>
      <c r="T131" s="329"/>
      <c r="U131" s="329"/>
      <c r="V131" s="329"/>
      <c r="W131" s="329"/>
      <c r="X131" s="329"/>
      <c r="Y131" s="329"/>
      <c r="AC131" s="330"/>
    </row>
    <row r="132" spans="3:29" ht="15.75">
      <c r="C132" s="153" t="s">
        <v>1319</v>
      </c>
      <c r="D132" s="148"/>
      <c r="E132" s="148"/>
      <c r="F132"/>
      <c r="G132" s="159"/>
      <c r="H132"/>
      <c r="I132"/>
      <c r="J132"/>
      <c r="K132"/>
      <c r="L132"/>
    </row>
    <row r="133" spans="3:29" ht="15.75">
      <c r="C133" s="153" t="s">
        <v>1320</v>
      </c>
      <c r="D133" s="148"/>
      <c r="E133" s="148"/>
      <c r="F133"/>
      <c r="G133" s="159"/>
      <c r="H133"/>
      <c r="I133"/>
      <c r="J133"/>
      <c r="K133"/>
      <c r="L133"/>
    </row>
    <row r="134" spans="3:29" ht="15.75">
      <c r="C134" s="153" t="s">
        <v>1321</v>
      </c>
      <c r="D134" s="148"/>
      <c r="E134" s="148"/>
      <c r="F134"/>
      <c r="G134" s="159"/>
      <c r="H134"/>
      <c r="I134"/>
      <c r="J134"/>
      <c r="K134"/>
      <c r="L134"/>
    </row>
    <row r="135" spans="3:29" ht="15.75">
      <c r="C135" s="153" t="s">
        <v>1322</v>
      </c>
      <c r="D135" s="148"/>
      <c r="E135" s="148"/>
      <c r="F135"/>
      <c r="G135" s="159"/>
      <c r="H135"/>
      <c r="I135"/>
      <c r="J135"/>
      <c r="K135"/>
      <c r="L135"/>
    </row>
    <row r="136" spans="3:29" ht="15.75">
      <c r="C136" s="153" t="s">
        <v>1323</v>
      </c>
      <c r="D136" s="148"/>
      <c r="E136" s="148"/>
      <c r="F136"/>
      <c r="G136" s="159"/>
      <c r="H136"/>
      <c r="I136"/>
      <c r="J136"/>
      <c r="K136"/>
      <c r="L136"/>
    </row>
    <row r="137" spans="3:29" ht="15.75">
      <c r="C137" s="153" t="s">
        <v>1324</v>
      </c>
      <c r="D137" s="148"/>
      <c r="E137" s="148"/>
      <c r="F137"/>
      <c r="G137" s="159"/>
      <c r="H137"/>
      <c r="I137"/>
      <c r="J137"/>
      <c r="K137"/>
      <c r="L137"/>
    </row>
    <row r="138" spans="3:29" ht="15.75">
      <c r="C138" s="153" t="s">
        <v>1325</v>
      </c>
      <c r="D138" s="148"/>
      <c r="E138" s="148"/>
      <c r="F138"/>
      <c r="G138" s="159"/>
      <c r="H138"/>
      <c r="I138"/>
      <c r="J138"/>
      <c r="K138"/>
      <c r="L138"/>
    </row>
    <row r="139" spans="3:29" ht="15.75">
      <c r="C139" s="153" t="s">
        <v>1326</v>
      </c>
      <c r="D139" s="148"/>
      <c r="E139" s="148"/>
      <c r="F139"/>
      <c r="G139" s="159"/>
      <c r="H139"/>
      <c r="I139"/>
      <c r="J139"/>
      <c r="K139"/>
      <c r="L139"/>
    </row>
    <row r="140" spans="3:29" ht="15.75">
      <c r="C140" s="153" t="s">
        <v>1327</v>
      </c>
      <c r="D140" s="148"/>
      <c r="E140" s="148"/>
      <c r="F140"/>
      <c r="G140" s="159"/>
      <c r="H140"/>
      <c r="I140"/>
      <c r="J140"/>
      <c r="K140"/>
      <c r="L140"/>
    </row>
    <row r="141" spans="3:29" ht="15.75">
      <c r="C141" s="153" t="s">
        <v>1328</v>
      </c>
      <c r="D141" s="148"/>
      <c r="E141" s="148"/>
      <c r="F141"/>
      <c r="G141" s="159"/>
      <c r="H141"/>
      <c r="I141"/>
      <c r="J141"/>
      <c r="K141"/>
      <c r="L141"/>
    </row>
    <row r="142" spans="3:29" ht="15.75">
      <c r="C142" s="153" t="s">
        <v>1329</v>
      </c>
      <c r="D142" s="148"/>
      <c r="E142" s="148"/>
      <c r="F142"/>
      <c r="G142" s="159"/>
      <c r="H142"/>
      <c r="I142"/>
      <c r="J142"/>
      <c r="K142"/>
      <c r="L142"/>
    </row>
    <row r="143" spans="3:29" ht="15.75">
      <c r="C143" s="153" t="s">
        <v>1330</v>
      </c>
      <c r="D143" s="148"/>
      <c r="E143" s="148"/>
      <c r="F143"/>
      <c r="G143" s="159"/>
      <c r="H143"/>
      <c r="I143"/>
      <c r="J143"/>
      <c r="K143"/>
      <c r="L143"/>
    </row>
    <row r="144" spans="3:29" ht="15.75">
      <c r="C144" s="153" t="s">
        <v>1331</v>
      </c>
      <c r="D144" s="148"/>
      <c r="E144" s="148"/>
      <c r="F144"/>
      <c r="G144" s="159"/>
      <c r="H144"/>
      <c r="I144"/>
      <c r="J144"/>
      <c r="K144"/>
      <c r="L144"/>
    </row>
    <row r="145" spans="3:12" ht="15.75">
      <c r="C145" s="153" t="s">
        <v>1332</v>
      </c>
      <c r="D145" s="148"/>
      <c r="E145" s="148"/>
      <c r="F145"/>
      <c r="G145" s="159"/>
      <c r="H145"/>
      <c r="I145"/>
      <c r="J145"/>
      <c r="K145"/>
      <c r="L145"/>
    </row>
    <row r="146" spans="3:12" ht="15.75">
      <c r="C146" s="153" t="s">
        <v>1329</v>
      </c>
      <c r="D146" s="148"/>
      <c r="E146" s="148"/>
      <c r="F146"/>
      <c r="G146" s="159"/>
      <c r="H146"/>
      <c r="I146"/>
      <c r="J146"/>
      <c r="K146"/>
      <c r="L146"/>
    </row>
    <row r="147" spans="3:12">
      <c r="C147"/>
      <c r="D147"/>
      <c r="E147"/>
      <c r="F147"/>
      <c r="G147" s="159"/>
      <c r="H147"/>
      <c r="I147"/>
      <c r="J147"/>
      <c r="K147"/>
      <c r="L147"/>
    </row>
  </sheetData>
  <autoFilter ref="A2:AC86" xr:uid="{00000000-0009-0000-0000-000001000000}"/>
  <phoneticPr fontId="6" type="noConversion"/>
  <pageMargins left="0.7" right="0.7" top="0.75" bottom="0.75" header="0.3" footer="0.3"/>
  <pageSetup paperSize="9" scale="31" orientation="landscape" r:id="rId1"/>
  <rowBreaks count="1" manualBreakCount="1">
    <brk id="30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44"/>
  <sheetViews>
    <sheetView view="pageBreakPreview" zoomScaleSheetLayoutView="100" workbookViewId="0">
      <selection activeCell="F21" sqref="F21"/>
    </sheetView>
  </sheetViews>
  <sheetFormatPr defaultRowHeight="14.25"/>
  <cols>
    <col min="1" max="1" width="1.875" customWidth="1"/>
    <col min="2" max="2" width="39.25" customWidth="1"/>
    <col min="3" max="3" width="10.875" customWidth="1"/>
    <col min="4" max="4" width="9.75" customWidth="1"/>
    <col min="5" max="5" width="9.125" customWidth="1"/>
    <col min="6" max="6" width="12.625" customWidth="1"/>
  </cols>
  <sheetData>
    <row r="1" spans="2:6" ht="20.25">
      <c r="B1" s="124" t="s">
        <v>1235</v>
      </c>
      <c r="C1" s="122"/>
      <c r="D1" s="122"/>
      <c r="E1" s="122"/>
      <c r="F1" s="40"/>
    </row>
    <row r="2" spans="2:6" ht="15">
      <c r="B2" s="125" t="s">
        <v>1231</v>
      </c>
      <c r="C2" s="126"/>
      <c r="D2" s="122"/>
      <c r="E2" s="122"/>
    </row>
    <row r="3" spans="2:6" ht="15.75">
      <c r="B3" s="124"/>
      <c r="C3" s="37"/>
      <c r="D3" s="122"/>
      <c r="E3" s="122"/>
    </row>
    <row r="4" spans="2:6" ht="15.75">
      <c r="C4" s="123"/>
      <c r="D4" s="122"/>
      <c r="E4" s="122"/>
    </row>
    <row r="5" spans="2:6" ht="20.25">
      <c r="B5" s="8" t="s">
        <v>888</v>
      </c>
      <c r="C5" s="7"/>
    </row>
    <row r="6" spans="2:6" ht="15.75">
      <c r="B6" s="7"/>
      <c r="C6" s="7"/>
    </row>
    <row r="7" spans="2:6" ht="29.45" customHeight="1">
      <c r="B7" s="336" t="s">
        <v>874</v>
      </c>
      <c r="C7" s="337" t="s">
        <v>875</v>
      </c>
      <c r="D7" s="333" t="s">
        <v>894</v>
      </c>
      <c r="E7" s="334"/>
      <c r="F7" s="335"/>
    </row>
    <row r="8" spans="2:6" ht="27" customHeight="1">
      <c r="B8" s="336"/>
      <c r="C8" s="338"/>
      <c r="D8" s="9" t="s">
        <v>877</v>
      </c>
      <c r="E8" s="9" t="s">
        <v>876</v>
      </c>
      <c r="F8" s="9" t="s">
        <v>878</v>
      </c>
    </row>
    <row r="9" spans="2:6" ht="25.5">
      <c r="B9" s="10" t="s">
        <v>891</v>
      </c>
      <c r="C9" s="35"/>
      <c r="D9" s="11">
        <f>'Zad1 Klimatyzatory'!S329</f>
        <v>0</v>
      </c>
      <c r="E9" s="11">
        <f>'Zad1 Klimatyzatory'!T329</f>
        <v>0</v>
      </c>
      <c r="F9" s="11">
        <f>'Zad1 Klimatyzatory'!U329</f>
        <v>0</v>
      </c>
    </row>
    <row r="10" spans="2:6" ht="52.15" customHeight="1">
      <c r="B10" s="13" t="s">
        <v>1569</v>
      </c>
      <c r="C10" s="12"/>
      <c r="D10" s="11">
        <f>C10*30*12</f>
        <v>0</v>
      </c>
      <c r="E10" s="11">
        <f>F10-D10</f>
        <v>0</v>
      </c>
      <c r="F10" s="11">
        <f>D10*1.23</f>
        <v>0</v>
      </c>
    </row>
    <row r="11" spans="2:6" ht="63.75">
      <c r="B11" s="14" t="s">
        <v>1579</v>
      </c>
      <c r="C11" s="15"/>
      <c r="D11" s="331"/>
      <c r="E11" s="331"/>
      <c r="F11" s="332"/>
    </row>
    <row r="12" spans="2:6" ht="79.150000000000006" customHeight="1">
      <c r="B12" s="13" t="s">
        <v>1571</v>
      </c>
      <c r="C12" s="16">
        <v>2000</v>
      </c>
      <c r="D12" s="11">
        <f>C11*C12*12</f>
        <v>0</v>
      </c>
      <c r="E12" s="11">
        <f>F12-D12</f>
        <v>0</v>
      </c>
      <c r="F12" s="11">
        <f>D12*1.23</f>
        <v>0</v>
      </c>
    </row>
    <row r="13" spans="2:6">
      <c r="B13" s="10" t="s">
        <v>879</v>
      </c>
      <c r="C13" s="17"/>
      <c r="D13" s="18">
        <f>D10+D12</f>
        <v>0</v>
      </c>
      <c r="E13" s="18">
        <f>E10+E12</f>
        <v>0</v>
      </c>
      <c r="F13" s="18">
        <f>F10+F12</f>
        <v>0</v>
      </c>
    </row>
    <row r="14" spans="2:6">
      <c r="B14" s="19" t="s">
        <v>880</v>
      </c>
      <c r="C14" s="19"/>
      <c r="D14" s="20">
        <f>D13+D9</f>
        <v>0</v>
      </c>
      <c r="E14" s="20">
        <f>E13+E9</f>
        <v>0</v>
      </c>
      <c r="F14" s="20">
        <f>F13+F9</f>
        <v>0</v>
      </c>
    </row>
    <row r="15" spans="2:6">
      <c r="B15" s="21"/>
      <c r="C15" s="21"/>
      <c r="D15" s="22"/>
      <c r="E15" s="22"/>
      <c r="F15" s="22"/>
    </row>
    <row r="16" spans="2:6" ht="25.5">
      <c r="B16" s="19" t="s">
        <v>881</v>
      </c>
      <c r="C16" s="19" t="s">
        <v>882</v>
      </c>
      <c r="D16" s="23" t="s">
        <v>883</v>
      </c>
      <c r="E16" s="22"/>
      <c r="F16" s="22"/>
    </row>
    <row r="17" spans="2:6" ht="38.25">
      <c r="B17" s="41" t="s">
        <v>1233</v>
      </c>
      <c r="C17" s="24"/>
      <c r="D17" s="25" t="s">
        <v>884</v>
      </c>
      <c r="E17" s="26"/>
      <c r="F17" s="26"/>
    </row>
    <row r="18" spans="2:6" ht="38.25">
      <c r="B18" s="41" t="s">
        <v>1232</v>
      </c>
      <c r="C18" s="24"/>
      <c r="D18" s="25" t="s">
        <v>885</v>
      </c>
      <c r="E18" s="26"/>
      <c r="F18" s="26"/>
    </row>
    <row r="19" spans="2:6">
      <c r="B19" s="21"/>
      <c r="C19" s="21"/>
      <c r="D19" s="22"/>
      <c r="E19" s="22"/>
      <c r="F19" s="22"/>
    </row>
    <row r="20" spans="2:6" ht="15.75">
      <c r="B20" s="6"/>
      <c r="C20" s="6"/>
    </row>
    <row r="21" spans="2:6" ht="20.25">
      <c r="B21" s="8" t="s">
        <v>1580</v>
      </c>
      <c r="C21" s="7"/>
    </row>
    <row r="22" spans="2:6" ht="15.75">
      <c r="B22" s="7"/>
      <c r="C22" s="7"/>
    </row>
    <row r="23" spans="2:6" ht="28.15" customHeight="1">
      <c r="B23" s="336" t="s">
        <v>874</v>
      </c>
      <c r="C23" s="337" t="s">
        <v>875</v>
      </c>
      <c r="D23" s="333" t="s">
        <v>894</v>
      </c>
      <c r="E23" s="334"/>
      <c r="F23" s="335"/>
    </row>
    <row r="24" spans="2:6" ht="25.5">
      <c r="B24" s="336"/>
      <c r="C24" s="338"/>
      <c r="D24" s="9" t="s">
        <v>877</v>
      </c>
      <c r="E24" s="9" t="s">
        <v>876</v>
      </c>
      <c r="F24" s="9" t="s">
        <v>878</v>
      </c>
    </row>
    <row r="25" spans="2:6" ht="25.5">
      <c r="B25" s="10" t="s">
        <v>895</v>
      </c>
      <c r="C25" s="35"/>
      <c r="D25" s="11">
        <f>'Zad2 Centr went, agr, nawilż'!W86</f>
        <v>0</v>
      </c>
      <c r="E25" s="11">
        <f>'Zad2 Centr went, agr, nawilż'!X86</f>
        <v>0</v>
      </c>
      <c r="F25" s="11">
        <f>'Zad2 Centr went, agr, nawilż'!Y86</f>
        <v>0</v>
      </c>
    </row>
    <row r="26" spans="2:6" ht="55.15" customHeight="1">
      <c r="B26" s="13" t="s">
        <v>1569</v>
      </c>
      <c r="C26" s="12"/>
      <c r="D26" s="11">
        <f>C26*30*12</f>
        <v>0</v>
      </c>
      <c r="E26" s="11">
        <f>F26-D26</f>
        <v>0</v>
      </c>
      <c r="F26" s="11">
        <f>D26*1.23</f>
        <v>0</v>
      </c>
    </row>
    <row r="27" spans="2:6" ht="63.75">
      <c r="B27" s="14" t="s">
        <v>1579</v>
      </c>
      <c r="C27" s="15"/>
      <c r="D27" s="331"/>
      <c r="E27" s="331"/>
      <c r="F27" s="332"/>
    </row>
    <row r="28" spans="2:6" ht="95.45" customHeight="1">
      <c r="B28" s="13" t="s">
        <v>1570</v>
      </c>
      <c r="C28" s="16">
        <v>2000</v>
      </c>
      <c r="D28" s="11">
        <f>C27*C28*12</f>
        <v>0</v>
      </c>
      <c r="E28" s="11">
        <f>F28-D28</f>
        <v>0</v>
      </c>
      <c r="F28" s="11">
        <f>D28*1.23</f>
        <v>0</v>
      </c>
    </row>
    <row r="29" spans="2:6">
      <c r="B29" s="10" t="s">
        <v>879</v>
      </c>
      <c r="C29" s="17"/>
      <c r="D29" s="18">
        <f>D26+D28</f>
        <v>0</v>
      </c>
      <c r="E29" s="18">
        <f>E26+E28</f>
        <v>0</v>
      </c>
      <c r="F29" s="18">
        <f>F26+F28</f>
        <v>0</v>
      </c>
    </row>
    <row r="30" spans="2:6">
      <c r="B30" s="19" t="s">
        <v>892</v>
      </c>
      <c r="C30" s="19"/>
      <c r="D30" s="20">
        <f>D29+D25</f>
        <v>0</v>
      </c>
      <c r="E30" s="20">
        <f>E29+E25</f>
        <v>0</v>
      </c>
      <c r="F30" s="20">
        <f>F29+F25</f>
        <v>0</v>
      </c>
    </row>
    <row r="31" spans="2:6">
      <c r="B31" s="21"/>
      <c r="C31" s="21"/>
      <c r="D31" s="22"/>
      <c r="E31" s="22"/>
      <c r="F31" s="22"/>
    </row>
    <row r="32" spans="2:6" ht="25.5">
      <c r="B32" s="19" t="s">
        <v>881</v>
      </c>
      <c r="C32" s="19" t="s">
        <v>882</v>
      </c>
      <c r="D32" s="23" t="s">
        <v>883</v>
      </c>
      <c r="E32" s="22"/>
      <c r="F32" s="22"/>
    </row>
    <row r="33" spans="2:6" ht="38.25">
      <c r="B33" s="41" t="s">
        <v>1234</v>
      </c>
      <c r="C33" s="24"/>
      <c r="D33" s="25" t="s">
        <v>884</v>
      </c>
      <c r="E33" s="26"/>
      <c r="F33" s="26"/>
    </row>
    <row r="34" spans="2:6" ht="38.25">
      <c r="B34" s="41" t="s">
        <v>1232</v>
      </c>
      <c r="C34" s="24"/>
      <c r="D34" s="25" t="s">
        <v>885</v>
      </c>
      <c r="E34" s="26"/>
      <c r="F34" s="26"/>
    </row>
    <row r="35" spans="2:6">
      <c r="B35" s="21"/>
      <c r="C35" s="21"/>
      <c r="D35" s="22"/>
      <c r="E35" s="22"/>
      <c r="F35" s="22"/>
    </row>
    <row r="36" spans="2:6" ht="15.75">
      <c r="B36" s="27"/>
      <c r="C36" s="28"/>
      <c r="D36" s="29"/>
      <c r="E36" s="29"/>
      <c r="F36" s="6"/>
    </row>
    <row r="37" spans="2:6" ht="15.75">
      <c r="B37" s="6"/>
      <c r="C37" s="6"/>
    </row>
    <row r="38" spans="2:6" ht="15.75">
      <c r="B38" s="6"/>
      <c r="C38" s="6"/>
    </row>
    <row r="39" spans="2:6">
      <c r="B39" s="30" t="s">
        <v>886</v>
      </c>
      <c r="C39" s="30"/>
    </row>
    <row r="40" spans="2:6">
      <c r="B40" s="31" t="s">
        <v>887</v>
      </c>
      <c r="C40" s="31"/>
    </row>
    <row r="41" spans="2:6">
      <c r="B41" s="31"/>
      <c r="C41" s="31"/>
    </row>
    <row r="42" spans="2:6">
      <c r="B42" s="32"/>
      <c r="C42" s="32"/>
      <c r="D42" s="36" t="s">
        <v>893</v>
      </c>
    </row>
    <row r="43" spans="2:6" ht="15.75">
      <c r="B43" s="33"/>
      <c r="C43" s="33"/>
    </row>
    <row r="44" spans="2:6" ht="15.75">
      <c r="B44" s="33"/>
      <c r="C44" s="33"/>
    </row>
  </sheetData>
  <mergeCells count="8">
    <mergeCell ref="D11:F11"/>
    <mergeCell ref="D27:F27"/>
    <mergeCell ref="D23:F23"/>
    <mergeCell ref="B7:B8"/>
    <mergeCell ref="B23:B24"/>
    <mergeCell ref="C23:C24"/>
    <mergeCell ref="C7:C8"/>
    <mergeCell ref="D7:F7"/>
  </mergeCells>
  <phoneticPr fontId="6" type="noConversion"/>
  <pageMargins left="0.46" right="0.36" top="0.75" bottom="0.75" header="0.3" footer="0.3"/>
  <pageSetup paperSize="9" orientation="portrait" r:id="rId1"/>
  <rowBreaks count="2" manualBreakCount="2">
    <brk id="4" max="5" man="1"/>
    <brk id="1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8"/>
  <sheetViews>
    <sheetView workbookViewId="0">
      <selection activeCell="H11" sqref="H11"/>
    </sheetView>
  </sheetViews>
  <sheetFormatPr defaultRowHeight="14.25"/>
  <cols>
    <col min="1" max="1" width="2.875" bestFit="1" customWidth="1"/>
    <col min="2" max="2" width="37.375" bestFit="1" customWidth="1"/>
    <col min="3" max="3" width="43.375" customWidth="1"/>
    <col min="4" max="4" width="16.375" customWidth="1"/>
    <col min="5" max="5" width="18.25" customWidth="1"/>
  </cols>
  <sheetData>
    <row r="1" spans="1:5" ht="31.5">
      <c r="A1" s="162" t="s">
        <v>1344</v>
      </c>
      <c r="B1" s="162" t="s">
        <v>1345</v>
      </c>
      <c r="C1" s="162" t="s">
        <v>1346</v>
      </c>
      <c r="D1" s="162" t="s">
        <v>1446</v>
      </c>
      <c r="E1" s="162" t="s">
        <v>1445</v>
      </c>
    </row>
    <row r="2" spans="1:5" ht="31.5">
      <c r="A2" s="163">
        <v>1</v>
      </c>
      <c r="B2" s="177" t="s">
        <v>1347</v>
      </c>
      <c r="C2" s="164" t="s">
        <v>1450</v>
      </c>
      <c r="D2" s="170" t="s">
        <v>1348</v>
      </c>
      <c r="E2" s="163" t="s">
        <v>1349</v>
      </c>
    </row>
    <row r="3" spans="1:5" ht="31.5">
      <c r="A3" s="166">
        <v>2</v>
      </c>
      <c r="B3" s="171" t="s">
        <v>1350</v>
      </c>
      <c r="C3" s="167" t="s">
        <v>1351</v>
      </c>
      <c r="D3" s="169" t="s">
        <v>1352</v>
      </c>
      <c r="E3" s="169" t="s">
        <v>1353</v>
      </c>
    </row>
    <row r="4" spans="1:5" ht="31.5">
      <c r="A4" s="166">
        <v>3</v>
      </c>
      <c r="B4" s="171" t="s">
        <v>1354</v>
      </c>
      <c r="C4" s="167" t="s">
        <v>1355</v>
      </c>
      <c r="D4" s="169" t="s">
        <v>1348</v>
      </c>
      <c r="E4" s="169" t="s">
        <v>1353</v>
      </c>
    </row>
    <row r="5" spans="1:5" ht="31.5">
      <c r="A5" s="166">
        <v>4</v>
      </c>
      <c r="B5" s="171" t="s">
        <v>1356</v>
      </c>
      <c r="C5" s="167" t="s">
        <v>1357</v>
      </c>
      <c r="D5" s="169" t="s">
        <v>1358</v>
      </c>
      <c r="E5" s="169" t="s">
        <v>1353</v>
      </c>
    </row>
    <row r="6" spans="1:5" ht="31.5">
      <c r="A6" s="163">
        <v>5</v>
      </c>
      <c r="B6" s="177" t="s">
        <v>1359</v>
      </c>
      <c r="C6" s="164" t="s">
        <v>1360</v>
      </c>
      <c r="D6" s="170" t="s">
        <v>1361</v>
      </c>
      <c r="E6" s="170" t="s">
        <v>1362</v>
      </c>
    </row>
    <row r="7" spans="1:5" ht="31.5">
      <c r="A7" s="163">
        <v>6</v>
      </c>
      <c r="B7" s="177" t="s">
        <v>1363</v>
      </c>
      <c r="C7" s="164" t="s">
        <v>1364</v>
      </c>
      <c r="D7" s="170" t="s">
        <v>1352</v>
      </c>
      <c r="E7" s="170" t="s">
        <v>1362</v>
      </c>
    </row>
    <row r="8" spans="1:5" ht="31.5">
      <c r="A8" s="163">
        <v>7</v>
      </c>
      <c r="B8" s="177" t="s">
        <v>1365</v>
      </c>
      <c r="C8" s="164" t="s">
        <v>1366</v>
      </c>
      <c r="D8" s="170" t="s">
        <v>1367</v>
      </c>
      <c r="E8" s="170" t="s">
        <v>1362</v>
      </c>
    </row>
    <row r="9" spans="1:5" ht="31.5">
      <c r="A9" s="163">
        <v>8</v>
      </c>
      <c r="B9" s="177" t="s">
        <v>1368</v>
      </c>
      <c r="C9" s="164" t="s">
        <v>1369</v>
      </c>
      <c r="D9" s="170" t="s">
        <v>1370</v>
      </c>
      <c r="E9" s="170" t="s">
        <v>1362</v>
      </c>
    </row>
    <row r="10" spans="1:5" ht="31.5">
      <c r="A10" s="166">
        <v>9</v>
      </c>
      <c r="B10" s="171" t="s">
        <v>949</v>
      </c>
      <c r="C10" s="171" t="s">
        <v>1371</v>
      </c>
      <c r="D10" s="169" t="s">
        <v>1372</v>
      </c>
      <c r="E10" s="169" t="s">
        <v>1373</v>
      </c>
    </row>
    <row r="11" spans="1:5" ht="31.5">
      <c r="A11" s="166">
        <v>10</v>
      </c>
      <c r="B11" s="171" t="s">
        <v>949</v>
      </c>
      <c r="C11" s="171" t="s">
        <v>1453</v>
      </c>
      <c r="D11" s="169" t="s">
        <v>1374</v>
      </c>
      <c r="E11" s="169" t="s">
        <v>1373</v>
      </c>
    </row>
    <row r="12" spans="1:5" ht="31.5">
      <c r="A12" s="166">
        <v>11</v>
      </c>
      <c r="B12" s="171" t="s">
        <v>949</v>
      </c>
      <c r="C12" s="171" t="s">
        <v>1375</v>
      </c>
      <c r="D12" s="166" t="s">
        <v>1376</v>
      </c>
      <c r="E12" s="172" t="s">
        <v>1373</v>
      </c>
    </row>
    <row r="13" spans="1:5" ht="31.5">
      <c r="A13" s="166">
        <v>12</v>
      </c>
      <c r="B13" s="171" t="s">
        <v>949</v>
      </c>
      <c r="C13" s="171" t="s">
        <v>1377</v>
      </c>
      <c r="D13" s="166" t="s">
        <v>1378</v>
      </c>
      <c r="E13" s="172" t="s">
        <v>1373</v>
      </c>
    </row>
    <row r="14" spans="1:5" ht="31.5">
      <c r="A14" s="166">
        <v>13</v>
      </c>
      <c r="B14" s="171" t="s">
        <v>949</v>
      </c>
      <c r="C14" s="171" t="s">
        <v>1379</v>
      </c>
      <c r="D14" s="169" t="s">
        <v>1380</v>
      </c>
      <c r="E14" s="172" t="s">
        <v>1373</v>
      </c>
    </row>
    <row r="15" spans="1:5" ht="31.5">
      <c r="A15" s="163">
        <v>14</v>
      </c>
      <c r="B15" s="177" t="s">
        <v>949</v>
      </c>
      <c r="C15" s="173" t="s">
        <v>1381</v>
      </c>
      <c r="D15" s="180" t="s">
        <v>1382</v>
      </c>
      <c r="E15" s="170" t="s">
        <v>1383</v>
      </c>
    </row>
    <row r="16" spans="1:5" ht="31.5">
      <c r="A16" s="163">
        <v>15</v>
      </c>
      <c r="B16" s="177" t="s">
        <v>949</v>
      </c>
      <c r="C16" s="173" t="s">
        <v>1384</v>
      </c>
      <c r="D16" s="180" t="s">
        <v>1385</v>
      </c>
      <c r="E16" s="170" t="s">
        <v>1383</v>
      </c>
    </row>
    <row r="17" spans="1:5" ht="31.5">
      <c r="A17" s="163">
        <v>16</v>
      </c>
      <c r="B17" s="174" t="s">
        <v>1386</v>
      </c>
      <c r="C17" s="174" t="s">
        <v>1387</v>
      </c>
      <c r="D17" s="181" t="s">
        <v>1388</v>
      </c>
      <c r="E17" s="175" t="s">
        <v>1383</v>
      </c>
    </row>
    <row r="18" spans="1:5" ht="31.5">
      <c r="A18" s="166">
        <v>17</v>
      </c>
      <c r="B18" s="176" t="s">
        <v>1389</v>
      </c>
      <c r="C18" s="176" t="s">
        <v>1390</v>
      </c>
      <c r="D18" s="182" t="s">
        <v>1391</v>
      </c>
      <c r="E18" s="172" t="s">
        <v>1392</v>
      </c>
    </row>
    <row r="19" spans="1:5" ht="31.5">
      <c r="A19" s="163">
        <v>18</v>
      </c>
      <c r="B19" s="177" t="s">
        <v>949</v>
      </c>
      <c r="C19" s="177" t="s">
        <v>1393</v>
      </c>
      <c r="D19" s="180" t="s">
        <v>1394</v>
      </c>
      <c r="E19" s="170" t="s">
        <v>1395</v>
      </c>
    </row>
    <row r="20" spans="1:5" ht="31.5">
      <c r="A20" s="166">
        <v>19</v>
      </c>
      <c r="B20" s="171" t="s">
        <v>1396</v>
      </c>
      <c r="C20" s="171" t="s">
        <v>1452</v>
      </c>
      <c r="D20" s="183" t="s">
        <v>1397</v>
      </c>
      <c r="E20" s="169" t="s">
        <v>1398</v>
      </c>
    </row>
    <row r="21" spans="1:5" ht="31.5">
      <c r="A21" s="166">
        <v>20</v>
      </c>
      <c r="B21" s="171" t="s">
        <v>1396</v>
      </c>
      <c r="C21" s="171" t="s">
        <v>1399</v>
      </c>
      <c r="D21" s="183" t="s">
        <v>1400</v>
      </c>
      <c r="E21" s="169" t="s">
        <v>1398</v>
      </c>
    </row>
    <row r="22" spans="1:5" ht="31.5">
      <c r="A22" s="163">
        <v>21</v>
      </c>
      <c r="B22" s="177" t="s">
        <v>1401</v>
      </c>
      <c r="C22" s="178" t="s">
        <v>1448</v>
      </c>
      <c r="D22" s="170" t="s">
        <v>1402</v>
      </c>
      <c r="E22" s="170" t="s">
        <v>1403</v>
      </c>
    </row>
    <row r="23" spans="1:5" ht="31.5">
      <c r="A23" s="163">
        <v>22</v>
      </c>
      <c r="B23" s="165" t="s">
        <v>1404</v>
      </c>
      <c r="C23" s="177" t="s">
        <v>1449</v>
      </c>
      <c r="D23" s="170" t="s">
        <v>1348</v>
      </c>
      <c r="E23" s="170" t="s">
        <v>1403</v>
      </c>
    </row>
    <row r="24" spans="1:5" ht="31.5">
      <c r="A24" s="166">
        <v>23</v>
      </c>
      <c r="B24" s="168" t="s">
        <v>1405</v>
      </c>
      <c r="C24" s="171" t="s">
        <v>1406</v>
      </c>
      <c r="D24" s="169" t="s">
        <v>1400</v>
      </c>
      <c r="E24" s="169" t="s">
        <v>1407</v>
      </c>
    </row>
    <row r="25" spans="1:5" ht="31.5">
      <c r="A25" s="166">
        <v>24</v>
      </c>
      <c r="B25" s="168" t="s">
        <v>1408</v>
      </c>
      <c r="C25" s="171" t="s">
        <v>1409</v>
      </c>
      <c r="D25" s="169" t="s">
        <v>1391</v>
      </c>
      <c r="E25" s="169" t="s">
        <v>1407</v>
      </c>
    </row>
    <row r="26" spans="1:5" ht="31.5">
      <c r="A26" s="163">
        <v>25</v>
      </c>
      <c r="B26" s="165" t="s">
        <v>1410</v>
      </c>
      <c r="C26" s="177" t="s">
        <v>1411</v>
      </c>
      <c r="D26" s="170" t="s">
        <v>1412</v>
      </c>
      <c r="E26" s="170" t="s">
        <v>1413</v>
      </c>
    </row>
    <row r="27" spans="1:5" ht="31.5">
      <c r="A27" s="166">
        <v>26</v>
      </c>
      <c r="B27" s="171" t="s">
        <v>1414</v>
      </c>
      <c r="C27" s="179" t="s">
        <v>1415</v>
      </c>
      <c r="D27" s="169" t="s">
        <v>1416</v>
      </c>
      <c r="E27" s="169" t="s">
        <v>1417</v>
      </c>
    </row>
    <row r="28" spans="1:5" ht="31.5">
      <c r="A28" s="166">
        <v>27</v>
      </c>
      <c r="B28" s="171" t="s">
        <v>1418</v>
      </c>
      <c r="C28" s="167" t="s">
        <v>1447</v>
      </c>
      <c r="D28" s="169" t="s">
        <v>1419</v>
      </c>
      <c r="E28" s="169" t="s">
        <v>1417</v>
      </c>
    </row>
    <row r="29" spans="1:5" ht="31.5">
      <c r="A29" s="166">
        <v>28</v>
      </c>
      <c r="B29" s="171" t="s">
        <v>1420</v>
      </c>
      <c r="C29" s="167" t="s">
        <v>1421</v>
      </c>
      <c r="D29" s="169" t="s">
        <v>1422</v>
      </c>
      <c r="E29" s="169" t="s">
        <v>1417</v>
      </c>
    </row>
    <row r="30" spans="1:5" ht="31.5">
      <c r="A30" s="166">
        <v>29</v>
      </c>
      <c r="B30" s="171" t="s">
        <v>1423</v>
      </c>
      <c r="C30" s="167" t="s">
        <v>1424</v>
      </c>
      <c r="D30" s="169" t="s">
        <v>1425</v>
      </c>
      <c r="E30" s="169" t="s">
        <v>1417</v>
      </c>
    </row>
    <row r="31" spans="1:5" ht="31.5">
      <c r="A31" s="166">
        <v>30</v>
      </c>
      <c r="B31" s="171" t="s">
        <v>1426</v>
      </c>
      <c r="C31" s="179" t="s">
        <v>1427</v>
      </c>
      <c r="D31" s="169" t="s">
        <v>1428</v>
      </c>
      <c r="E31" s="169" t="s">
        <v>1417</v>
      </c>
    </row>
    <row r="32" spans="1:5" ht="31.5">
      <c r="A32" s="166">
        <v>31</v>
      </c>
      <c r="B32" s="171" t="s">
        <v>1429</v>
      </c>
      <c r="C32" s="179" t="s">
        <v>1430</v>
      </c>
      <c r="D32" s="169" t="s">
        <v>1431</v>
      </c>
      <c r="E32" s="169" t="s">
        <v>1417</v>
      </c>
    </row>
    <row r="33" spans="1:5" ht="31.5">
      <c r="A33" s="166">
        <v>32</v>
      </c>
      <c r="B33" s="171" t="s">
        <v>1432</v>
      </c>
      <c r="C33" s="179" t="s">
        <v>1433</v>
      </c>
      <c r="D33" s="169" t="s">
        <v>1434</v>
      </c>
      <c r="E33" s="169" t="s">
        <v>1417</v>
      </c>
    </row>
    <row r="34" spans="1:5" ht="31.5">
      <c r="A34" s="166">
        <v>33</v>
      </c>
      <c r="B34" s="171" t="s">
        <v>1435</v>
      </c>
      <c r="C34" s="167" t="s">
        <v>1436</v>
      </c>
      <c r="D34" s="169" t="s">
        <v>1352</v>
      </c>
      <c r="E34" s="169" t="s">
        <v>1417</v>
      </c>
    </row>
    <row r="35" spans="1:5" ht="31.5">
      <c r="A35" s="166">
        <v>34</v>
      </c>
      <c r="B35" s="171" t="s">
        <v>1435</v>
      </c>
      <c r="C35" s="179" t="s">
        <v>1437</v>
      </c>
      <c r="D35" s="184" t="s">
        <v>1438</v>
      </c>
      <c r="E35" s="169" t="s">
        <v>1417</v>
      </c>
    </row>
    <row r="36" spans="1:5" ht="31.5">
      <c r="A36" s="166">
        <v>35</v>
      </c>
      <c r="B36" s="171" t="s">
        <v>1439</v>
      </c>
      <c r="C36" s="179" t="s">
        <v>1440</v>
      </c>
      <c r="D36" s="169" t="s">
        <v>1441</v>
      </c>
      <c r="E36" s="169" t="s">
        <v>1417</v>
      </c>
    </row>
    <row r="37" spans="1:5" ht="31.5">
      <c r="A37" s="166">
        <v>36</v>
      </c>
      <c r="B37" s="171" t="s">
        <v>1439</v>
      </c>
      <c r="C37" s="167" t="s">
        <v>1442</v>
      </c>
      <c r="D37" s="169" t="s">
        <v>1443</v>
      </c>
      <c r="E37" s="169" t="s">
        <v>1417</v>
      </c>
    </row>
    <row r="38" spans="1:5" ht="31.5">
      <c r="A38" s="166">
        <v>37</v>
      </c>
      <c r="B38" s="171" t="s">
        <v>1439</v>
      </c>
      <c r="C38" s="179" t="s">
        <v>1451</v>
      </c>
      <c r="D38" s="169" t="s">
        <v>1444</v>
      </c>
      <c r="E38" s="169" t="s">
        <v>1417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3</vt:i4>
      </vt:variant>
    </vt:vector>
  </HeadingPairs>
  <TitlesOfParts>
    <vt:vector size="7" baseType="lpstr">
      <vt:lpstr>Zad1 Klimatyzatory</vt:lpstr>
      <vt:lpstr>Zad2 Centr went, agr, nawilż</vt:lpstr>
      <vt:lpstr>Szczegółowy formularz  cenowy</vt:lpstr>
      <vt:lpstr>Zestawienie do CRO</vt:lpstr>
      <vt:lpstr>'Szczegółowy formularz  cenowy'!Obszar_wydruku</vt:lpstr>
      <vt:lpstr>'Zad1 Klimatyzatory'!Obszar_wydruku</vt:lpstr>
      <vt:lpstr>'Zad2 Centr went, agr, nawilż'!Obszar_wydruku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aat.cholewinskip</dc:creator>
  <cp:lastModifiedBy>Przemysław Błaszczyk</cp:lastModifiedBy>
  <cp:lastPrinted>2024-07-16T10:59:14Z</cp:lastPrinted>
  <dcterms:created xsi:type="dcterms:W3CDTF">2020-12-10T12:12:43Z</dcterms:created>
  <dcterms:modified xsi:type="dcterms:W3CDTF">2024-07-18T07:19:58Z</dcterms:modified>
</cp:coreProperties>
</file>