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505" yWindow="65521" windowWidth="14310" windowHeight="12555" tabRatio="938" activeTab="0"/>
  </bookViews>
  <sheets>
    <sheet name="01-Gdów" sheetId="1" r:id="rId1"/>
    <sheet name="02-Radziszów" sheetId="2" r:id="rId2"/>
    <sheet name="03-Kornatka" sheetId="3" r:id="rId3"/>
    <sheet name="04-Harbutowice" sheetId="4" r:id="rId4"/>
    <sheet name="05-Lipnik" sheetId="5" r:id="rId5"/>
    <sheet name="06-Ukleina" sheetId="6" r:id="rId6"/>
    <sheet name="07-Węglówka" sheetId="7" r:id="rId7"/>
    <sheet name="08-Tokarnia" sheetId="8" r:id="rId8"/>
    <sheet name="09-Łętownia" sheetId="9" r:id="rId9"/>
    <sheet name="10-Bystrzak" sheetId="10" r:id="rId10"/>
    <sheet name="11-Toporzysko" sheetId="11" r:id="rId11"/>
    <sheet name="12-Sidzina" sheetId="12" r:id="rId12"/>
  </sheets>
  <definedNames/>
  <calcPr fullCalcOnLoad="1"/>
</workbook>
</file>

<file path=xl/sharedStrings.xml><?xml version="1.0" encoding="utf-8"?>
<sst xmlns="http://schemas.openxmlformats.org/spreadsheetml/2006/main" count="2210" uniqueCount="385">
  <si>
    <t>Lp.</t>
  </si>
  <si>
    <t>Czynności</t>
  </si>
  <si>
    <t>Opis prac</t>
  </si>
  <si>
    <t>J.M.</t>
  </si>
  <si>
    <t>Ilość</t>
  </si>
  <si>
    <t>Cena jedn. netto w PLN</t>
  </si>
  <si>
    <t>Wartość 
całkowita netto w PLN</t>
  </si>
  <si>
    <t>Stawka VAT</t>
  </si>
  <si>
    <t>Wartość VAT w PLN</t>
  </si>
  <si>
    <t>Wartość całkowita brutto w PLN</t>
  </si>
  <si>
    <t>Usuwanie chwastów (wykaszanie, wydeptywanie) w uprawach</t>
  </si>
  <si>
    <t>HA</t>
  </si>
  <si>
    <t xml:space="preserve">Czyszczenia wczesne w uprawach mieszanych z sadzenia i siewów </t>
  </si>
  <si>
    <t xml:space="preserve">CW-NAT   </t>
  </si>
  <si>
    <t>Czyszczenia wczesne w uprawach z naturalnego odnowienia</t>
  </si>
  <si>
    <t>CP-SZTIL1, CP-SZTIL2</t>
  </si>
  <si>
    <t>ZAB-REPEL</t>
  </si>
  <si>
    <t>Zabezpieczenie upraw przed zwierzyną przy użyciu repelentów</t>
  </si>
  <si>
    <t>CZYSZ-BUD</t>
  </si>
  <si>
    <t>Czyszczenie budek lęgowych i schronów dla nietoperzy</t>
  </si>
  <si>
    <t>SZT</t>
  </si>
  <si>
    <t>KOSZ-CHN, KOSZ-CHN2</t>
  </si>
  <si>
    <t>ZBIERŚMIE</t>
  </si>
  <si>
    <t>Zbieranie śmieci</t>
  </si>
  <si>
    <t>M3</t>
  </si>
  <si>
    <t xml:space="preserve">GRODZ-SG </t>
  </si>
  <si>
    <t>Grodzenie upraw siatką</t>
  </si>
  <si>
    <t>HM</t>
  </si>
  <si>
    <t>GODZ MHOD</t>
  </si>
  <si>
    <t>Prace godzinowe wykonywane mechanicznie w hodowli lasu</t>
  </si>
  <si>
    <t>GODZ RHOD</t>
  </si>
  <si>
    <t>Prace godzinowe wykonywane ręcznie w hodowli lasu</t>
  </si>
  <si>
    <t>H</t>
  </si>
  <si>
    <t>GODZ MOCH</t>
  </si>
  <si>
    <t>Prace godzinowe wykonywane mechanicznie w ochronie lasu</t>
  </si>
  <si>
    <t>GODZ ROCH</t>
  </si>
  <si>
    <t>Prace godzinowe wykonywane ręcznie w ochronie lasu</t>
  </si>
  <si>
    <t xml:space="preserve">CW-SZTM  </t>
  </si>
  <si>
    <t>Dział III - Pozyskanie i zrywka drewna</t>
  </si>
  <si>
    <t>CWDPN, 
CWDPG</t>
  </si>
  <si>
    <t>Całkowity wyrób drewna pilarką</t>
  </si>
  <si>
    <t>Pozostałe cięcia rębne – realizowane w ramach rębni, IIA, IIAK, IIAU, IIAUK, IIB, IIBK, IIBU, IIBUK, IIC, IICK, IICU, IICUK, IID, IIDK, IIDU, IIDUK, IIIA, IIIAK, IIIAU, IIIAUK, IIIB, IIIBK, IIIBU, IIIBUK, IVA, IVAK, IVAU, IVAUK, IVB, IVBK, IVBU, IVBUK, IVC, IVCK, IVCU, IVCUK, IVD, IVDK, IVDU, IVDUK, V, VK</t>
  </si>
  <si>
    <t>Trzebieże późne i cięcia sanitarno – selekcyjne, CSS, CSSK, TPN, TPNK, TPP, TPPK</t>
  </si>
  <si>
    <t>Trzebieże wczesne i czyszczenia późne, CP-P, CP-PK, TWN, TWNK, TWP, TWPK</t>
  </si>
  <si>
    <t xml:space="preserve">ZRYWKA
</t>
  </si>
  <si>
    <t>Zrywka drewna</t>
  </si>
  <si>
    <t>Cięcia przygodne i pozostałe, DRZEW, DRZEWK, PŁAZ, PŁAZK, PR, PRK, PRZEST, PRZESTK, PTP, PTPK, PTW, PTWK, UPRZPOZ, UPRZPOZK, ZADRZEW</t>
  </si>
  <si>
    <t>Dział IV -  Ochrona ppoż</t>
  </si>
  <si>
    <t>KSPRZPPOŻ</t>
  </si>
  <si>
    <t>REM.ZB.PO</t>
  </si>
  <si>
    <t xml:space="preserve">Konserwacja sprzętu przeciwpożarowego </t>
  </si>
  <si>
    <t xml:space="preserve">Bieżące utrzymanie zbiorników przeciwpożarowych/punktów czerpania wody </t>
  </si>
  <si>
    <t>M</t>
  </si>
  <si>
    <t>Dział XI - Utrzymanie dróg leśnych</t>
  </si>
  <si>
    <t>Dział I - Hodowla lasu</t>
  </si>
  <si>
    <t>Dział II -  Ochrona lasu</t>
  </si>
  <si>
    <t>S-OCZWOD</t>
  </si>
  <si>
    <t>Oczyszczenie wodosputu z namułu na szlakach</t>
  </si>
  <si>
    <t>D-OCZWOD</t>
  </si>
  <si>
    <t>Oczyszczenie wodospustu z namułu na drogach</t>
  </si>
  <si>
    <t>D-OPRZEP1</t>
  </si>
  <si>
    <t>Cena łączna (netto):</t>
  </si>
  <si>
    <t>Cena łączna (brutto):</t>
  </si>
  <si>
    <t>Podwóz drewna</t>
  </si>
  <si>
    <t>PODWOZ_DR</t>
  </si>
  <si>
    <t>GODZ RP</t>
  </si>
  <si>
    <t>Prace wykonywane ręcznie</t>
  </si>
  <si>
    <t>GODZ CP</t>
  </si>
  <si>
    <t>Prace wykonywane ciągnikiem</t>
  </si>
  <si>
    <t>PORZ&gt;100</t>
  </si>
  <si>
    <t>Oczyszczanie zrębów i halizn z krzewów, jeżyn, malin itp. poprzez wycinanie i wynoszenie - dla 100% pokrycia powierzchni</t>
  </si>
  <si>
    <t xml:space="preserve">CW-SZTIL </t>
  </si>
  <si>
    <t>Czyszczenia wczesne w uprawach z sadzenia i siewów sztucznych iglastych lub liściastych</t>
  </si>
  <si>
    <t>KONSERW-O</t>
  </si>
  <si>
    <t>Konserwacja ogrodzeń</t>
  </si>
  <si>
    <t>S-OPRZEP1</t>
  </si>
  <si>
    <t>Oczyszczenie przepustów z namułu na szlakach - średnica przepustu do 60 cm włącznie</t>
  </si>
  <si>
    <t>GODZ CSZL</t>
  </si>
  <si>
    <t>Bieżące utrzymanie szlaków zrywkowych prowadzone mechanicznie - z wykorzystaniem sprzętu mechanicznego</t>
  </si>
  <si>
    <t>GODZ RSZL</t>
  </si>
  <si>
    <t>Bieżące utrzymanie szlaków zrywkowych prowadzone ręcznie -bez wykorzystania sprzętu mechanicznego</t>
  </si>
  <si>
    <t>Oczyszczenie przepustów na drogach z namułu – średnica przepustu do 60 cm włącznie</t>
  </si>
  <si>
    <t>Nazwa i adres wykonawcy:</t>
  </si>
  <si>
    <t>KOSZTORYS OFERTOWY</t>
  </si>
  <si>
    <t>Skarb Państwa - Państwowe Gospodarstwo Leśne Lasy Państwowe - Nadleśnictwo Myślenice</t>
  </si>
  <si>
    <t>ul. Szpitalna 13, 32-400 Myślenice</t>
  </si>
  <si>
    <t>Odpowiadając na ogłoszenie o przetargu nieograniczonym na „Wykonywanie usług z zakresu gospodarki leśnej na terenie Nadleśnictwa Myślenice w roku 2020” składamy niniejszym ofertę na niżej wymieniony Pakiet tego zamówienia i oferujemy następujące ceny jednostkowe za usługi wchodzące w skład tej części zamówienia:</t>
  </si>
  <si>
    <t>Kosztorys ofertowy - pakiet nr 01/2020</t>
  </si>
  <si>
    <t>…………………………………………………………….</t>
  </si>
  <si>
    <t>Dokument musi być podpisany kwalifikowanym podpisem elektronicznym</t>
  </si>
  <si>
    <t>ODŚNIEŻA1</t>
  </si>
  <si>
    <t xml:space="preserve">odśnieżanie z posypaniem      </t>
  </si>
  <si>
    <t>KMTR</t>
  </si>
  <si>
    <t>ODŚNIEŻA2</t>
  </si>
  <si>
    <t xml:space="preserve">odśnieżanie bez posypania     </t>
  </si>
  <si>
    <t>ODŚNIEŻA3</t>
  </si>
  <si>
    <t xml:space="preserve">posypanie                     </t>
  </si>
  <si>
    <t>CP-SZTM1, CP-SZTM2</t>
  </si>
  <si>
    <t xml:space="preserve">Czyszczenia późne w młodnikach z sadzenia mieszanych iglastych/liściastych </t>
  </si>
  <si>
    <t>Czyszczenia późne w młodnikach z sadzenia iglastych lub liściastych z sadzenia</t>
  </si>
  <si>
    <t>PRZ-TALSA</t>
  </si>
  <si>
    <t>SAD-B&lt;300</t>
  </si>
  <si>
    <t>Przekopanie gleby na talerzach w miejscu sadzenia</t>
  </si>
  <si>
    <t>Sadzenie sadzonek z zakrytym systemem korzeniowym o bryłce do 300 cm3</t>
  </si>
  <si>
    <t>Zdarcie pokrywy na talerzach o wymiarach 40 cm x 40 cm</t>
  </si>
  <si>
    <t>WYK-TAL40, POP-TAL</t>
  </si>
  <si>
    <t>TSZT</t>
  </si>
  <si>
    <t xml:space="preserve">TAB M    </t>
  </si>
  <si>
    <t xml:space="preserve">zakładanie małych tablic      </t>
  </si>
  <si>
    <t>Bieżące utrzymanie dróg leśnych prowadzone ręcznie -bez wykorzystania sprzętu mechanicznego</t>
  </si>
  <si>
    <t>GODZ-REMD</t>
  </si>
  <si>
    <t>Bieżące utrzymanie dróg leśnych prowadzone mechanicznie - z wykorzystaniem sprzętu mechanicznego</t>
  </si>
  <si>
    <t>GODZ-MEHD</t>
  </si>
  <si>
    <t>Oczyszczenie przepustów na drogach z namułu - średnica przepustu pow. 60 cm</t>
  </si>
  <si>
    <t>D-OPRZEP2</t>
  </si>
  <si>
    <t xml:space="preserve">Oczyszczenie rowu z namułów   </t>
  </si>
  <si>
    <t>D-ODMROW</t>
  </si>
  <si>
    <t>Pozyskanie choinek</t>
  </si>
  <si>
    <t>CHOINKI</t>
  </si>
  <si>
    <t>Dział X - Uboczne użytkowanie lasu</t>
  </si>
  <si>
    <t>Koszenie użytków zielonych (łąk leśnych)</t>
  </si>
  <si>
    <t>ŁR KOSZR</t>
  </si>
  <si>
    <t>Dział VI -  Gospodarka łąkowo-rolna</t>
  </si>
  <si>
    <t>GODZ TUR</t>
  </si>
  <si>
    <t>Dział V -  Zagospodarowanie turystyczne</t>
  </si>
  <si>
    <t>Wywieszenie, kontrola i zdjęcie pułapek feromonowych na    brudnicę mniszkę</t>
  </si>
  <si>
    <t>WYW-PUŁFB</t>
  </si>
  <si>
    <t>Czyszczenia późne w młodnikach wielogatunkowych z sadzenia</t>
  </si>
  <si>
    <t xml:space="preserve">CP-SZTM1, CP-SZTM2 </t>
  </si>
  <si>
    <t>Czyszczenia późne w młodnikach iglastych lub liściastych z sadzenia</t>
  </si>
  <si>
    <t xml:space="preserve">CW-SZTIL, </t>
  </si>
  <si>
    <t>Usuwanie chwastów (wykaszanie) w uprawach</t>
  </si>
  <si>
    <t xml:space="preserve"> SAD-B&lt;300, </t>
  </si>
  <si>
    <t xml:space="preserve">Sadzenie wielolatek w jamkę w poprawkach </t>
  </si>
  <si>
    <t>POPR-WM, POPR-WB</t>
  </si>
  <si>
    <t>Sadzenie wielolatek w jamkę</t>
  </si>
  <si>
    <t xml:space="preserve">SADZ-WM, SADZ-WB, </t>
  </si>
  <si>
    <t>Sadzenie jednolatek w jamkę w poprawkach</t>
  </si>
  <si>
    <t>POPR-1M</t>
  </si>
  <si>
    <t>Sadzenie jednolatek w jamkę</t>
  </si>
  <si>
    <t>SADZ-1M</t>
  </si>
  <si>
    <t>Zdarcie pokrywy na talerzach 40 cm x 40 cm</t>
  </si>
  <si>
    <t xml:space="preserve">WYK-TAL40,   POP-TAL </t>
  </si>
  <si>
    <t>Rozdrabnianie pozostałości pozrębowych na całej pow</t>
  </si>
  <si>
    <t>ROZDR-PP</t>
  </si>
  <si>
    <t xml:space="preserve">HA </t>
  </si>
  <si>
    <t xml:space="preserve">PORZ&gt;100 </t>
  </si>
  <si>
    <t>Kosztorys ofertowy - pakiet nr 02/2020</t>
  </si>
  <si>
    <t>GODZ-REHD</t>
  </si>
  <si>
    <t>Dział IX - Utrzymanie dróg leśnych</t>
  </si>
  <si>
    <t>Dział VIII - Uboczne użytkowanie lasu</t>
  </si>
  <si>
    <t>Formowanie żywopłotów</t>
  </si>
  <si>
    <t>FORM-ŻYW</t>
  </si>
  <si>
    <t>Dział VII - Zadrzewienia</t>
  </si>
  <si>
    <t xml:space="preserve">Prace godzinowe wykonywane przy użyciu maszyn </t>
  </si>
  <si>
    <t>GODZ MROL</t>
  </si>
  <si>
    <t>Prace godzinowe wykonywane ręcznie</t>
  </si>
  <si>
    <t>GODZ RROL</t>
  </si>
  <si>
    <t>Dział V -  Ochrona ppoż</t>
  </si>
  <si>
    <t xml:space="preserve">Wycinanie krzewów wzdłuż szlaków turystycznych. </t>
  </si>
  <si>
    <t>WYC-KRZEW</t>
  </si>
  <si>
    <t>GODZ TURM</t>
  </si>
  <si>
    <t>Dział IV -  Zagospodarowanie turystyczne</t>
  </si>
  <si>
    <t>Oczyszczanie przepustów z namłu na szlakach - średnica przepustu pow. 60 cm</t>
  </si>
  <si>
    <t>S-OPRZEP2</t>
  </si>
  <si>
    <t xml:space="preserve">Poprawianie zabezpieczania przed zwierzyną w trzy paliki </t>
  </si>
  <si>
    <t>POP-UPAL3</t>
  </si>
  <si>
    <t xml:space="preserve">Konserwacja starych rogatek </t>
  </si>
  <si>
    <t xml:space="preserve">O-ROGATS </t>
  </si>
  <si>
    <t>Zakładanie nowych rogatek</t>
  </si>
  <si>
    <t xml:space="preserve">O-ROGATN </t>
  </si>
  <si>
    <t>Naprawa ogrodzeń upraw leśnych</t>
  </si>
  <si>
    <t>Grodzenie upraw przed zwierzyną siatką</t>
  </si>
  <si>
    <t>GRODZ-SG</t>
  </si>
  <si>
    <t>Wywieszanie nowych budek lęgowych i schronów dla nietoperzy</t>
  </si>
  <si>
    <t>ZAW-BUD</t>
  </si>
  <si>
    <t>Czyszczenia wczesne w uprawach mieszanych z sadzenia i siewów</t>
  </si>
  <si>
    <t>CW-SZTM</t>
  </si>
  <si>
    <t>Czyszczenia późne w młodnikach z naturalnego odnowienia</t>
  </si>
  <si>
    <t xml:space="preserve">CP-NAT1,     CP-NAT2 </t>
  </si>
  <si>
    <t>KOSZ-CHN,   KOSZ-CHN2</t>
  </si>
  <si>
    <t>Sadzenie wielolatek w jamkę w poprawkach</t>
  </si>
  <si>
    <t xml:space="preserve">Sadzenie wielolatek w jamkę    </t>
  </si>
  <si>
    <t>Zdarcie pokrywy</t>
  </si>
  <si>
    <t xml:space="preserve">WYK-TAL40,  POP-TAL </t>
  </si>
  <si>
    <t>Kosztorys ofertowy - pakiet nr 03/2020</t>
  </si>
  <si>
    <t>Remont małych tablic o wymiarach do 61 cm x 37 cm</t>
  </si>
  <si>
    <t>TABR M</t>
  </si>
  <si>
    <t>1</t>
  </si>
  <si>
    <t>Remont dużych tablic o wymiarach powyżej 101 cm x 76 cm</t>
  </si>
  <si>
    <t>TABR D</t>
  </si>
  <si>
    <t>48</t>
  </si>
  <si>
    <t xml:space="preserve">Dział XII - Pozostałe - wspólne </t>
  </si>
  <si>
    <t>Dział IX - Zadrzewienia</t>
  </si>
  <si>
    <t>Mechaniczne prace w zagospodarowaniu turystycznym</t>
  </si>
  <si>
    <t xml:space="preserve">remont małych tablic          </t>
  </si>
  <si>
    <t xml:space="preserve">TABR M   </t>
  </si>
  <si>
    <t xml:space="preserve">remont dużych tablic          </t>
  </si>
  <si>
    <t xml:space="preserve">TABR D   </t>
  </si>
  <si>
    <t xml:space="preserve">konserwacja ogrodzeń z siatki </t>
  </si>
  <si>
    <t xml:space="preserve">KONSERSO </t>
  </si>
  <si>
    <t>Prace godzinowe z ochrony ppoż.</t>
  </si>
  <si>
    <t>GODZ PPOŻ</t>
  </si>
  <si>
    <t>Odmulenie przepustu śr.40-60cm</t>
  </si>
  <si>
    <t xml:space="preserve">ZAW-BUD  </t>
  </si>
  <si>
    <t>Czyszczenia późne w młodnikach wielogatunkowych z sadzenia zabieg I</t>
  </si>
  <si>
    <t>Czyszczenia późne w młodnikach iglastych lub liściastych z sadzenia zabieg</t>
  </si>
  <si>
    <t>CP-SZTIL1,  CP-SZTIL2</t>
  </si>
  <si>
    <t xml:space="preserve">CP-NAT1,    CP-NAT2 </t>
  </si>
  <si>
    <t>Sadzenie 1 latek</t>
  </si>
  <si>
    <t>SADZ-1M        POPR-1M</t>
  </si>
  <si>
    <t>Zdarcie pokrywy w miejscu sadzenia (talerze 40x40 cm)</t>
  </si>
  <si>
    <t>Kosztorys ofertowy - pakiet nr 04/2020</t>
  </si>
  <si>
    <t>ODŚNIEŻANIE1</t>
  </si>
  <si>
    <t>Oczyszczenie przepustów z namułu na szlakach - średnica przepustu do 60 cm włącznie na drodze leśnej</t>
  </si>
  <si>
    <t>Oczyszczenie przepustów z namułu na szlakach - średnica powyżej 60 cm  na drodze leśnej</t>
  </si>
  <si>
    <t>Koszenie polany</t>
  </si>
  <si>
    <t>KOSZPOLAN, KOSZPOLAN2</t>
  </si>
  <si>
    <t xml:space="preserve">Oczyszczenie przepustów z namułu na szlakach - średnica powyżej 60 cm </t>
  </si>
  <si>
    <t xml:space="preserve">CP-NAT1,              CP-NAT2 </t>
  </si>
  <si>
    <t>CP-SZTM1,         CP-SZTM2</t>
  </si>
  <si>
    <t>CP-SZTIL1,             CP-SZTIL2</t>
  </si>
  <si>
    <r>
      <t>Kosztorys ofertowy - pakiet n</t>
    </r>
    <r>
      <rPr>
        <b/>
        <sz val="12"/>
        <rFont val="Arial"/>
        <family val="2"/>
      </rPr>
      <t>r 05/2020</t>
    </r>
  </si>
  <si>
    <t>Zakładanie dużych tablic o wymiarach powyżej 101 cm x 76 cm</t>
  </si>
  <si>
    <t>TAB D</t>
  </si>
  <si>
    <t xml:space="preserve">ŁR KOSZR </t>
  </si>
  <si>
    <t>Wycinanie krzewów wzdłuż szlaków turystycznych</t>
  </si>
  <si>
    <t>32</t>
  </si>
  <si>
    <t>Prace godzinowe mechaniczne w ochronie lasu</t>
  </si>
  <si>
    <t>Prace godzinowe ręczne w ochronie lasu</t>
  </si>
  <si>
    <t>10</t>
  </si>
  <si>
    <t>9</t>
  </si>
  <si>
    <t>Zdarcie pokrywy na talerzach o wymiarach 40cm x 40cm</t>
  </si>
  <si>
    <t>WYK-TAL40</t>
  </si>
  <si>
    <t>8</t>
  </si>
  <si>
    <t>Sadzenie 1 latek w jamkę</t>
  </si>
  <si>
    <t>7</t>
  </si>
  <si>
    <t>Sadzenie sadzonek z zakrytym systemem korzeniowym o bryłce do 300cm³</t>
  </si>
  <si>
    <t>6</t>
  </si>
  <si>
    <t>5</t>
  </si>
  <si>
    <t>4</t>
  </si>
  <si>
    <t xml:space="preserve">CP-NAT1,         CP-NAT2 </t>
  </si>
  <si>
    <t>3</t>
  </si>
  <si>
    <t>CP-SZTIL1,     CP-SZTIL2</t>
  </si>
  <si>
    <t>2</t>
  </si>
  <si>
    <t>Kosztorys ofertowy - pakiet nr 06/2020</t>
  </si>
  <si>
    <t>Zakładanie małych tablic o wymiarach do 61 cm x 37 cm</t>
  </si>
  <si>
    <t xml:space="preserve">D-ODMROW </t>
  </si>
  <si>
    <t>Prace godzinowe wykonywane przy użyciu maszyn (np. ciągnik, skider, forwarder, itp.)</t>
  </si>
  <si>
    <t>Prace godzinowe wykonywane ręczne lub przy użyciu narzędzi ręcznych (siekiera, tasak, kosa)piła spalinowa itp.)</t>
  </si>
  <si>
    <t>31</t>
  </si>
  <si>
    <t>Zabezpieczenie drzewek przed zwierzyną 3 palikami</t>
  </si>
  <si>
    <t>ZAB-UPAL3</t>
  </si>
  <si>
    <t xml:space="preserve">CP-NAT1,   CP-NAT2 </t>
  </si>
  <si>
    <t>CW-SZTIL</t>
  </si>
  <si>
    <t>SADZ-WM, SADZ-WB</t>
  </si>
  <si>
    <t>Kosztorys ofertowy - pakiet nr 07/2020</t>
  </si>
  <si>
    <t>Pielenie założonych żywopłotów</t>
  </si>
  <si>
    <t>PIEL-ŻYW</t>
  </si>
  <si>
    <t>Prace godzinowe wykonywane ręcznie na szkółce dot. remontów</t>
  </si>
  <si>
    <t>GODZ RS R</t>
  </si>
  <si>
    <t>Prace godzinowe wykonywane mechanicznie na szkółce dot. remontów</t>
  </si>
  <si>
    <t>GODZ MS R</t>
  </si>
  <si>
    <t>Prace godzinowe wykonywane ręcznie na szkółce</t>
  </si>
  <si>
    <t xml:space="preserve">GODZ RS  </t>
  </si>
  <si>
    <t>Prace godzinowe wykonywane mechanicznie na szkółce</t>
  </si>
  <si>
    <t>GODZ MS</t>
  </si>
  <si>
    <t>Wyjecie, sortowanie, liczenie i zabezpieczenie do transportu 4-5 latek iglastych</t>
  </si>
  <si>
    <t>WYJ-4IN</t>
  </si>
  <si>
    <t>wyjecie, sortowanie, liczenie i zabezpieczenie
do transportu - 1 latek liściastych</t>
  </si>
  <si>
    <t>WYJ-1LN</t>
  </si>
  <si>
    <t>Wiązanie sadzonek w pęczki</t>
  </si>
  <si>
    <t>WIĄZ-PE</t>
  </si>
  <si>
    <t>AR</t>
  </si>
  <si>
    <t>Regulowanie położenia osłon</t>
  </si>
  <si>
    <t>OSŁ-REG</t>
  </si>
  <si>
    <t xml:space="preserve">Zakładanie lub zdejmowanie osłon łącznie z wbiciem haków lub podpór mocujących </t>
  </si>
  <si>
    <t>OSŁ-ATM</t>
  </si>
  <si>
    <t>Układanie warstwy substratu</t>
  </si>
  <si>
    <t xml:space="preserve">UKŁ-SUB  </t>
  </si>
  <si>
    <t xml:space="preserve">zebranie zużytego substratu z wywiezieniem </t>
  </si>
  <si>
    <t xml:space="preserve">ZEBR-SUB </t>
  </si>
  <si>
    <t>Siew nasion rzutem</t>
  </si>
  <si>
    <t xml:space="preserve">SIEW-PRC </t>
  </si>
  <si>
    <t>Przerzedzanie siewów z pieleniem i wyniesieniem chwastów</t>
  </si>
  <si>
    <t>PRZEZ-NAM</t>
  </si>
  <si>
    <t xml:space="preserve">Zabezpieczanie sadzonek hydrożelem </t>
  </si>
  <si>
    <t>SAD-HYDRŻ</t>
  </si>
  <si>
    <t>Ręczne pielenie w namiotach</t>
  </si>
  <si>
    <t xml:space="preserve">PIEL-NAM </t>
  </si>
  <si>
    <t>Nawożenie mineralne w sadzonkach - wykonywane ręcznie</t>
  </si>
  <si>
    <t>NAW-MINER</t>
  </si>
  <si>
    <t>Dezynfekcja podłoża - opryski</t>
  </si>
  <si>
    <t xml:space="preserve">DEZ-OPR  </t>
  </si>
  <si>
    <t>Dział VII - Gospodarka szkółkarska</t>
  </si>
  <si>
    <t>CW-NAT</t>
  </si>
  <si>
    <t xml:space="preserve">WYK-TAL40, POP-TAL </t>
  </si>
  <si>
    <t>Kosztorys ofertowy - pakiet nr 08/2020</t>
  </si>
  <si>
    <t>Remont średnich tablic o wymiarach od 61 cm x 37 cm do 101 cm x 76 cm</t>
  </si>
  <si>
    <t>TABR Ś</t>
  </si>
  <si>
    <t>bieżące utrz.dróg leś.pr.ręcz.</t>
  </si>
  <si>
    <t>bieżące utrz.dróg leś.pr.mech.</t>
  </si>
  <si>
    <t>ZRYWKA</t>
  </si>
  <si>
    <t>Wyszukiwanie i oznaczanie drzew trocinowych</t>
  </si>
  <si>
    <t>WYZN-TROC</t>
  </si>
  <si>
    <t>Wywieszanie, kontrola i zdjęcie pułapek feromonowych na kornika drukarza</t>
  </si>
  <si>
    <t>WYW-PUŁFK</t>
  </si>
  <si>
    <t>Założenie nowych rogatek</t>
  </si>
  <si>
    <t>O-ROGATN</t>
  </si>
  <si>
    <t xml:space="preserve">CP-NAT1,      CP-NAT2 </t>
  </si>
  <si>
    <t>CP-SZTIL1,    CP-SZTIL2</t>
  </si>
  <si>
    <t xml:space="preserve"> CW-SZTM  </t>
  </si>
  <si>
    <t>KOSZ-CHN,     KOSZ-CHN2</t>
  </si>
  <si>
    <t xml:space="preserve">POPR-WM, POPR-WB, </t>
  </si>
  <si>
    <t>SADZ-1M,        POPR-1M</t>
  </si>
  <si>
    <t xml:space="preserve">WYK-TAL40       POP-TAL </t>
  </si>
  <si>
    <t>Kosztorys ofertowy - pakiet nr 09/2020</t>
  </si>
  <si>
    <t>TAB M</t>
  </si>
  <si>
    <t>Koszenie parku</t>
  </si>
  <si>
    <t>KOSZ PARK, KOSZPARK2</t>
  </si>
  <si>
    <t xml:space="preserve">GODZ RS R  </t>
  </si>
  <si>
    <t>Prace godzinowe wykonywane mechanicznie na szkółce leśnej</t>
  </si>
  <si>
    <t xml:space="preserve">GODZ MS  </t>
  </si>
  <si>
    <t>Prace godzinowe wykonywane ręcznie na szkółce leśnej</t>
  </si>
  <si>
    <t>Załadunek pojemników z doniczkami na pojazdy wraz z ich wyjęciem z tunelu oraz przesortowaniem sadzonek lub rozładunek i układanie doniczek w tunelu</t>
  </si>
  <si>
    <t>ZAŁ-DONT</t>
  </si>
  <si>
    <t>Wyjecie, sortowanie, liczenie i zabezpieczenie do transportu - 2-3 latek liściastych</t>
  </si>
  <si>
    <t>WYJ-2LN</t>
  </si>
  <si>
    <t>Wyjecie, sortowanie, liczenie i zabezpieczenie do transportu - 2-3 latek iglastych</t>
  </si>
  <si>
    <t>WYJ-2IN</t>
  </si>
  <si>
    <t>Wyjecie, sortowanie, liczenie i zabezpieczenie do transportu - 1 latek liściastych</t>
  </si>
  <si>
    <t>Wiązanie sadzonek w pęczki i etykietowanie</t>
  </si>
  <si>
    <t xml:space="preserve">WIĄZ-PE  </t>
  </si>
  <si>
    <t>SIEW-PRC</t>
  </si>
  <si>
    <t>M2</t>
  </si>
  <si>
    <t>Siew nasion do doniczek</t>
  </si>
  <si>
    <t xml:space="preserve">SIEW-DON </t>
  </si>
  <si>
    <t>Zebranie zużytego substratu z wywiezieniem</t>
  </si>
  <si>
    <t>ZEBR-SUB</t>
  </si>
  <si>
    <t xml:space="preserve">Układanie warstwy substratu </t>
  </si>
  <si>
    <t>UKŁ-SUB</t>
  </si>
  <si>
    <t>Przygotowanie substratu do ponownego obsiewu</t>
  </si>
  <si>
    <t>ROZŁ-SUB</t>
  </si>
  <si>
    <t>Przerzedzanie siewów w doniczkach z pieleniem i wyniesieniem chwastów</t>
  </si>
  <si>
    <t>PRZER-DON</t>
  </si>
  <si>
    <t>Pielenie z wyniesieniem chwastów</t>
  </si>
  <si>
    <t>Pielenie chwastów w kontenerach o zagęszczeniu cel do 400 sztuk na 1m2</t>
  </si>
  <si>
    <t>PIEL-KON1</t>
  </si>
  <si>
    <t>Wysiew ręczny nawozów mineralnych na kwaterach z sadzonkami lub wykonanie nawożenia dolistnego opryskiwaczem plecakowym wraz z przygotowaniem roztworu</t>
  </si>
  <si>
    <t>Napełnianie doniczek lub woreczków foliowych substratem oraz ubicie wraz z doniesieniem substratu z magazynu</t>
  </si>
  <si>
    <t>NAP-DONSU</t>
  </si>
  <si>
    <t>Dezynfekcja podłoża – opryski wraz z przygotowaniem roztworu substancji zgodnie z zaleceniami na etykiecie środka chemicznego</t>
  </si>
  <si>
    <t>Zniszczenie chwastów (zmotyczenie) wokół sadzonek na talerzach</t>
  </si>
  <si>
    <t xml:space="preserve">MOT-TAL  </t>
  </si>
  <si>
    <t xml:space="preserve">SADZ-1M, POPR-1M </t>
  </si>
  <si>
    <t>Kosztorys ofertowy - pakiet nr 10/2020</t>
  </si>
  <si>
    <t>KG</t>
  </si>
  <si>
    <t>Zbiór szyszek z drzew leżących</t>
  </si>
  <si>
    <t>ZBIOR SZY</t>
  </si>
  <si>
    <t>Dział VIII - Nasiennictwo i selekcja</t>
  </si>
  <si>
    <t>Demontaż ogrodzeń</t>
  </si>
  <si>
    <t>ROZB-GROD</t>
  </si>
  <si>
    <t xml:space="preserve"> SAD-B&lt;300,</t>
  </si>
  <si>
    <t>SADZ-WM,    SADZ-WB</t>
  </si>
  <si>
    <t>Kosztorys ofertowy - pakiet nr 11/2020</t>
  </si>
  <si>
    <t>Zakładanie średnich tablic o wymiarach od 61 cm x 37 cm do 101 cm x 76 cm</t>
  </si>
  <si>
    <t>TAB Ś</t>
  </si>
  <si>
    <t>Czyszczenie wodospustu z namuł</t>
  </si>
  <si>
    <t xml:space="preserve">D-OCZWOD </t>
  </si>
  <si>
    <t>Dział VII - Nasiennictwo i selekcja</t>
  </si>
  <si>
    <t>Przerzedzenie podszytów</t>
  </si>
  <si>
    <t>PODSZYT</t>
  </si>
  <si>
    <t xml:space="preserve">Zabezpieczanie miejsc nieuprawnionego wjazdu do lasu </t>
  </si>
  <si>
    <t>PRZESZ.ZA</t>
  </si>
  <si>
    <t>Ręczne korowanie dłużyc i kłód na biało z niszczeniem kory</t>
  </si>
  <si>
    <t xml:space="preserve">RKDKB    </t>
  </si>
  <si>
    <t>Wykładanie pułapek klasycznych na szkodniki wtórne świerka</t>
  </si>
  <si>
    <t xml:space="preserve">PUŁ-ŚW   </t>
  </si>
  <si>
    <t>Korowanie pułapek klasycznych z niszczeniem kory</t>
  </si>
  <si>
    <t xml:space="preserve">KOR-PŚW  </t>
  </si>
  <si>
    <t>Wywieszanie, kontrola i zebranie pułapek feromonowych na drwalnika</t>
  </si>
  <si>
    <t>WYW-PUŁFD</t>
  </si>
  <si>
    <t>Wywieszanie, kontrola i zebranie pułapek feromonowych na brudnicę mniszkę</t>
  </si>
  <si>
    <t>Wywieszanie, kontrola i zebranie pułapek feromonowych na kornika drukarza</t>
  </si>
  <si>
    <t>Kosztorys ofertowy - pakiet nr 12/2020</t>
  </si>
</sst>
</file>

<file path=xl/styles.xml><?xml version="1.0" encoding="utf-8"?>
<styleSheet xmlns="http://schemas.openxmlformats.org/spreadsheetml/2006/main">
  <numFmts count="2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 ###,##0.00"/>
    <numFmt numFmtId="175" formatCode="&quot;Tak&quot;;&quot;Tak&quot;;&quot;Nie&quot;"/>
    <numFmt numFmtId="176" formatCode="&quot;Prawda&quot;;&quot;Prawda&quot;;&quot;Fałsz&quot;"/>
    <numFmt numFmtId="177" formatCode="&quot;Włączone&quot;;&quot;Włączone&quot;;&quot;Wyłączone&quot;"/>
    <numFmt numFmtId="178" formatCode="[$€-2]\ #,##0.00_);[Red]\([$€-2]\ #,##0.00\)"/>
    <numFmt numFmtId="179" formatCode="[$-415]d\ mmmm\ yyyy"/>
  </numFmts>
  <fonts count="60">
    <font>
      <sz val="10"/>
      <name val="Arial"/>
      <family val="0"/>
    </font>
    <font>
      <b/>
      <i/>
      <sz val="10"/>
      <name val="Arial"/>
      <family val="0"/>
    </font>
    <font>
      <sz val="9"/>
      <color indexed="63"/>
      <name val="Arial"/>
      <family val="2"/>
    </font>
    <font>
      <b/>
      <sz val="10"/>
      <name val="Arial"/>
      <family val="2"/>
    </font>
    <font>
      <b/>
      <sz val="12"/>
      <name val="Arial"/>
      <family val="2"/>
    </font>
    <font>
      <sz val="9"/>
      <name val="Arial"/>
      <family val="2"/>
    </font>
    <font>
      <b/>
      <sz val="8"/>
      <name val="Arial"/>
      <family val="2"/>
    </font>
    <font>
      <sz val="14"/>
      <name val="Arial"/>
      <family val="2"/>
    </font>
    <font>
      <b/>
      <sz val="14"/>
      <name val="Arial"/>
      <family val="2"/>
    </font>
    <font>
      <sz val="10"/>
      <color indexed="8"/>
      <name val="Arial"/>
      <family val="2"/>
    </font>
    <font>
      <b/>
      <sz val="10"/>
      <name val="Cambria"/>
      <family val="1"/>
    </font>
    <font>
      <sz val="10"/>
      <name val="Cambria"/>
      <family val="1"/>
    </font>
    <font>
      <i/>
      <sz val="11"/>
      <name val="Cambria"/>
      <family val="1"/>
    </font>
    <font>
      <sz val="10"/>
      <color indexed="63"/>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0"/>
      <color indexed="12"/>
      <name val="Arial"/>
      <family val="2"/>
    </font>
    <font>
      <sz val="11"/>
      <color indexed="52"/>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i/>
      <sz val="11"/>
      <color indexed="23"/>
      <name val="Calibri"/>
      <family val="2"/>
    </font>
    <font>
      <sz val="11"/>
      <color indexed="10"/>
      <name val="Calibri"/>
      <family val="2"/>
    </font>
    <font>
      <b/>
      <sz val="18"/>
      <color indexed="62"/>
      <name val="Cambria"/>
      <family val="2"/>
    </font>
    <font>
      <sz val="11"/>
      <color indexed="20"/>
      <name val="Calibri"/>
      <family val="2"/>
    </font>
    <font>
      <b/>
      <sz val="10"/>
      <color indexed="8"/>
      <name val="Arial"/>
      <family val="2"/>
    </font>
    <font>
      <b/>
      <sz val="8"/>
      <color indexed="8"/>
      <name val="Arial"/>
      <family val="2"/>
    </font>
    <font>
      <sz val="11"/>
      <name val="Cambria"/>
      <family val="1"/>
    </font>
    <font>
      <b/>
      <sz val="12"/>
      <color indexed="63"/>
      <name val="Arial"/>
      <family val="2"/>
    </font>
    <font>
      <sz val="11"/>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0"/>
      <color rgb="FF000000"/>
      <name val="Arial"/>
      <family val="2"/>
    </font>
    <font>
      <b/>
      <sz val="11"/>
      <color rgb="FFFA7D00"/>
      <name val="Calibri"/>
      <family val="2"/>
    </font>
    <font>
      <u val="single"/>
      <sz val="10"/>
      <color theme="11"/>
      <name val="Arial"/>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0"/>
      <color rgb="FF333333"/>
      <name val="Arial"/>
      <family val="2"/>
    </font>
    <font>
      <sz val="9"/>
      <color rgb="FF333333"/>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rgb="FFFFFF00"/>
        <bgColor indexed="64"/>
      </patternFill>
    </fill>
    <fill>
      <patternFill patternType="solid">
        <fgColor rgb="FFFFFFFF"/>
        <bgColor indexed="64"/>
      </patternFill>
    </fill>
    <fill>
      <patternFill patternType="solid">
        <fgColor rgb="FFFCFDFD"/>
        <bgColor indexed="64"/>
      </patternFill>
    </fill>
    <fill>
      <patternFill patternType="solid">
        <fgColor rgb="FFF8FBFC"/>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
      <left>
        <color indexed="63"/>
      </left>
      <right style="thin">
        <color indexed="59"/>
      </right>
      <top style="thin">
        <color indexed="59"/>
      </top>
      <bottom style="thin">
        <color indexed="59"/>
      </bottom>
    </border>
    <border>
      <left style="thin">
        <color indexed="59"/>
      </left>
      <right style="thin">
        <color indexed="59"/>
      </right>
      <top style="thin">
        <color indexed="59"/>
      </top>
      <bottom style="thin">
        <color indexed="59"/>
      </bottom>
    </border>
    <border>
      <left style="thin">
        <color indexed="8"/>
      </left>
      <right style="thin">
        <color indexed="8"/>
      </right>
      <top style="thin">
        <color indexed="8"/>
      </top>
      <bottom>
        <color indexed="63"/>
      </bottom>
    </border>
    <border>
      <left style="thin">
        <color indexed="59"/>
      </left>
      <right style="thin">
        <color indexed="59"/>
      </right>
      <top style="thin">
        <color indexed="59"/>
      </top>
      <bottom>
        <color indexed="63"/>
      </bottom>
    </border>
    <border>
      <left style="thin"/>
      <right style="thin"/>
      <top style="thin"/>
      <bottom style="thin"/>
    </border>
    <border>
      <left style="thin">
        <color indexed="8"/>
      </left>
      <right>
        <color indexed="63"/>
      </right>
      <top style="thin">
        <color indexed="8"/>
      </top>
      <bottom style="thin">
        <color indexed="8"/>
      </bottom>
    </border>
    <border>
      <left style="thin">
        <color rgb="FF000000"/>
      </left>
      <right style="thin">
        <color rgb="FF000000"/>
      </right>
      <top style="thin">
        <color rgb="FF000000"/>
      </top>
      <bottom>
        <color indexed="63"/>
      </bottom>
    </border>
    <border>
      <left style="thin"/>
      <right>
        <color indexed="63"/>
      </right>
      <top style="thin"/>
      <bottom style="thin"/>
    </border>
    <border>
      <left style="medium"/>
      <right>
        <color indexed="63"/>
      </right>
      <top style="medium"/>
      <bottom style="medium"/>
    </border>
    <border>
      <left>
        <color indexed="63"/>
      </left>
      <right style="medium"/>
      <top style="medium"/>
      <bottom style="medium"/>
    </border>
    <border>
      <left style="thin"/>
      <right style="thin"/>
      <top>
        <color indexed="63"/>
      </top>
      <bottom style="thin"/>
    </border>
    <border>
      <left style="thin"/>
      <right>
        <color indexed="63"/>
      </right>
      <top>
        <color indexed="63"/>
      </top>
      <bottom style="thin"/>
    </border>
    <border>
      <left style="medium"/>
      <right>
        <color indexed="63"/>
      </right>
      <top>
        <color indexed="63"/>
      </top>
      <bottom style="medium"/>
    </border>
    <border>
      <left>
        <color indexed="63"/>
      </left>
      <right style="medium"/>
      <top>
        <color indexed="63"/>
      </top>
      <bottom style="medium"/>
    </border>
    <border>
      <left style="thin">
        <color rgb="FF000000"/>
      </left>
      <right>
        <color indexed="63"/>
      </right>
      <top>
        <color indexed="63"/>
      </top>
      <bottom>
        <color indexed="63"/>
      </bottom>
    </border>
    <border>
      <left>
        <color indexed="63"/>
      </left>
      <right style="thin"/>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rgb="FF000000"/>
      </left>
      <right style="thin">
        <color rgb="FF000000"/>
      </right>
      <top>
        <color indexed="63"/>
      </top>
      <bottom style="thin">
        <color rgb="FF000000"/>
      </bottom>
    </border>
    <border>
      <left style="thin"/>
      <right style="thin"/>
      <top style="thin"/>
      <bottom>
        <color indexed="63"/>
      </bottom>
    </border>
    <border>
      <left style="thin">
        <color indexed="59"/>
      </left>
      <right>
        <color indexed="63"/>
      </right>
      <top style="thin">
        <color indexed="59"/>
      </top>
      <bottom>
        <color indexed="63"/>
      </bottom>
    </border>
    <border>
      <left style="thin">
        <color indexed="59"/>
      </left>
      <right>
        <color indexed="63"/>
      </right>
      <top style="thin">
        <color indexed="59"/>
      </top>
      <bottom style="thin">
        <color indexed="59"/>
      </bottom>
    </border>
    <border>
      <left>
        <color indexed="63"/>
      </left>
      <right style="thin"/>
      <top style="thin"/>
      <bottom style="thin"/>
    </border>
    <border>
      <left style="thin">
        <color rgb="FFEBEBEB"/>
      </left>
      <right style="thin">
        <color rgb="FFEBEBEB"/>
      </right>
      <top style="thin">
        <color rgb="FFEBEBEB"/>
      </top>
      <bottom style="thin">
        <color rgb="FFEBEBEB"/>
      </bottom>
    </border>
    <border>
      <left>
        <color indexed="63"/>
      </left>
      <right style="thin">
        <color rgb="FF000000"/>
      </right>
      <top style="thin">
        <color rgb="FF000000"/>
      </top>
      <bottom style="thin">
        <color rgb="FF000000"/>
      </bottom>
    </border>
    <border>
      <left style="thin">
        <color indexed="8"/>
      </left>
      <right>
        <color indexed="63"/>
      </right>
      <top style="thin">
        <color indexed="8"/>
      </top>
      <bottom>
        <color indexed="63"/>
      </bottom>
    </border>
    <border>
      <left style="thin">
        <color rgb="FFDDDDDD"/>
      </left>
      <right>
        <color indexed="63"/>
      </right>
      <top style="thin">
        <color rgb="FFDDDDDD"/>
      </top>
      <bottom style="thin">
        <color rgb="FFDDDDDD"/>
      </bottom>
    </border>
    <border>
      <left>
        <color indexed="63"/>
      </left>
      <right style="thin">
        <color indexed="59"/>
      </right>
      <top style="thin">
        <color indexed="59"/>
      </top>
      <bottom>
        <color indexed="63"/>
      </bottom>
    </border>
    <border>
      <left style="thin">
        <color indexed="8"/>
      </left>
      <right style="thin">
        <color indexed="8"/>
      </right>
      <top>
        <color indexed="63"/>
      </top>
      <bottom>
        <color indexed="63"/>
      </bottom>
    </border>
    <border>
      <left style="thin">
        <color indexed="59"/>
      </left>
      <right style="thin">
        <color indexed="59"/>
      </right>
      <top>
        <color indexed="63"/>
      </top>
      <bottom style="thin">
        <color indexed="59"/>
      </bottom>
    </border>
    <border>
      <left style="thin">
        <color rgb="FF000000"/>
      </left>
      <right>
        <color indexed="63"/>
      </right>
      <top style="thin">
        <color rgb="FF000000"/>
      </top>
      <bottom style="thin">
        <color rgb="FF000000"/>
      </bottom>
    </border>
    <border>
      <left>
        <color indexed="63"/>
      </left>
      <right style="thin">
        <color indexed="8"/>
      </right>
      <top style="thin">
        <color indexed="8"/>
      </top>
      <bottom style="thin">
        <color indexed="8"/>
      </bottom>
    </border>
    <border>
      <left style="thin">
        <color indexed="8"/>
      </left>
      <right>
        <color indexed="63"/>
      </right>
      <top>
        <color indexed="63"/>
      </top>
      <bottom>
        <color indexed="63"/>
      </bottom>
    </border>
    <border>
      <left>
        <color indexed="63"/>
      </left>
      <right style="thin">
        <color indexed="59"/>
      </right>
      <top>
        <color indexed="63"/>
      </top>
      <bottom style="thin">
        <color indexed="59"/>
      </bottom>
    </border>
    <border>
      <left>
        <color indexed="63"/>
      </left>
      <right style="thin">
        <color indexed="8"/>
      </right>
      <top>
        <color indexed="63"/>
      </top>
      <bottom>
        <color indexed="63"/>
      </bottom>
    </border>
    <border>
      <left>
        <color indexed="63"/>
      </left>
      <right>
        <color indexed="63"/>
      </right>
      <top style="thin">
        <color indexed="8"/>
      </top>
      <bottom style="thin">
        <color indexed="8"/>
      </bottom>
    </border>
    <border>
      <left style="thin">
        <color rgb="FF000000"/>
      </left>
      <right>
        <color indexed="63"/>
      </right>
      <top>
        <color indexed="63"/>
      </top>
      <bottom style="thin">
        <color rgb="FF000000"/>
      </bottom>
    </border>
    <border>
      <left>
        <color indexed="63"/>
      </left>
      <right style="thin">
        <color indexed="8"/>
      </right>
      <top style="thin">
        <color indexed="8"/>
      </top>
      <bottom>
        <color indexed="63"/>
      </bottom>
    </border>
    <border>
      <left style="thin">
        <color rgb="FF000000"/>
      </left>
      <right>
        <color indexed="63"/>
      </right>
      <top style="thin">
        <color rgb="FF000000"/>
      </top>
      <bottom>
        <color indexed="63"/>
      </bottom>
    </border>
    <border>
      <left style="thin">
        <color rgb="FF000001"/>
      </left>
      <right style="thin">
        <color rgb="FF000001"/>
      </right>
      <top style="thin">
        <color rgb="FF000001"/>
      </top>
      <bottom style="thin">
        <color rgb="FF000001"/>
      </bottom>
    </border>
    <border>
      <left>
        <color indexed="63"/>
      </left>
      <right style="thin">
        <color rgb="FF000000"/>
      </right>
      <top style="thin">
        <color rgb="FF000000"/>
      </top>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8" borderId="0" applyNumberFormat="0" applyBorder="0" applyAlignment="0" applyProtection="0"/>
    <xf numFmtId="173" fontId="1" fillId="0" borderId="0" applyFont="0" applyFill="0" applyBorder="0" applyAlignment="0" applyProtection="0"/>
    <xf numFmtId="171" fontId="1" fillId="0" borderId="0" applyFon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29" borderId="4" applyNumberFormat="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30" borderId="0" applyNumberFormat="0" applyBorder="0" applyAlignment="0" applyProtection="0"/>
    <xf numFmtId="0" fontId="0" fillId="0" borderId="0">
      <alignment/>
      <protection/>
    </xf>
    <xf numFmtId="0" fontId="50" fillId="0" borderId="0">
      <alignment/>
      <protection/>
    </xf>
    <xf numFmtId="0" fontId="51" fillId="27" borderId="1" applyNumberFormat="0" applyAlignment="0" applyProtection="0"/>
    <xf numFmtId="0" fontId="52" fillId="0" borderId="0" applyNumberFormat="0" applyFill="0" applyBorder="0" applyAlignment="0" applyProtection="0"/>
    <xf numFmtId="9" fontId="1" fillId="0" borderId="0" applyFont="0" applyFill="0" applyBorder="0" applyAlignment="0" applyProtection="0"/>
    <xf numFmtId="0" fontId="53" fillId="0" borderId="8"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0" fillId="31" borderId="9" applyNumberFormat="0" applyFont="0" applyAlignment="0" applyProtection="0"/>
    <xf numFmtId="172" fontId="1" fillId="0" borderId="0" applyFont="0" applyFill="0" applyBorder="0" applyAlignment="0" applyProtection="0"/>
    <xf numFmtId="170" fontId="1" fillId="0" borderId="0" applyFont="0" applyFill="0" applyBorder="0" applyAlignment="0" applyProtection="0"/>
    <xf numFmtId="0" fontId="57" fillId="32" borderId="0" applyNumberFormat="0" applyBorder="0" applyAlignment="0" applyProtection="0"/>
  </cellStyleXfs>
  <cellXfs count="278">
    <xf numFmtId="0" fontId="0" fillId="0" borderId="0" xfId="0" applyAlignment="1">
      <alignment/>
    </xf>
    <xf numFmtId="0" fontId="2" fillId="33" borderId="0" xfId="0" applyFont="1" applyFill="1" applyAlignment="1">
      <alignment horizontal="left"/>
    </xf>
    <xf numFmtId="0" fontId="0" fillId="0" borderId="10" xfId="0" applyNumberFormat="1" applyFont="1" applyFill="1" applyBorder="1" applyAlignment="1">
      <alignment horizontal="center" vertical="center"/>
    </xf>
    <xf numFmtId="9" fontId="0" fillId="0" borderId="10" xfId="0" applyNumberFormat="1" applyFont="1" applyFill="1" applyBorder="1" applyAlignment="1">
      <alignment horizontal="center" vertical="center"/>
    </xf>
    <xf numFmtId="0" fontId="0" fillId="0" borderId="10" xfId="0" applyFont="1" applyFill="1" applyBorder="1" applyAlignment="1">
      <alignment horizontal="left" vertical="center"/>
    </xf>
    <xf numFmtId="0" fontId="0" fillId="0" borderId="10" xfId="0" applyFont="1" applyFill="1" applyBorder="1" applyAlignment="1">
      <alignment horizontal="center" vertical="center"/>
    </xf>
    <xf numFmtId="49" fontId="0" fillId="0" borderId="10" xfId="0" applyNumberFormat="1" applyFont="1" applyFill="1" applyBorder="1" applyAlignment="1">
      <alignment horizontal="center" vertical="center"/>
    </xf>
    <xf numFmtId="0" fontId="4" fillId="33" borderId="0" xfId="0" applyFont="1" applyFill="1" applyAlignment="1">
      <alignment horizontal="left" vertical="top"/>
    </xf>
    <xf numFmtId="0" fontId="5" fillId="33" borderId="0" xfId="0" applyFont="1" applyFill="1" applyAlignment="1">
      <alignment horizontal="left"/>
    </xf>
    <xf numFmtId="49" fontId="6" fillId="33" borderId="10" xfId="0" applyNumberFormat="1" applyFont="1" applyFill="1" applyBorder="1" applyAlignment="1">
      <alignment horizontal="center" vertical="center"/>
    </xf>
    <xf numFmtId="49" fontId="6" fillId="33" borderId="10" xfId="0" applyNumberFormat="1" applyFont="1" applyFill="1" applyBorder="1" applyAlignment="1">
      <alignment horizontal="center" vertical="center" wrapText="1"/>
    </xf>
    <xf numFmtId="0" fontId="6" fillId="33"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49" fontId="0" fillId="0" borderId="10" xfId="0" applyNumberFormat="1" applyFont="1" applyFill="1" applyBorder="1" applyAlignment="1">
      <alignment horizontal="left" vertical="center" wrapText="1"/>
    </xf>
    <xf numFmtId="49" fontId="0" fillId="0" borderId="10" xfId="0" applyNumberFormat="1" applyFont="1" applyFill="1" applyBorder="1" applyAlignment="1">
      <alignment horizontal="left" vertical="center"/>
    </xf>
    <xf numFmtId="0" fontId="0" fillId="0" borderId="11" xfId="0" applyFont="1" applyFill="1" applyBorder="1" applyAlignment="1">
      <alignment horizontal="center" vertical="center"/>
    </xf>
    <xf numFmtId="0" fontId="0" fillId="0" borderId="11" xfId="0" applyFont="1" applyFill="1" applyBorder="1" applyAlignment="1">
      <alignment horizontal="left" vertical="center" wrapText="1"/>
    </xf>
    <xf numFmtId="49" fontId="0" fillId="0" borderId="11" xfId="0" applyNumberFormat="1" applyFont="1" applyFill="1" applyBorder="1" applyAlignment="1">
      <alignment horizontal="left" vertical="center"/>
    </xf>
    <xf numFmtId="0" fontId="0" fillId="0" borderId="11" xfId="0" applyFont="1" applyFill="1" applyBorder="1" applyAlignment="1">
      <alignment horizontal="center" vertical="center" wrapText="1"/>
    </xf>
    <xf numFmtId="49" fontId="0" fillId="0" borderId="11" xfId="0" applyNumberFormat="1" applyFont="1" applyFill="1" applyBorder="1" applyAlignment="1">
      <alignment horizontal="left" vertical="center" wrapText="1"/>
    </xf>
    <xf numFmtId="2" fontId="0" fillId="0" borderId="10" xfId="0" applyNumberFormat="1" applyFont="1" applyFill="1" applyBorder="1" applyAlignment="1">
      <alignment horizontal="center" vertical="center"/>
    </xf>
    <xf numFmtId="0" fontId="50" fillId="0" borderId="11" xfId="0" applyFont="1" applyFill="1" applyBorder="1" applyAlignment="1">
      <alignment horizontal="center" vertical="center"/>
    </xf>
    <xf numFmtId="49" fontId="50" fillId="0" borderId="11" xfId="0" applyNumberFormat="1" applyFont="1" applyFill="1" applyBorder="1" applyAlignment="1">
      <alignment horizontal="left" vertical="center"/>
    </xf>
    <xf numFmtId="0" fontId="50" fillId="0" borderId="11" xfId="0" applyFont="1" applyFill="1" applyBorder="1" applyAlignment="1">
      <alignment horizontal="center" vertical="center" wrapText="1"/>
    </xf>
    <xf numFmtId="49" fontId="50" fillId="0" borderId="11" xfId="0" applyNumberFormat="1" applyFont="1" applyFill="1" applyBorder="1" applyAlignment="1">
      <alignment horizontal="center" vertical="center"/>
    </xf>
    <xf numFmtId="2" fontId="0" fillId="34" borderId="10" xfId="0" applyNumberFormat="1" applyFont="1" applyFill="1" applyBorder="1" applyAlignment="1">
      <alignment horizontal="center" vertical="center"/>
    </xf>
    <xf numFmtId="49" fontId="9" fillId="0" borderId="12" xfId="0" applyNumberFormat="1" applyFont="1" applyFill="1" applyBorder="1" applyAlignment="1">
      <alignment horizontal="left" vertical="center"/>
    </xf>
    <xf numFmtId="49" fontId="9" fillId="0" borderId="13" xfId="0" applyNumberFormat="1" applyFont="1" applyFill="1" applyBorder="1" applyAlignment="1">
      <alignment horizontal="left" vertical="center" wrapText="1"/>
    </xf>
    <xf numFmtId="0" fontId="9" fillId="0" borderId="13" xfId="0" applyFont="1" applyFill="1" applyBorder="1" applyAlignment="1">
      <alignment horizontal="center" vertical="center" wrapText="1"/>
    </xf>
    <xf numFmtId="0" fontId="0" fillId="0" borderId="14" xfId="0" applyFont="1" applyFill="1" applyBorder="1" applyAlignment="1">
      <alignment horizontal="center" vertical="center"/>
    </xf>
    <xf numFmtId="0" fontId="0" fillId="0" borderId="13" xfId="0" applyFont="1" applyFill="1" applyBorder="1" applyAlignment="1">
      <alignment horizontal="left" vertical="center" wrapText="1"/>
    </xf>
    <xf numFmtId="0" fontId="0" fillId="0" borderId="14" xfId="0" applyFont="1" applyFill="1" applyBorder="1" applyAlignment="1">
      <alignment horizontal="left" vertical="center"/>
    </xf>
    <xf numFmtId="0" fontId="0" fillId="0" borderId="14" xfId="0" applyFont="1" applyFill="1" applyBorder="1" applyAlignment="1">
      <alignment horizontal="left" vertical="center" wrapText="1"/>
    </xf>
    <xf numFmtId="0" fontId="0" fillId="0" borderId="13" xfId="0" applyFont="1" applyFill="1" applyBorder="1" applyAlignment="1">
      <alignment horizontal="center" vertical="center"/>
    </xf>
    <xf numFmtId="0" fontId="0" fillId="0" borderId="0" xfId="0" applyAlignment="1">
      <alignment wrapText="1"/>
    </xf>
    <xf numFmtId="0" fontId="0" fillId="0" borderId="0" xfId="0" applyFont="1" applyFill="1" applyAlignment="1">
      <alignment horizontal="center" vertical="center"/>
    </xf>
    <xf numFmtId="0" fontId="0" fillId="0" borderId="0" xfId="0" applyFont="1" applyAlignment="1">
      <alignment/>
    </xf>
    <xf numFmtId="0" fontId="3" fillId="0" borderId="0" xfId="0" applyFont="1" applyAlignment="1">
      <alignment/>
    </xf>
    <xf numFmtId="0" fontId="10" fillId="0" borderId="0" xfId="0" applyFont="1" applyAlignment="1">
      <alignment horizontal="justify" vertical="center"/>
    </xf>
    <xf numFmtId="0" fontId="11" fillId="0" borderId="0" xfId="0" applyFont="1" applyAlignment="1">
      <alignment horizontal="justify" vertical="center"/>
    </xf>
    <xf numFmtId="0" fontId="0" fillId="0" borderId="0" xfId="0" applyAlignment="1">
      <alignment vertical="center" wrapText="1"/>
    </xf>
    <xf numFmtId="0" fontId="4" fillId="0" borderId="0" xfId="0" applyFont="1" applyAlignment="1">
      <alignment horizontal="center" vertical="center"/>
    </xf>
    <xf numFmtId="0" fontId="0" fillId="0" borderId="0" xfId="0" applyFont="1" applyFill="1" applyAlignment="1">
      <alignment horizontal="center"/>
    </xf>
    <xf numFmtId="0" fontId="12" fillId="0" borderId="0" xfId="0" applyFont="1" applyAlignment="1">
      <alignment horizontal="center" vertical="center"/>
    </xf>
    <xf numFmtId="49" fontId="0" fillId="35" borderId="11" xfId="0" applyNumberFormat="1" applyFont="1" applyFill="1" applyBorder="1" applyAlignment="1">
      <alignment horizontal="left" vertical="center"/>
    </xf>
    <xf numFmtId="49" fontId="0" fillId="35" borderId="11" xfId="0" applyNumberFormat="1" applyFont="1" applyFill="1" applyBorder="1" applyAlignment="1">
      <alignment horizontal="left" vertical="center" wrapText="1"/>
    </xf>
    <xf numFmtId="0" fontId="0" fillId="0" borderId="14" xfId="0" applyFont="1" applyFill="1" applyBorder="1" applyAlignment="1">
      <alignment horizontal="center" vertical="center" wrapText="1"/>
    </xf>
    <xf numFmtId="49" fontId="0" fillId="36" borderId="11" xfId="0" applyNumberFormat="1" applyFont="1" applyFill="1" applyBorder="1" applyAlignment="1">
      <alignment horizontal="left" vertical="center"/>
    </xf>
    <xf numFmtId="49" fontId="0" fillId="36" borderId="11" xfId="0" applyNumberFormat="1" applyFont="1" applyFill="1" applyBorder="1" applyAlignment="1">
      <alignment horizontal="left" vertical="center" wrapText="1"/>
    </xf>
    <xf numFmtId="0" fontId="0" fillId="0" borderId="15" xfId="0" applyFont="1" applyFill="1" applyBorder="1" applyAlignment="1">
      <alignment horizontal="center" vertical="center"/>
    </xf>
    <xf numFmtId="2" fontId="0" fillId="34" borderId="14" xfId="0" applyNumberFormat="1" applyFont="1" applyFill="1" applyBorder="1" applyAlignment="1">
      <alignment horizontal="center" vertical="center"/>
    </xf>
    <xf numFmtId="2" fontId="0" fillId="0" borderId="14" xfId="0" applyNumberFormat="1" applyFont="1" applyFill="1" applyBorder="1" applyAlignment="1">
      <alignment horizontal="center" vertical="center"/>
    </xf>
    <xf numFmtId="9" fontId="0" fillId="0" borderId="14" xfId="0" applyNumberFormat="1" applyFont="1" applyFill="1" applyBorder="1" applyAlignment="1">
      <alignment horizontal="center" vertical="center"/>
    </xf>
    <xf numFmtId="0" fontId="0" fillId="0" borderId="16" xfId="0" applyFont="1" applyFill="1" applyBorder="1" applyAlignment="1">
      <alignment horizontal="center" vertical="center" wrapText="1"/>
    </xf>
    <xf numFmtId="0" fontId="0" fillId="0" borderId="16" xfId="0" applyFont="1" applyFill="1" applyBorder="1" applyAlignment="1">
      <alignment horizontal="center" vertical="center"/>
    </xf>
    <xf numFmtId="2" fontId="0" fillId="34" borderId="16" xfId="0" applyNumberFormat="1" applyFont="1" applyFill="1" applyBorder="1" applyAlignment="1">
      <alignment horizontal="center" vertical="center"/>
    </xf>
    <xf numFmtId="2" fontId="0" fillId="0" borderId="16" xfId="0" applyNumberFormat="1" applyFont="1" applyFill="1" applyBorder="1" applyAlignment="1">
      <alignment horizontal="center" vertical="center"/>
    </xf>
    <xf numFmtId="9" fontId="0" fillId="0" borderId="16" xfId="0" applyNumberFormat="1" applyFont="1" applyFill="1" applyBorder="1" applyAlignment="1">
      <alignment horizontal="center" vertical="center"/>
    </xf>
    <xf numFmtId="49" fontId="13" fillId="0" borderId="10" xfId="0" applyNumberFormat="1" applyFont="1" applyFill="1" applyBorder="1" applyAlignment="1">
      <alignment horizontal="left" vertical="center" wrapText="1"/>
    </xf>
    <xf numFmtId="49" fontId="0" fillId="0" borderId="0" xfId="0" applyNumberFormat="1" applyFont="1" applyFill="1" applyBorder="1" applyAlignment="1">
      <alignment horizontal="left" vertical="center" wrapText="1"/>
    </xf>
    <xf numFmtId="0" fontId="0" fillId="0" borderId="17" xfId="0" applyFont="1" applyFill="1" applyBorder="1" applyAlignment="1">
      <alignment horizontal="center" vertical="center" wrapText="1"/>
    </xf>
    <xf numFmtId="49" fontId="0" fillId="0" borderId="18" xfId="0" applyNumberFormat="1" applyFont="1" applyFill="1" applyBorder="1" applyAlignment="1">
      <alignment horizontal="left" vertical="center"/>
    </xf>
    <xf numFmtId="49" fontId="0" fillId="0" borderId="16" xfId="0" applyNumberFormat="1" applyFont="1" applyFill="1" applyBorder="1" applyAlignment="1">
      <alignment horizontal="left" vertical="center"/>
    </xf>
    <xf numFmtId="0" fontId="0" fillId="0" borderId="0" xfId="0" applyAlignment="1">
      <alignment horizontal="justify" wrapText="1"/>
    </xf>
    <xf numFmtId="0" fontId="3" fillId="0" borderId="16" xfId="0" applyFont="1" applyBorder="1" applyAlignment="1">
      <alignment horizontal="right"/>
    </xf>
    <xf numFmtId="0" fontId="3" fillId="0" borderId="19" xfId="0" applyFont="1" applyBorder="1" applyAlignment="1">
      <alignment horizontal="right"/>
    </xf>
    <xf numFmtId="2" fontId="8" fillId="0" borderId="20" xfId="0" applyNumberFormat="1" applyFont="1" applyBorder="1" applyAlignment="1">
      <alignment horizontal="center" vertical="center"/>
    </xf>
    <xf numFmtId="0" fontId="8" fillId="0" borderId="21" xfId="0" applyFont="1" applyBorder="1" applyAlignment="1">
      <alignment horizontal="center" vertical="center"/>
    </xf>
    <xf numFmtId="0" fontId="3" fillId="0" borderId="22" xfId="0" applyFont="1" applyBorder="1" applyAlignment="1">
      <alignment horizontal="right"/>
    </xf>
    <xf numFmtId="0" fontId="3" fillId="0" borderId="23" xfId="0" applyFont="1" applyBorder="1" applyAlignment="1">
      <alignment horizontal="right"/>
    </xf>
    <xf numFmtId="2" fontId="7" fillId="0" borderId="24" xfId="0" applyNumberFormat="1" applyFont="1" applyBorder="1" applyAlignment="1">
      <alignment horizontal="center" vertical="center"/>
    </xf>
    <xf numFmtId="0" fontId="7" fillId="0" borderId="25" xfId="0" applyFont="1" applyBorder="1" applyAlignment="1">
      <alignment horizontal="center" vertical="center"/>
    </xf>
    <xf numFmtId="0" fontId="0" fillId="0" borderId="26"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7" xfId="0" applyFont="1" applyFill="1" applyBorder="1" applyAlignment="1">
      <alignment/>
    </xf>
    <xf numFmtId="0" fontId="0" fillId="0" borderId="27" xfId="0" applyFont="1" applyFill="1" applyBorder="1" applyAlignment="1">
      <alignment horizontal="center" vertical="center" wrapText="1"/>
    </xf>
    <xf numFmtId="49" fontId="3" fillId="0" borderId="10" xfId="0" applyNumberFormat="1" applyFont="1" applyFill="1" applyBorder="1" applyAlignment="1">
      <alignment horizontal="center" vertical="center"/>
    </xf>
    <xf numFmtId="0" fontId="0" fillId="0" borderId="0" xfId="0" applyAlignment="1">
      <alignment horizontal="justify" wrapText="1"/>
    </xf>
    <xf numFmtId="49" fontId="3" fillId="33" borderId="10" xfId="0" applyNumberFormat="1" applyFont="1" applyFill="1" applyBorder="1" applyAlignment="1">
      <alignment horizontal="center" vertical="center"/>
    </xf>
    <xf numFmtId="49" fontId="3" fillId="0" borderId="28" xfId="0" applyNumberFormat="1" applyFont="1" applyFill="1" applyBorder="1" applyAlignment="1">
      <alignment horizontal="center" vertical="center"/>
    </xf>
    <xf numFmtId="49" fontId="0" fillId="0" borderId="26" xfId="0" applyNumberFormat="1" applyFont="1" applyFill="1" applyBorder="1" applyAlignment="1">
      <alignment horizontal="center" vertical="center"/>
    </xf>
    <xf numFmtId="49" fontId="0" fillId="0" borderId="0" xfId="0" applyNumberFormat="1" applyFont="1" applyFill="1" applyBorder="1" applyAlignment="1">
      <alignment horizontal="center" vertical="center"/>
    </xf>
    <xf numFmtId="0" fontId="7" fillId="0" borderId="21" xfId="0" applyFont="1" applyBorder="1" applyAlignment="1">
      <alignment horizontal="center" vertical="center"/>
    </xf>
    <xf numFmtId="2" fontId="7" fillId="0" borderId="20" xfId="0" applyNumberFormat="1" applyFont="1" applyBorder="1" applyAlignment="1">
      <alignment horizontal="center" vertical="center"/>
    </xf>
    <xf numFmtId="0" fontId="0" fillId="0" borderId="16" xfId="0" applyFont="1" applyFill="1" applyBorder="1" applyAlignment="1">
      <alignment horizontal="left" vertical="center"/>
    </xf>
    <xf numFmtId="0" fontId="13" fillId="0" borderId="10" xfId="0" applyFont="1" applyFill="1" applyBorder="1" applyAlignment="1">
      <alignment horizontal="center" vertical="center" wrapText="1"/>
    </xf>
    <xf numFmtId="0" fontId="0" fillId="0" borderId="15" xfId="0" applyFont="1" applyFill="1" applyBorder="1" applyAlignment="1">
      <alignment horizontal="left" vertical="center" wrapText="1"/>
    </xf>
    <xf numFmtId="0" fontId="0" fillId="0" borderId="15" xfId="0" applyFont="1" applyFill="1" applyBorder="1" applyAlignment="1">
      <alignment horizontal="left" vertical="center"/>
    </xf>
    <xf numFmtId="0" fontId="0" fillId="0" borderId="13" xfId="0" applyFont="1" applyFill="1" applyBorder="1" applyAlignment="1">
      <alignment horizontal="left" vertical="center"/>
    </xf>
    <xf numFmtId="49" fontId="33" fillId="0" borderId="10" xfId="0" applyNumberFormat="1" applyFont="1" applyFill="1" applyBorder="1" applyAlignment="1">
      <alignment horizontal="center" vertical="center"/>
    </xf>
    <xf numFmtId="0" fontId="13" fillId="0" borderId="10" xfId="0" applyNumberFormat="1" applyFont="1" applyFill="1" applyBorder="1" applyAlignment="1">
      <alignment horizontal="center" vertical="center"/>
    </xf>
    <xf numFmtId="49" fontId="13" fillId="0" borderId="10" xfId="0" applyNumberFormat="1" applyFont="1" applyFill="1" applyBorder="1" applyAlignment="1">
      <alignment horizontal="center" vertical="center"/>
    </xf>
    <xf numFmtId="2" fontId="0" fillId="0" borderId="28" xfId="0" applyNumberFormat="1" applyFont="1" applyFill="1" applyBorder="1" applyAlignment="1">
      <alignment horizontal="center" vertical="center"/>
    </xf>
    <xf numFmtId="9" fontId="0" fillId="0" borderId="28" xfId="0" applyNumberFormat="1" applyFont="1" applyFill="1" applyBorder="1" applyAlignment="1">
      <alignment horizontal="center" vertical="center"/>
    </xf>
    <xf numFmtId="2" fontId="0" fillId="34" borderId="29" xfId="0" applyNumberFormat="1" applyFont="1" applyFill="1" applyBorder="1" applyAlignment="1">
      <alignment horizontal="center" vertical="center"/>
    </xf>
    <xf numFmtId="0" fontId="50" fillId="0" borderId="30" xfId="0" applyFont="1" applyFill="1" applyBorder="1" applyAlignment="1">
      <alignment horizontal="center" vertical="center"/>
    </xf>
    <xf numFmtId="49" fontId="50" fillId="0" borderId="30" xfId="0" applyNumberFormat="1" applyFont="1" applyFill="1" applyBorder="1" applyAlignment="1">
      <alignment horizontal="center" vertical="center"/>
    </xf>
    <xf numFmtId="49" fontId="50" fillId="0" borderId="30" xfId="0" applyNumberFormat="1" applyFont="1" applyFill="1" applyBorder="1" applyAlignment="1">
      <alignment horizontal="left" vertical="center"/>
    </xf>
    <xf numFmtId="2" fontId="0" fillId="34" borderId="19" xfId="0" applyNumberFormat="1" applyFont="1" applyFill="1" applyBorder="1" applyAlignment="1">
      <alignment horizontal="center" vertical="center"/>
    </xf>
    <xf numFmtId="0" fontId="9" fillId="0" borderId="16" xfId="0" applyFont="1" applyFill="1" applyBorder="1" applyAlignment="1">
      <alignment horizontal="center" vertical="center" wrapText="1"/>
    </xf>
    <xf numFmtId="0" fontId="0" fillId="0" borderId="16" xfId="0" applyFont="1" applyFill="1" applyBorder="1" applyAlignment="1">
      <alignment horizontal="left" vertical="center" wrapText="1"/>
    </xf>
    <xf numFmtId="49" fontId="9" fillId="0" borderId="16" xfId="0" applyNumberFormat="1" applyFont="1" applyFill="1" applyBorder="1" applyAlignment="1">
      <alignment horizontal="left" vertical="center"/>
    </xf>
    <xf numFmtId="2" fontId="0" fillId="0" borderId="31" xfId="0" applyNumberFormat="1" applyFont="1" applyFill="1" applyBorder="1" applyAlignment="1">
      <alignment horizontal="center" vertical="center"/>
    </xf>
    <xf numFmtId="9" fontId="0" fillId="0" borderId="31" xfId="0" applyNumberFormat="1" applyFont="1" applyFill="1" applyBorder="1" applyAlignment="1">
      <alignment horizontal="center" vertical="center"/>
    </xf>
    <xf numFmtId="0" fontId="0" fillId="0" borderId="31" xfId="0" applyFont="1" applyFill="1" applyBorder="1" applyAlignment="1">
      <alignment horizontal="center" vertical="center"/>
    </xf>
    <xf numFmtId="0" fontId="9" fillId="0" borderId="32" xfId="0" applyFont="1" applyFill="1" applyBorder="1" applyAlignment="1">
      <alignment horizontal="center" vertical="center" wrapText="1"/>
    </xf>
    <xf numFmtId="49" fontId="9" fillId="0" borderId="15" xfId="0" applyNumberFormat="1" applyFont="1" applyFill="1" applyBorder="1" applyAlignment="1">
      <alignment horizontal="left" vertical="center"/>
    </xf>
    <xf numFmtId="0" fontId="9" fillId="0" borderId="33" xfId="0" applyFont="1" applyFill="1" applyBorder="1" applyAlignment="1">
      <alignment horizontal="center" vertical="center" wrapText="1"/>
    </xf>
    <xf numFmtId="49" fontId="9" fillId="0" borderId="13" xfId="0" applyNumberFormat="1" applyFont="1" applyFill="1" applyBorder="1" applyAlignment="1">
      <alignment horizontal="left" vertical="center"/>
    </xf>
    <xf numFmtId="0" fontId="9" fillId="0" borderId="14" xfId="0" applyFont="1" applyFill="1" applyBorder="1" applyAlignment="1">
      <alignment horizontal="center" vertical="center" wrapText="1"/>
    </xf>
    <xf numFmtId="49" fontId="9" fillId="0" borderId="14" xfId="0" applyNumberFormat="1" applyFont="1" applyFill="1" applyBorder="1" applyAlignment="1">
      <alignment horizontal="left" vertical="center"/>
    </xf>
    <xf numFmtId="0" fontId="50" fillId="0" borderId="11" xfId="0" applyFont="1" applyFill="1" applyBorder="1" applyAlignment="1">
      <alignment horizontal="left" vertical="center" wrapText="1"/>
    </xf>
    <xf numFmtId="0" fontId="50" fillId="0" borderId="0" xfId="0" applyFont="1" applyFill="1" applyBorder="1" applyAlignment="1">
      <alignment horizontal="center" vertical="center" wrapText="1"/>
    </xf>
    <xf numFmtId="0" fontId="50" fillId="0" borderId="26" xfId="0" applyFont="1" applyFill="1" applyBorder="1" applyAlignment="1">
      <alignment horizontal="center" vertical="center" wrapText="1"/>
    </xf>
    <xf numFmtId="49" fontId="50" fillId="0" borderId="0" xfId="0" applyNumberFormat="1" applyFont="1" applyFill="1" applyBorder="1" applyAlignment="1">
      <alignment horizontal="center" vertical="center"/>
    </xf>
    <xf numFmtId="49" fontId="50" fillId="0" borderId="26" xfId="0" applyNumberFormat="1" applyFont="1" applyFill="1" applyBorder="1" applyAlignment="1">
      <alignment horizontal="center" vertical="center"/>
    </xf>
    <xf numFmtId="0" fontId="0" fillId="0" borderId="10" xfId="0" applyFont="1" applyFill="1" applyBorder="1" applyAlignment="1">
      <alignment horizontal="left" vertical="center" wrapText="1"/>
    </xf>
    <xf numFmtId="0" fontId="0" fillId="0" borderId="10" xfId="0" applyFill="1" applyBorder="1" applyAlignment="1">
      <alignment horizontal="left" vertical="center"/>
    </xf>
    <xf numFmtId="0" fontId="0" fillId="0" borderId="10" xfId="0" applyFont="1" applyFill="1" applyBorder="1" applyAlignment="1">
      <alignment vertical="center" wrapText="1"/>
    </xf>
    <xf numFmtId="49" fontId="13" fillId="0" borderId="10" xfId="0" applyNumberFormat="1" applyFont="1" applyFill="1" applyBorder="1" applyAlignment="1">
      <alignment horizontal="left" vertical="center"/>
    </xf>
    <xf numFmtId="0" fontId="2" fillId="0" borderId="0" xfId="0" applyFont="1" applyFill="1" applyAlignment="1">
      <alignment horizontal="left"/>
    </xf>
    <xf numFmtId="49" fontId="9" fillId="0" borderId="10" xfId="0" applyNumberFormat="1" applyFont="1" applyFill="1" applyBorder="1" applyAlignment="1">
      <alignment horizontal="center" vertical="center"/>
    </xf>
    <xf numFmtId="0" fontId="9" fillId="0" borderId="10" xfId="0" applyNumberFormat="1" applyFont="1" applyFill="1" applyBorder="1" applyAlignment="1">
      <alignment horizontal="center" vertical="center"/>
    </xf>
    <xf numFmtId="0" fontId="0" fillId="0" borderId="10" xfId="0" applyFont="1" applyBorder="1" applyAlignment="1">
      <alignment horizontal="left" vertical="center"/>
    </xf>
    <xf numFmtId="0" fontId="0" fillId="0" borderId="0" xfId="0" applyFont="1" applyAlignment="1">
      <alignment vertical="center"/>
    </xf>
    <xf numFmtId="49" fontId="33" fillId="33" borderId="10" xfId="0" applyNumberFormat="1" applyFont="1" applyFill="1" applyBorder="1" applyAlignment="1">
      <alignment horizontal="center" vertical="center"/>
    </xf>
    <xf numFmtId="49" fontId="34" fillId="33" borderId="10" xfId="0" applyNumberFormat="1" applyFont="1" applyFill="1" applyBorder="1" applyAlignment="1">
      <alignment horizontal="center" vertical="center" wrapText="1"/>
    </xf>
    <xf numFmtId="0" fontId="34" fillId="33" borderId="10" xfId="0" applyFont="1" applyFill="1" applyBorder="1" applyAlignment="1">
      <alignment horizontal="center" vertical="center" wrapText="1"/>
    </xf>
    <xf numFmtId="49" fontId="34" fillId="33" borderId="10" xfId="0" applyNumberFormat="1" applyFont="1" applyFill="1" applyBorder="1" applyAlignment="1">
      <alignment horizontal="center" vertical="center"/>
    </xf>
    <xf numFmtId="0" fontId="0" fillId="0" borderId="0" xfId="0" applyAlignment="1">
      <alignment horizontal="justify" vertical="center" wrapText="1"/>
    </xf>
    <xf numFmtId="0" fontId="0" fillId="0" borderId="34" xfId="0" applyFont="1" applyFill="1" applyBorder="1" applyAlignment="1">
      <alignment horizontal="left" vertical="center"/>
    </xf>
    <xf numFmtId="2" fontId="0" fillId="34" borderId="31" xfId="0" applyNumberFormat="1" applyFont="1" applyFill="1" applyBorder="1" applyAlignment="1">
      <alignment horizontal="center" vertical="center"/>
    </xf>
    <xf numFmtId="0" fontId="0" fillId="0" borderId="31" xfId="0" applyFont="1" applyFill="1" applyBorder="1" applyAlignment="1">
      <alignment horizontal="left" vertical="center" wrapText="1"/>
    </xf>
    <xf numFmtId="0" fontId="0" fillId="0" borderId="31" xfId="0" applyFont="1" applyFill="1" applyBorder="1" applyAlignment="1">
      <alignment horizontal="left" vertical="center"/>
    </xf>
    <xf numFmtId="49" fontId="33" fillId="0" borderId="14" xfId="0" applyNumberFormat="1" applyFont="1" applyFill="1" applyBorder="1" applyAlignment="1">
      <alignment horizontal="center" vertical="center"/>
    </xf>
    <xf numFmtId="0" fontId="13" fillId="0" borderId="14" xfId="0" applyNumberFormat="1" applyFont="1" applyFill="1" applyBorder="1" applyAlignment="1">
      <alignment horizontal="center" vertical="center"/>
    </xf>
    <xf numFmtId="49" fontId="50" fillId="0" borderId="11" xfId="0" applyNumberFormat="1" applyFont="1" applyFill="1" applyBorder="1" applyAlignment="1">
      <alignment horizontal="left" vertical="center" wrapText="1"/>
    </xf>
    <xf numFmtId="2" fontId="0" fillId="0" borderId="10" xfId="52" applyNumberFormat="1" applyFont="1" applyFill="1" applyBorder="1" applyAlignment="1">
      <alignment horizontal="center" vertical="center"/>
      <protection/>
    </xf>
    <xf numFmtId="9" fontId="0" fillId="0" borderId="10" xfId="52" applyNumberFormat="1" applyFont="1" applyFill="1" applyBorder="1" applyAlignment="1">
      <alignment horizontal="center" vertical="center"/>
      <protection/>
    </xf>
    <xf numFmtId="2" fontId="0" fillId="34" borderId="10" xfId="52" applyNumberFormat="1" applyFont="1" applyFill="1" applyBorder="1" applyAlignment="1">
      <alignment horizontal="center" vertical="center"/>
      <protection/>
    </xf>
    <xf numFmtId="0" fontId="13" fillId="0" borderId="10" xfId="52" applyNumberFormat="1" applyFont="1" applyFill="1" applyBorder="1" applyAlignment="1">
      <alignment horizontal="center" vertical="center"/>
      <protection/>
    </xf>
    <xf numFmtId="49" fontId="13" fillId="0" borderId="10" xfId="52" applyNumberFormat="1" applyFont="1" applyFill="1" applyBorder="1" applyAlignment="1">
      <alignment horizontal="center" vertical="center"/>
      <protection/>
    </xf>
    <xf numFmtId="49" fontId="58" fillId="35" borderId="10" xfId="0" applyNumberFormat="1" applyFont="1" applyFill="1" applyBorder="1" applyAlignment="1">
      <alignment horizontal="left" vertical="center"/>
    </xf>
    <xf numFmtId="0" fontId="13" fillId="0" borderId="10" xfId="52" applyFont="1" applyFill="1" applyBorder="1" applyAlignment="1">
      <alignment horizontal="center" vertical="center" wrapText="1"/>
      <protection/>
    </xf>
    <xf numFmtId="49" fontId="50" fillId="0" borderId="11" xfId="52" applyNumberFormat="1" applyFont="1" applyFill="1" applyBorder="1" applyAlignment="1">
      <alignment horizontal="left" vertical="center"/>
      <protection/>
    </xf>
    <xf numFmtId="49" fontId="50" fillId="0" borderId="18" xfId="52" applyNumberFormat="1" applyFont="1" applyFill="1" applyBorder="1" applyAlignment="1">
      <alignment horizontal="left" vertical="center"/>
      <protection/>
    </xf>
    <xf numFmtId="49" fontId="33" fillId="0" borderId="10" xfId="52" applyNumberFormat="1" applyFont="1" applyFill="1" applyBorder="1" applyAlignment="1">
      <alignment horizontal="center" vertical="center"/>
      <protection/>
    </xf>
    <xf numFmtId="49" fontId="0" fillId="0" borderId="13" xfId="0" applyNumberFormat="1" applyFont="1" applyFill="1" applyBorder="1" applyAlignment="1">
      <alignment horizontal="left" vertical="center"/>
    </xf>
    <xf numFmtId="0" fontId="50" fillId="0" borderId="27" xfId="0" applyFont="1" applyFill="1" applyBorder="1" applyAlignment="1">
      <alignment horizontal="center" vertical="center" wrapText="1"/>
    </xf>
    <xf numFmtId="49" fontId="50" fillId="0" borderId="27" xfId="0" applyNumberFormat="1" applyFont="1" applyFill="1" applyBorder="1" applyAlignment="1">
      <alignment horizontal="center" vertical="center"/>
    </xf>
    <xf numFmtId="0" fontId="35" fillId="0" borderId="0" xfId="0" applyFont="1" applyAlignment="1">
      <alignment horizontal="left" vertical="center"/>
    </xf>
    <xf numFmtId="49" fontId="59" fillId="35" borderId="35" xfId="0" applyNumberFormat="1" applyFont="1" applyFill="1" applyBorder="1" applyAlignment="1">
      <alignment horizontal="left" wrapText="1"/>
    </xf>
    <xf numFmtId="0" fontId="0" fillId="0" borderId="0" xfId="0" applyAlignment="1">
      <alignment horizontal="justify" vertical="center" wrapText="1"/>
    </xf>
    <xf numFmtId="49" fontId="33" fillId="0" borderId="28" xfId="0" applyNumberFormat="1" applyFont="1" applyFill="1" applyBorder="1" applyAlignment="1">
      <alignment horizontal="center" vertical="center"/>
    </xf>
    <xf numFmtId="49" fontId="0" fillId="36" borderId="11" xfId="0" applyNumberFormat="1" applyFont="1" applyFill="1" applyBorder="1" applyAlignment="1">
      <alignment horizontal="center" vertical="center"/>
    </xf>
    <xf numFmtId="0" fontId="13" fillId="0" borderId="17" xfId="0" applyFont="1" applyFill="1" applyBorder="1" applyAlignment="1">
      <alignment horizontal="center" vertical="center" wrapText="1"/>
    </xf>
    <xf numFmtId="49" fontId="0" fillId="35" borderId="11" xfId="0" applyNumberFormat="1" applyFont="1" applyFill="1" applyBorder="1" applyAlignment="1">
      <alignment horizontal="center" vertical="center"/>
    </xf>
    <xf numFmtId="49" fontId="50" fillId="0" borderId="36" xfId="0" applyNumberFormat="1" applyFont="1" applyFill="1" applyBorder="1" applyAlignment="1">
      <alignment horizontal="left" vertical="center" wrapText="1"/>
    </xf>
    <xf numFmtId="49" fontId="50" fillId="0" borderId="16" xfId="0" applyNumberFormat="1" applyFont="1" applyFill="1" applyBorder="1" applyAlignment="1">
      <alignment horizontal="left" vertical="center"/>
    </xf>
    <xf numFmtId="49" fontId="50" fillId="0" borderId="18" xfId="0" applyNumberFormat="1" applyFont="1" applyFill="1" applyBorder="1" applyAlignment="1">
      <alignment horizontal="left" vertical="center"/>
    </xf>
    <xf numFmtId="49" fontId="50" fillId="0" borderId="0" xfId="0" applyNumberFormat="1" applyFont="1" applyFill="1" applyBorder="1" applyAlignment="1">
      <alignment horizontal="left" vertical="center" wrapText="1"/>
    </xf>
    <xf numFmtId="2" fontId="0" fillId="0" borderId="29" xfId="0" applyNumberFormat="1" applyFont="1" applyFill="1" applyBorder="1" applyAlignment="1">
      <alignment horizontal="center" vertical="center"/>
    </xf>
    <xf numFmtId="2" fontId="0" fillId="34" borderId="28" xfId="0" applyNumberFormat="1" applyFont="1" applyFill="1" applyBorder="1" applyAlignment="1">
      <alignment horizontal="center" vertical="center"/>
    </xf>
    <xf numFmtId="2" fontId="0" fillId="0" borderId="19" xfId="0" applyNumberFormat="1" applyFont="1" applyFill="1" applyBorder="1" applyAlignment="1">
      <alignment horizontal="center" vertical="center"/>
    </xf>
    <xf numFmtId="2" fontId="0" fillId="0" borderId="37" xfId="0" applyNumberFormat="1" applyFont="1" applyFill="1" applyBorder="1" applyAlignment="1">
      <alignment horizontal="center" vertical="center"/>
    </xf>
    <xf numFmtId="0" fontId="9" fillId="0" borderId="31" xfId="0" applyFont="1" applyFill="1" applyBorder="1" applyAlignment="1">
      <alignment horizontal="center" vertical="center" wrapText="1"/>
    </xf>
    <xf numFmtId="49" fontId="9" fillId="0" borderId="31" xfId="0" applyNumberFormat="1" applyFont="1" applyFill="1" applyBorder="1" applyAlignment="1">
      <alignment horizontal="left" vertical="center"/>
    </xf>
    <xf numFmtId="2" fontId="0" fillId="0" borderId="17" xfId="0" applyNumberFormat="1" applyFont="1" applyFill="1" applyBorder="1" applyAlignment="1">
      <alignment horizontal="center" vertical="center"/>
    </xf>
    <xf numFmtId="49" fontId="0" fillId="0" borderId="0" xfId="0" applyNumberFormat="1" applyFont="1" applyAlignment="1">
      <alignment vertical="center"/>
    </xf>
    <xf numFmtId="2" fontId="13" fillId="0" borderId="10" xfId="0" applyNumberFormat="1" applyFont="1" applyFill="1" applyBorder="1" applyAlignment="1">
      <alignment horizontal="center" vertical="center"/>
    </xf>
    <xf numFmtId="49" fontId="0" fillId="0" borderId="10" xfId="0" applyNumberFormat="1" applyFont="1" applyBorder="1" applyAlignment="1">
      <alignment wrapText="1"/>
    </xf>
    <xf numFmtId="49" fontId="13" fillId="0" borderId="17" xfId="0" applyNumberFormat="1" applyFont="1" applyFill="1" applyBorder="1" applyAlignment="1">
      <alignment horizontal="left" vertical="center" wrapText="1"/>
    </xf>
    <xf numFmtId="49" fontId="0" fillId="0" borderId="10" xfId="0" applyNumberFormat="1" applyFont="1" applyBorder="1" applyAlignment="1">
      <alignment horizontal="left" vertical="center" wrapText="1"/>
    </xf>
    <xf numFmtId="49" fontId="59" fillId="35" borderId="38" xfId="0" applyNumberFormat="1" applyFont="1" applyFill="1" applyBorder="1" applyAlignment="1">
      <alignment horizontal="left" vertical="center" wrapText="1"/>
    </xf>
    <xf numFmtId="49" fontId="0" fillId="36" borderId="11" xfId="0" applyNumberFormat="1" applyFont="1" applyFill="1" applyBorder="1" applyAlignment="1">
      <alignment vertical="center" wrapText="1"/>
    </xf>
    <xf numFmtId="49" fontId="0" fillId="36" borderId="36" xfId="0" applyNumberFormat="1" applyFont="1" applyFill="1" applyBorder="1" applyAlignment="1">
      <alignment vertical="center"/>
    </xf>
    <xf numFmtId="49" fontId="0" fillId="35" borderId="11" xfId="0" applyNumberFormat="1" applyFont="1" applyFill="1" applyBorder="1" applyAlignment="1">
      <alignment vertical="center" wrapText="1"/>
    </xf>
    <xf numFmtId="49" fontId="0" fillId="35" borderId="11" xfId="0" applyNumberFormat="1" applyFont="1" applyFill="1" applyBorder="1" applyAlignment="1">
      <alignment vertical="center"/>
    </xf>
    <xf numFmtId="0" fontId="0" fillId="0" borderId="16" xfId="0" applyFont="1" applyFill="1" applyBorder="1" applyAlignment="1">
      <alignment vertical="center"/>
    </xf>
    <xf numFmtId="0" fontId="13" fillId="0" borderId="14" xfId="0" applyFont="1" applyFill="1" applyBorder="1" applyAlignment="1">
      <alignment horizontal="center" vertical="center" wrapText="1"/>
    </xf>
    <xf numFmtId="0" fontId="0" fillId="0" borderId="39" xfId="0" applyFont="1" applyFill="1" applyBorder="1" applyAlignment="1">
      <alignment horizontal="left"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1" xfId="0" applyFont="1" applyFill="1" applyBorder="1" applyAlignment="1">
      <alignment horizontal="left" vertical="center" wrapText="1"/>
    </xf>
    <xf numFmtId="2" fontId="0" fillId="34" borderId="0" xfId="0" applyNumberFormat="1" applyFont="1" applyFill="1" applyBorder="1" applyAlignment="1">
      <alignment horizontal="center" vertical="center"/>
    </xf>
    <xf numFmtId="49" fontId="9" fillId="0" borderId="16" xfId="0" applyNumberFormat="1" applyFont="1" applyFill="1" applyBorder="1" applyAlignment="1">
      <alignment horizontal="left" vertical="center" wrapText="1"/>
    </xf>
    <xf numFmtId="0" fontId="0" fillId="0" borderId="42" xfId="0" applyFont="1" applyFill="1" applyBorder="1" applyAlignment="1">
      <alignment horizontal="center" vertical="center"/>
    </xf>
    <xf numFmtId="2" fontId="0" fillId="0" borderId="43" xfId="0" applyNumberFormat="1" applyFont="1" applyFill="1" applyBorder="1" applyAlignment="1">
      <alignment horizontal="center" vertical="center"/>
    </xf>
    <xf numFmtId="0" fontId="0" fillId="0" borderId="44" xfId="0" applyFont="1" applyFill="1" applyBorder="1" applyAlignment="1">
      <alignment horizontal="center" vertical="center"/>
    </xf>
    <xf numFmtId="0" fontId="9" fillId="0" borderId="41" xfId="0" applyFont="1" applyFill="1" applyBorder="1" applyAlignment="1">
      <alignment horizontal="center" vertical="center" wrapText="1"/>
    </xf>
    <xf numFmtId="0" fontId="0" fillId="0" borderId="45" xfId="0" applyFont="1" applyFill="1" applyBorder="1" applyAlignment="1">
      <alignment horizontal="left" vertical="center" wrapText="1"/>
    </xf>
    <xf numFmtId="49" fontId="9" fillId="0" borderId="22" xfId="0" applyNumberFormat="1" applyFont="1" applyFill="1" applyBorder="1" applyAlignment="1">
      <alignment horizontal="left" vertical="center"/>
    </xf>
    <xf numFmtId="0" fontId="36" fillId="33" borderId="0" xfId="0" applyFont="1" applyFill="1" applyAlignment="1">
      <alignment horizontal="left" vertical="top"/>
    </xf>
    <xf numFmtId="0" fontId="0" fillId="0" borderId="16" xfId="0" applyNumberFormat="1" applyFont="1" applyFill="1" applyBorder="1" applyAlignment="1">
      <alignment horizontal="center" vertical="center"/>
    </xf>
    <xf numFmtId="0" fontId="13" fillId="0" borderId="31" xfId="0" applyNumberFormat="1" applyFont="1" applyFill="1" applyBorder="1" applyAlignment="1">
      <alignment horizontal="center" vertical="center"/>
    </xf>
    <xf numFmtId="0" fontId="13" fillId="0" borderId="16" xfId="0" applyNumberFormat="1" applyFont="1" applyFill="1" applyBorder="1" applyAlignment="1">
      <alignment horizontal="center" vertical="center"/>
    </xf>
    <xf numFmtId="49" fontId="33" fillId="0" borderId="46" xfId="0" applyNumberFormat="1" applyFont="1" applyFill="1" applyBorder="1" applyAlignment="1">
      <alignment horizontal="center" vertical="center"/>
    </xf>
    <xf numFmtId="49" fontId="33" fillId="0" borderId="0" xfId="0" applyNumberFormat="1" applyFont="1" applyFill="1" applyBorder="1" applyAlignment="1">
      <alignment horizontal="center" vertical="center"/>
    </xf>
    <xf numFmtId="49" fontId="33" fillId="0" borderId="44" xfId="0" applyNumberFormat="1" applyFont="1" applyFill="1" applyBorder="1" applyAlignment="1">
      <alignment horizontal="center" vertical="center"/>
    </xf>
    <xf numFmtId="0" fontId="35" fillId="0" borderId="10" xfId="0" applyFont="1" applyBorder="1" applyAlignment="1">
      <alignment horizontal="left" vertical="center"/>
    </xf>
    <xf numFmtId="49" fontId="9" fillId="0" borderId="10" xfId="0" applyNumberFormat="1" applyFont="1" applyFill="1" applyBorder="1" applyAlignment="1">
      <alignment horizontal="left" vertical="center"/>
    </xf>
    <xf numFmtId="49" fontId="50" fillId="0" borderId="10" xfId="0" applyNumberFormat="1" applyFont="1" applyFill="1" applyBorder="1" applyAlignment="1">
      <alignment horizontal="left" vertical="center"/>
    </xf>
    <xf numFmtId="0" fontId="50" fillId="0" borderId="16" xfId="0" applyFont="1" applyFill="1" applyBorder="1" applyAlignment="1">
      <alignment horizontal="center" vertical="center"/>
    </xf>
    <xf numFmtId="0" fontId="50" fillId="0" borderId="16" xfId="0" applyFont="1" applyFill="1" applyBorder="1" applyAlignment="1">
      <alignment horizontal="center" vertical="center" wrapText="1"/>
    </xf>
    <xf numFmtId="49" fontId="50" fillId="0" borderId="16" xfId="0" applyNumberFormat="1" applyFont="1" applyFill="1" applyBorder="1" applyAlignment="1">
      <alignment horizontal="left" vertical="center" wrapText="1"/>
    </xf>
    <xf numFmtId="0" fontId="50" fillId="0" borderId="18" xfId="0" applyFont="1" applyFill="1" applyBorder="1" applyAlignment="1">
      <alignment horizontal="center" vertical="center"/>
    </xf>
    <xf numFmtId="0" fontId="50" fillId="0" borderId="18" xfId="0" applyFont="1" applyFill="1" applyBorder="1" applyAlignment="1">
      <alignment horizontal="center" vertical="center" wrapText="1"/>
    </xf>
    <xf numFmtId="49" fontId="33" fillId="0" borderId="43" xfId="0" applyNumberFormat="1" applyFont="1" applyFill="1" applyBorder="1" applyAlignment="1">
      <alignment horizontal="center" vertical="center"/>
    </xf>
    <xf numFmtId="49" fontId="33" fillId="0" borderId="47" xfId="0" applyNumberFormat="1" applyFont="1" applyFill="1" applyBorder="1" applyAlignment="1">
      <alignment horizontal="center" vertical="center"/>
    </xf>
    <xf numFmtId="49" fontId="33" fillId="0" borderId="17" xfId="0" applyNumberFormat="1" applyFont="1" applyFill="1" applyBorder="1" applyAlignment="1">
      <alignment horizontal="center" vertical="center"/>
    </xf>
    <xf numFmtId="0" fontId="35" fillId="0" borderId="10" xfId="0" applyFont="1" applyBorder="1" applyAlignment="1">
      <alignment vertical="center" wrapText="1"/>
    </xf>
    <xf numFmtId="0" fontId="35" fillId="0" borderId="10" xfId="0" applyFont="1" applyBorder="1" applyAlignment="1">
      <alignment vertical="center"/>
    </xf>
    <xf numFmtId="0" fontId="0" fillId="0" borderId="10" xfId="0" applyFont="1" applyBorder="1" applyAlignment="1">
      <alignment vertical="center" wrapText="1"/>
    </xf>
    <xf numFmtId="2" fontId="0" fillId="36" borderId="11" xfId="0" applyNumberFormat="1" applyFont="1" applyFill="1" applyBorder="1" applyAlignment="1">
      <alignment horizontal="center" vertical="center"/>
    </xf>
    <xf numFmtId="2" fontId="0" fillId="35" borderId="11" xfId="0" applyNumberFormat="1" applyFont="1" applyFill="1" applyBorder="1" applyAlignment="1">
      <alignment horizontal="center" vertical="center"/>
    </xf>
    <xf numFmtId="0" fontId="0" fillId="0" borderId="10" xfId="0" applyFont="1" applyFill="1" applyBorder="1" applyAlignment="1">
      <alignment vertical="center"/>
    </xf>
    <xf numFmtId="49" fontId="13" fillId="0" borderId="43" xfId="0" applyNumberFormat="1" applyFont="1" applyFill="1" applyBorder="1" applyAlignment="1">
      <alignment horizontal="center" vertical="center"/>
    </xf>
    <xf numFmtId="49" fontId="50" fillId="0" borderId="48" xfId="0" applyNumberFormat="1" applyFont="1" applyFill="1" applyBorder="1" applyAlignment="1">
      <alignment horizontal="left" vertical="center"/>
    </xf>
    <xf numFmtId="0" fontId="13" fillId="0" borderId="28" xfId="0" applyFont="1" applyFill="1" applyBorder="1" applyAlignment="1">
      <alignment horizontal="center" vertical="center" wrapText="1"/>
    </xf>
    <xf numFmtId="0" fontId="0" fillId="0" borderId="16" xfId="0" applyFont="1" applyBorder="1" applyAlignment="1">
      <alignment wrapText="1"/>
    </xf>
    <xf numFmtId="0" fontId="0" fillId="0" borderId="17" xfId="0" applyBorder="1" applyAlignment="1">
      <alignment vertical="center"/>
    </xf>
    <xf numFmtId="0" fontId="0" fillId="0" borderId="16" xfId="0" applyFont="1" applyBorder="1" applyAlignment="1">
      <alignment horizontal="left" vertical="center" wrapText="1"/>
    </xf>
    <xf numFmtId="49" fontId="58" fillId="35" borderId="17" xfId="0" applyNumberFormat="1" applyFont="1" applyFill="1" applyBorder="1" applyAlignment="1">
      <alignment horizontal="left" vertical="center"/>
    </xf>
    <xf numFmtId="0" fontId="0" fillId="0" borderId="33" xfId="0" applyFont="1" applyFill="1" applyBorder="1" applyAlignment="1">
      <alignment horizontal="left" vertical="center" wrapText="1"/>
    </xf>
    <xf numFmtId="49" fontId="9" fillId="0" borderId="33" xfId="0" applyNumberFormat="1" applyFont="1" applyFill="1" applyBorder="1" applyAlignment="1">
      <alignment horizontal="left" vertical="center" wrapText="1"/>
    </xf>
    <xf numFmtId="0" fontId="0" fillId="0" borderId="0" xfId="0" applyFont="1" applyAlignment="1">
      <alignment horizontal="left" vertical="center"/>
    </xf>
    <xf numFmtId="0" fontId="0" fillId="0" borderId="32" xfId="0" applyFont="1" applyFill="1" applyBorder="1" applyAlignment="1">
      <alignment horizontal="center" vertical="center"/>
    </xf>
    <xf numFmtId="0" fontId="9" fillId="0" borderId="10" xfId="0" applyNumberFormat="1" applyFont="1" applyFill="1" applyBorder="1" applyAlignment="1" applyProtection="1">
      <alignment horizontal="left" vertical="center"/>
      <protection/>
    </xf>
    <xf numFmtId="0" fontId="0" fillId="0" borderId="10" xfId="0" applyFont="1" applyFill="1" applyBorder="1" applyAlignment="1">
      <alignment horizontal="left" wrapText="1"/>
    </xf>
    <xf numFmtId="49" fontId="58" fillId="37" borderId="10" xfId="0" applyNumberFormat="1" applyFont="1" applyFill="1" applyBorder="1" applyAlignment="1">
      <alignment horizontal="left" vertical="center"/>
    </xf>
    <xf numFmtId="0" fontId="13" fillId="0" borderId="10" xfId="0" applyFont="1" applyFill="1" applyBorder="1" applyAlignment="1">
      <alignment horizontal="center" vertical="center"/>
    </xf>
    <xf numFmtId="0" fontId="13" fillId="0" borderId="10" xfId="0" applyFont="1" applyFill="1" applyBorder="1" applyAlignment="1">
      <alignment horizontal="left" vertical="center"/>
    </xf>
    <xf numFmtId="49" fontId="9" fillId="0" borderId="33" xfId="0" applyNumberFormat="1" applyFont="1" applyFill="1" applyBorder="1" applyAlignment="1">
      <alignment horizontal="left" vertical="center"/>
    </xf>
    <xf numFmtId="0" fontId="9" fillId="0" borderId="15" xfId="0" applyFont="1" applyFill="1" applyBorder="1" applyAlignment="1">
      <alignment horizontal="center" vertical="center" wrapText="1"/>
    </xf>
    <xf numFmtId="49" fontId="9" fillId="0" borderId="15" xfId="0" applyNumberFormat="1" applyFont="1" applyFill="1" applyBorder="1" applyAlignment="1">
      <alignment horizontal="left" vertical="center" wrapText="1"/>
    </xf>
    <xf numFmtId="49" fontId="34" fillId="0" borderId="10" xfId="0" applyNumberFormat="1" applyFont="1" applyFill="1" applyBorder="1" applyAlignment="1">
      <alignment horizontal="center" vertical="center" wrapText="1"/>
    </xf>
    <xf numFmtId="0" fontId="34" fillId="0" borderId="10" xfId="0" applyFont="1" applyFill="1" applyBorder="1" applyAlignment="1">
      <alignment horizontal="center" vertical="center" wrapText="1"/>
    </xf>
    <xf numFmtId="49" fontId="34" fillId="0" borderId="10" xfId="0" applyNumberFormat="1" applyFont="1" applyFill="1" applyBorder="1" applyAlignment="1">
      <alignment horizontal="center" vertical="center"/>
    </xf>
    <xf numFmtId="0" fontId="0" fillId="0" borderId="28" xfId="0" applyFont="1" applyFill="1" applyBorder="1" applyAlignment="1">
      <alignment horizontal="left" vertical="center" wrapText="1"/>
    </xf>
    <xf numFmtId="0" fontId="0" fillId="0" borderId="43" xfId="0" applyFont="1" applyFill="1" applyBorder="1" applyAlignment="1">
      <alignment horizontal="center" vertical="center"/>
    </xf>
    <xf numFmtId="0" fontId="0" fillId="0" borderId="17" xfId="0" applyFont="1" applyFill="1" applyBorder="1" applyAlignment="1">
      <alignment horizontal="left" vertical="center"/>
    </xf>
    <xf numFmtId="2" fontId="0" fillId="35" borderId="16" xfId="0" applyNumberFormat="1" applyFont="1" applyFill="1" applyBorder="1" applyAlignment="1">
      <alignment horizontal="center" vertical="center"/>
    </xf>
    <xf numFmtId="49" fontId="0" fillId="35" borderId="16" xfId="0" applyNumberFormat="1" applyFont="1" applyFill="1" applyBorder="1" applyAlignment="1">
      <alignment horizontal="center" vertical="center"/>
    </xf>
    <xf numFmtId="49" fontId="0" fillId="35" borderId="16" xfId="0" applyNumberFormat="1" applyFont="1" applyFill="1" applyBorder="1" applyAlignment="1">
      <alignment horizontal="left" vertical="center" wrapText="1"/>
    </xf>
    <xf numFmtId="0" fontId="13" fillId="0" borderId="16" xfId="0" applyFont="1" applyFill="1" applyBorder="1" applyAlignment="1">
      <alignment horizontal="center" vertical="center" wrapText="1"/>
    </xf>
    <xf numFmtId="2" fontId="0" fillId="36" borderId="16" xfId="0" applyNumberFormat="1" applyFont="1" applyFill="1" applyBorder="1" applyAlignment="1">
      <alignment horizontal="center" vertical="center"/>
    </xf>
    <xf numFmtId="49" fontId="0" fillId="36" borderId="16" xfId="0" applyNumberFormat="1" applyFont="1" applyFill="1" applyBorder="1" applyAlignment="1">
      <alignment horizontal="center" vertical="center"/>
    </xf>
    <xf numFmtId="49" fontId="0" fillId="36" borderId="16" xfId="0" applyNumberFormat="1" applyFont="1" applyFill="1" applyBorder="1" applyAlignment="1">
      <alignment horizontal="left" vertical="center" wrapText="1"/>
    </xf>
    <xf numFmtId="2" fontId="0" fillId="34" borderId="34" xfId="0" applyNumberFormat="1" applyFont="1" applyFill="1" applyBorder="1" applyAlignment="1">
      <alignment horizontal="center" vertical="center"/>
    </xf>
    <xf numFmtId="2" fontId="0" fillId="34" borderId="49" xfId="0" applyNumberFormat="1" applyFont="1" applyFill="1" applyBorder="1" applyAlignment="1">
      <alignment horizontal="center" vertical="center"/>
    </xf>
    <xf numFmtId="2" fontId="0" fillId="34" borderId="43" xfId="0" applyNumberFormat="1" applyFont="1" applyFill="1" applyBorder="1" applyAlignment="1">
      <alignment horizontal="center" vertical="center"/>
    </xf>
    <xf numFmtId="0" fontId="9" fillId="0" borderId="37" xfId="0" applyFont="1" applyFill="1" applyBorder="1" applyAlignment="1">
      <alignment horizontal="center" vertical="center" wrapText="1"/>
    </xf>
    <xf numFmtId="0" fontId="0" fillId="0" borderId="0" xfId="0" applyFont="1" applyAlignment="1">
      <alignment vertical="center" wrapText="1"/>
    </xf>
    <xf numFmtId="0" fontId="0" fillId="0" borderId="0" xfId="0" applyFont="1" applyAlignment="1">
      <alignment horizontal="left" vertical="center" wrapText="1"/>
    </xf>
    <xf numFmtId="49" fontId="13" fillId="0" borderId="28" xfId="0" applyNumberFormat="1" applyFont="1" applyFill="1" applyBorder="1" applyAlignment="1">
      <alignment horizontal="left" vertical="center" wrapText="1"/>
    </xf>
    <xf numFmtId="49" fontId="0" fillId="35" borderId="16" xfId="0" applyNumberFormat="1" applyFont="1" applyFill="1" applyBorder="1" applyAlignment="1">
      <alignment horizontal="left" vertical="center"/>
    </xf>
    <xf numFmtId="49" fontId="0" fillId="36" borderId="16" xfId="0" applyNumberFormat="1" applyFont="1" applyFill="1" applyBorder="1" applyAlignment="1">
      <alignment horizontal="left" vertical="center"/>
    </xf>
    <xf numFmtId="0" fontId="0" fillId="0" borderId="50" xfId="0" applyFont="1" applyFill="1" applyBorder="1" applyAlignment="1">
      <alignment horizontal="center" vertical="center"/>
    </xf>
    <xf numFmtId="0" fontId="0" fillId="0" borderId="18" xfId="0" applyFont="1" applyFill="1" applyBorder="1" applyAlignment="1">
      <alignment horizontal="center" vertical="center"/>
    </xf>
    <xf numFmtId="49" fontId="59" fillId="37" borderId="10" xfId="0" applyNumberFormat="1" applyFont="1" applyFill="1" applyBorder="1" applyAlignment="1">
      <alignment horizontal="left" vertical="center"/>
    </xf>
    <xf numFmtId="0" fontId="0" fillId="0" borderId="0" xfId="0" applyFont="1" applyFill="1" applyAlignment="1">
      <alignment horizontal="left" vertical="center"/>
    </xf>
    <xf numFmtId="0" fontId="0" fillId="0" borderId="51" xfId="0" applyFont="1" applyBorder="1" applyAlignment="1">
      <alignment vertical="center" wrapText="1"/>
    </xf>
    <xf numFmtId="49" fontId="50" fillId="0" borderId="34" xfId="0" applyNumberFormat="1" applyFont="1" applyFill="1" applyBorder="1" applyAlignment="1">
      <alignment horizontal="left" vertical="center"/>
    </xf>
    <xf numFmtId="0" fontId="50" fillId="0" borderId="31" xfId="0" applyFont="1" applyFill="1" applyBorder="1" applyAlignment="1">
      <alignment horizontal="center" vertical="center" wrapText="1"/>
    </xf>
    <xf numFmtId="49" fontId="50" fillId="0" borderId="52" xfId="0" applyNumberFormat="1" applyFont="1" applyFill="1" applyBorder="1" applyAlignment="1">
      <alignment horizontal="left" vertical="center"/>
    </xf>
    <xf numFmtId="0" fontId="35" fillId="0" borderId="0" xfId="0" applyFont="1" applyAlignment="1">
      <alignment horizontal="center" vertical="center"/>
    </xf>
    <xf numFmtId="49" fontId="0" fillId="36" borderId="42" xfId="53" applyNumberFormat="1" applyFont="1" applyFill="1" applyBorder="1" applyAlignment="1">
      <alignment horizontal="left" vertical="center" wrapText="1"/>
      <protection/>
    </xf>
    <xf numFmtId="49" fontId="0" fillId="36" borderId="11" xfId="53" applyNumberFormat="1" applyFont="1" applyFill="1" applyBorder="1" applyAlignment="1">
      <alignment horizontal="left" vertical="center"/>
      <protection/>
    </xf>
    <xf numFmtId="49" fontId="0" fillId="35" borderId="42" xfId="53" applyNumberFormat="1" applyFont="1" applyFill="1" applyBorder="1" applyAlignment="1">
      <alignment horizontal="left" vertical="center" wrapText="1"/>
      <protection/>
    </xf>
    <xf numFmtId="49" fontId="0" fillId="35" borderId="11" xfId="53" applyNumberFormat="1" applyFont="1" applyFill="1" applyBorder="1" applyAlignment="1">
      <alignment horizontal="left" vertical="center"/>
      <protection/>
    </xf>
    <xf numFmtId="0" fontId="9" fillId="33" borderId="10" xfId="0" applyNumberFormat="1" applyFont="1" applyFill="1" applyBorder="1" applyAlignment="1">
      <alignment horizontal="center" vertical="center"/>
    </xf>
    <xf numFmtId="49" fontId="9" fillId="33" borderId="10" xfId="0" applyNumberFormat="1" applyFont="1" applyFill="1" applyBorder="1" applyAlignment="1">
      <alignment horizontal="center" vertical="center"/>
    </xf>
    <xf numFmtId="49" fontId="9" fillId="33" borderId="10" xfId="0" applyNumberFormat="1" applyFont="1" applyFill="1" applyBorder="1" applyAlignment="1">
      <alignment horizontal="left" vertical="center"/>
    </xf>
    <xf numFmtId="0" fontId="37" fillId="0" borderId="0" xfId="0" applyFont="1" applyAlignment="1">
      <alignment horizontal="left" vertical="center" wrapText="1"/>
    </xf>
    <xf numFmtId="49" fontId="33" fillId="34" borderId="10" xfId="0" applyNumberFormat="1" applyFont="1" applyFill="1" applyBorder="1" applyAlignment="1">
      <alignment horizontal="center" vertical="center"/>
    </xf>
    <xf numFmtId="0" fontId="50" fillId="0" borderId="42" xfId="0" applyFont="1" applyFill="1" applyBorder="1" applyAlignment="1">
      <alignment horizontal="center" vertical="center"/>
    </xf>
    <xf numFmtId="0" fontId="50" fillId="0" borderId="18" xfId="0" applyFont="1" applyFill="1" applyBorder="1" applyAlignment="1">
      <alignment horizontal="left" vertical="center" wrapText="1"/>
    </xf>
    <xf numFmtId="0" fontId="5" fillId="0" borderId="0" xfId="0" applyFont="1" applyFill="1" applyAlignment="1">
      <alignment horizontal="left"/>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Normalny 2 2" xfId="53"/>
    <cellStyle name="Obliczenia" xfId="54"/>
    <cellStyle name="Followed Hyperlink" xfId="55"/>
    <cellStyle name="Percent" xfId="56"/>
    <cellStyle name="Suma" xfId="57"/>
    <cellStyle name="Tekst objaśnienia" xfId="58"/>
    <cellStyle name="Tekst ostrzeżenia" xfId="59"/>
    <cellStyle name="Tytuł" xfId="60"/>
    <cellStyle name="Uwaga" xfId="61"/>
    <cellStyle name="Currency" xfId="62"/>
    <cellStyle name="Currency [0]" xfId="63"/>
    <cellStyle name="Złe"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E3E3E3"/>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628650</xdr:colOff>
      <xdr:row>0</xdr:row>
      <xdr:rowOff>904875</xdr:rowOff>
    </xdr:to>
    <xdr:pic>
      <xdr:nvPicPr>
        <xdr:cNvPr id="1" name="Obraz 1"/>
        <xdr:cNvPicPr preferRelativeResize="1">
          <a:picLocks noChangeAspect="1"/>
        </xdr:cNvPicPr>
      </xdr:nvPicPr>
      <xdr:blipFill>
        <a:blip r:embed="rId1"/>
        <a:stretch>
          <a:fillRect/>
        </a:stretch>
      </xdr:blipFill>
      <xdr:spPr>
        <a:xfrm>
          <a:off x="0" y="0"/>
          <a:ext cx="9848850" cy="9048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628650</xdr:colOff>
      <xdr:row>0</xdr:row>
      <xdr:rowOff>904875</xdr:rowOff>
    </xdr:to>
    <xdr:pic>
      <xdr:nvPicPr>
        <xdr:cNvPr id="1" name="Obraz 1"/>
        <xdr:cNvPicPr preferRelativeResize="1">
          <a:picLocks noChangeAspect="1"/>
        </xdr:cNvPicPr>
      </xdr:nvPicPr>
      <xdr:blipFill>
        <a:blip r:embed="rId1"/>
        <a:stretch>
          <a:fillRect/>
        </a:stretch>
      </xdr:blipFill>
      <xdr:spPr>
        <a:xfrm>
          <a:off x="0" y="0"/>
          <a:ext cx="9848850" cy="9048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638175</xdr:colOff>
      <xdr:row>0</xdr:row>
      <xdr:rowOff>904875</xdr:rowOff>
    </xdr:to>
    <xdr:pic>
      <xdr:nvPicPr>
        <xdr:cNvPr id="1" name="Obraz 1"/>
        <xdr:cNvPicPr preferRelativeResize="1">
          <a:picLocks noChangeAspect="1"/>
        </xdr:cNvPicPr>
      </xdr:nvPicPr>
      <xdr:blipFill>
        <a:blip r:embed="rId1"/>
        <a:stretch>
          <a:fillRect/>
        </a:stretch>
      </xdr:blipFill>
      <xdr:spPr>
        <a:xfrm>
          <a:off x="0" y="0"/>
          <a:ext cx="9858375" cy="9048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619125</xdr:colOff>
      <xdr:row>0</xdr:row>
      <xdr:rowOff>885825</xdr:rowOff>
    </xdr:to>
    <xdr:pic>
      <xdr:nvPicPr>
        <xdr:cNvPr id="1" name="Obraz 1"/>
        <xdr:cNvPicPr preferRelativeResize="1">
          <a:picLocks noChangeAspect="1"/>
        </xdr:cNvPicPr>
      </xdr:nvPicPr>
      <xdr:blipFill>
        <a:blip r:embed="rId1"/>
        <a:stretch>
          <a:fillRect/>
        </a:stretch>
      </xdr:blipFill>
      <xdr:spPr>
        <a:xfrm>
          <a:off x="0" y="0"/>
          <a:ext cx="9839325" cy="885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133350</xdr:colOff>
      <xdr:row>1</xdr:row>
      <xdr:rowOff>9525</xdr:rowOff>
    </xdr:to>
    <xdr:pic>
      <xdr:nvPicPr>
        <xdr:cNvPr id="1" name="Obraz 1"/>
        <xdr:cNvPicPr preferRelativeResize="1">
          <a:picLocks noChangeAspect="1"/>
        </xdr:cNvPicPr>
      </xdr:nvPicPr>
      <xdr:blipFill>
        <a:blip r:embed="rId1"/>
        <a:stretch>
          <a:fillRect/>
        </a:stretch>
      </xdr:blipFill>
      <xdr:spPr>
        <a:xfrm>
          <a:off x="0" y="0"/>
          <a:ext cx="10067925" cy="923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0</xdr:colOff>
      <xdr:row>1</xdr:row>
      <xdr:rowOff>57150</xdr:rowOff>
    </xdr:to>
    <xdr:pic>
      <xdr:nvPicPr>
        <xdr:cNvPr id="1" name="Obraz 5"/>
        <xdr:cNvPicPr preferRelativeResize="1">
          <a:picLocks noChangeAspect="1"/>
        </xdr:cNvPicPr>
      </xdr:nvPicPr>
      <xdr:blipFill>
        <a:blip r:embed="rId1"/>
        <a:stretch>
          <a:fillRect/>
        </a:stretch>
      </xdr:blipFill>
      <xdr:spPr>
        <a:xfrm>
          <a:off x="0" y="0"/>
          <a:ext cx="9934575" cy="8953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685800</xdr:colOff>
      <xdr:row>0</xdr:row>
      <xdr:rowOff>904875</xdr:rowOff>
    </xdr:to>
    <xdr:pic>
      <xdr:nvPicPr>
        <xdr:cNvPr id="1" name="Obraz 1"/>
        <xdr:cNvPicPr preferRelativeResize="1">
          <a:picLocks noChangeAspect="1"/>
        </xdr:cNvPicPr>
      </xdr:nvPicPr>
      <xdr:blipFill>
        <a:blip r:embed="rId1"/>
        <a:stretch>
          <a:fillRect/>
        </a:stretch>
      </xdr:blipFill>
      <xdr:spPr>
        <a:xfrm>
          <a:off x="0" y="0"/>
          <a:ext cx="9906000" cy="9048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95250</xdr:colOff>
      <xdr:row>0</xdr:row>
      <xdr:rowOff>923925</xdr:rowOff>
    </xdr:to>
    <xdr:pic>
      <xdr:nvPicPr>
        <xdr:cNvPr id="1" name="Obraz 2"/>
        <xdr:cNvPicPr preferRelativeResize="1">
          <a:picLocks noChangeAspect="1"/>
        </xdr:cNvPicPr>
      </xdr:nvPicPr>
      <xdr:blipFill>
        <a:blip r:embed="rId1"/>
        <a:stretch>
          <a:fillRect/>
        </a:stretch>
      </xdr:blipFill>
      <xdr:spPr>
        <a:xfrm>
          <a:off x="0" y="0"/>
          <a:ext cx="10220325" cy="9239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76200</xdr:colOff>
      <xdr:row>1</xdr:row>
      <xdr:rowOff>38100</xdr:rowOff>
    </xdr:to>
    <xdr:pic>
      <xdr:nvPicPr>
        <xdr:cNvPr id="1" name="Obraz 1"/>
        <xdr:cNvPicPr preferRelativeResize="1">
          <a:picLocks noChangeAspect="1"/>
        </xdr:cNvPicPr>
      </xdr:nvPicPr>
      <xdr:blipFill>
        <a:blip r:embed="rId1"/>
        <a:stretch>
          <a:fillRect/>
        </a:stretch>
      </xdr:blipFill>
      <xdr:spPr>
        <a:xfrm>
          <a:off x="0" y="0"/>
          <a:ext cx="10010775" cy="9144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676275</xdr:colOff>
      <xdr:row>1</xdr:row>
      <xdr:rowOff>9525</xdr:rowOff>
    </xdr:to>
    <xdr:pic>
      <xdr:nvPicPr>
        <xdr:cNvPr id="1" name="Obraz 1"/>
        <xdr:cNvPicPr preferRelativeResize="1">
          <a:picLocks noChangeAspect="1"/>
        </xdr:cNvPicPr>
      </xdr:nvPicPr>
      <xdr:blipFill>
        <a:blip r:embed="rId1"/>
        <a:stretch>
          <a:fillRect/>
        </a:stretch>
      </xdr:blipFill>
      <xdr:spPr>
        <a:xfrm>
          <a:off x="0" y="0"/>
          <a:ext cx="9896475" cy="9144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657225</xdr:colOff>
      <xdr:row>0</xdr:row>
      <xdr:rowOff>885825</xdr:rowOff>
    </xdr:to>
    <xdr:pic>
      <xdr:nvPicPr>
        <xdr:cNvPr id="1" name="Obraz 1"/>
        <xdr:cNvPicPr preferRelativeResize="1">
          <a:picLocks noChangeAspect="1"/>
        </xdr:cNvPicPr>
      </xdr:nvPicPr>
      <xdr:blipFill>
        <a:blip r:embed="rId1"/>
        <a:stretch>
          <a:fillRect/>
        </a:stretch>
      </xdr:blipFill>
      <xdr:spPr>
        <a:xfrm>
          <a:off x="0" y="0"/>
          <a:ext cx="9877425" cy="8858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666750</xdr:colOff>
      <xdr:row>0</xdr:row>
      <xdr:rowOff>904875</xdr:rowOff>
    </xdr:to>
    <xdr:pic>
      <xdr:nvPicPr>
        <xdr:cNvPr id="1" name="Obraz 1"/>
        <xdr:cNvPicPr preferRelativeResize="1">
          <a:picLocks noChangeAspect="1"/>
        </xdr:cNvPicPr>
      </xdr:nvPicPr>
      <xdr:blipFill>
        <a:blip r:embed="rId1"/>
        <a:stretch>
          <a:fillRect/>
        </a:stretch>
      </xdr:blipFill>
      <xdr:spPr>
        <a:xfrm>
          <a:off x="0" y="0"/>
          <a:ext cx="9886950" cy="90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N63"/>
  <sheetViews>
    <sheetView tabSelected="1" zoomScalePageLayoutView="0" workbookViewId="0" topLeftCell="A1">
      <selection activeCell="A9" sqref="A9"/>
    </sheetView>
  </sheetViews>
  <sheetFormatPr defaultColWidth="9.140625" defaultRowHeight="12.75"/>
  <cols>
    <col min="1" max="1" width="5.7109375" style="0" customWidth="1"/>
    <col min="2" max="2" width="12.8515625" style="0" customWidth="1"/>
    <col min="3" max="3" width="56.00390625" style="0" customWidth="1"/>
    <col min="4" max="5" width="10.7109375" style="0" customWidth="1"/>
    <col min="6" max="6" width="10.140625" style="0" customWidth="1"/>
    <col min="7" max="10" width="10.7109375" style="0" customWidth="1"/>
  </cols>
  <sheetData>
    <row r="1" ht="72" customHeight="1"/>
    <row r="2" spans="2:3" ht="54" customHeight="1">
      <c r="B2" s="40" t="s">
        <v>82</v>
      </c>
      <c r="C2" s="42" t="s">
        <v>88</v>
      </c>
    </row>
    <row r="3" spans="2:4" ht="20.25" customHeight="1">
      <c r="B3" s="34"/>
      <c r="C3" s="35"/>
      <c r="D3" s="41" t="s">
        <v>83</v>
      </c>
    </row>
    <row r="4" ht="16.5" customHeight="1">
      <c r="A4" s="37" t="s">
        <v>84</v>
      </c>
    </row>
    <row r="5" spans="1:2" ht="16.5" customHeight="1">
      <c r="A5" s="37" t="s">
        <v>85</v>
      </c>
      <c r="B5" s="36"/>
    </row>
    <row r="6" ht="16.5" customHeight="1"/>
    <row r="7" spans="1:10" ht="27" customHeight="1">
      <c r="A7" s="77" t="s">
        <v>86</v>
      </c>
      <c r="B7" s="77"/>
      <c r="C7" s="77"/>
      <c r="D7" s="77"/>
      <c r="E7" s="77"/>
      <c r="F7" s="77"/>
      <c r="G7" s="77"/>
      <c r="H7" s="77"/>
      <c r="I7" s="77"/>
      <c r="J7" s="77"/>
    </row>
    <row r="9" spans="1:10" s="1" customFormat="1" ht="21" customHeight="1">
      <c r="A9" s="7" t="s">
        <v>87</v>
      </c>
      <c r="B9" s="8"/>
      <c r="C9" s="277"/>
      <c r="D9" s="8"/>
      <c r="E9" s="8"/>
      <c r="F9" s="8"/>
      <c r="G9" s="8"/>
      <c r="H9" s="8"/>
      <c r="I9" s="8"/>
      <c r="J9" s="8"/>
    </row>
    <row r="10" spans="1:10" s="1" customFormat="1" ht="51.75" customHeight="1">
      <c r="A10" s="9" t="s">
        <v>0</v>
      </c>
      <c r="B10" s="9" t="s">
        <v>1</v>
      </c>
      <c r="C10" s="9" t="s">
        <v>2</v>
      </c>
      <c r="D10" s="9" t="s">
        <v>3</v>
      </c>
      <c r="E10" s="9" t="s">
        <v>4</v>
      </c>
      <c r="F10" s="10" t="s">
        <v>5</v>
      </c>
      <c r="G10" s="11" t="s">
        <v>6</v>
      </c>
      <c r="H10" s="10" t="s">
        <v>7</v>
      </c>
      <c r="I10" s="10" t="s">
        <v>8</v>
      </c>
      <c r="J10" s="10" t="s">
        <v>9</v>
      </c>
    </row>
    <row r="11" spans="1:10" s="1" customFormat="1" ht="24.75" customHeight="1">
      <c r="A11" s="78" t="s">
        <v>54</v>
      </c>
      <c r="B11" s="78"/>
      <c r="C11" s="78"/>
      <c r="D11" s="78"/>
      <c r="E11" s="78"/>
      <c r="F11" s="78"/>
      <c r="G11" s="78"/>
      <c r="H11" s="78"/>
      <c r="I11" s="78"/>
      <c r="J11" s="78"/>
    </row>
    <row r="12" spans="1:10" s="1" customFormat="1" ht="24.75" customHeight="1">
      <c r="A12" s="12">
        <v>1</v>
      </c>
      <c r="B12" s="13" t="s">
        <v>69</v>
      </c>
      <c r="C12" s="13" t="s">
        <v>70</v>
      </c>
      <c r="D12" s="6" t="s">
        <v>11</v>
      </c>
      <c r="E12" s="2">
        <v>1.45</v>
      </c>
      <c r="F12" s="25"/>
      <c r="G12" s="20">
        <f>E12*F12</f>
        <v>0</v>
      </c>
      <c r="H12" s="3">
        <v>0.08</v>
      </c>
      <c r="I12" s="20">
        <f aca="true" t="shared" si="0" ref="I12:I23">G12*H12</f>
        <v>0</v>
      </c>
      <c r="J12" s="20">
        <f aca="true" t="shared" si="1" ref="J12:J23">I12+G12</f>
        <v>0</v>
      </c>
    </row>
    <row r="13" spans="1:10" s="1" customFormat="1" ht="24.75" customHeight="1">
      <c r="A13" s="12">
        <v>2</v>
      </c>
      <c r="B13" s="13" t="s">
        <v>21</v>
      </c>
      <c r="C13" s="13" t="s">
        <v>10</v>
      </c>
      <c r="D13" s="6" t="s">
        <v>11</v>
      </c>
      <c r="E13" s="2">
        <v>5.7</v>
      </c>
      <c r="F13" s="25"/>
      <c r="G13" s="20">
        <f aca="true" t="shared" si="2" ref="G13:G23">E13*F13</f>
        <v>0</v>
      </c>
      <c r="H13" s="3">
        <v>0.08</v>
      </c>
      <c r="I13" s="20">
        <f t="shared" si="0"/>
        <v>0</v>
      </c>
      <c r="J13" s="20">
        <f t="shared" si="1"/>
        <v>0</v>
      </c>
    </row>
    <row r="14" spans="1:10" s="1" customFormat="1" ht="24.75" customHeight="1">
      <c r="A14" s="12">
        <v>3</v>
      </c>
      <c r="B14" s="13" t="s">
        <v>71</v>
      </c>
      <c r="C14" s="13" t="s">
        <v>72</v>
      </c>
      <c r="D14" s="6" t="s">
        <v>11</v>
      </c>
      <c r="E14" s="2">
        <v>1</v>
      </c>
      <c r="F14" s="25"/>
      <c r="G14" s="20">
        <f>E14*F14</f>
        <v>0</v>
      </c>
      <c r="H14" s="3">
        <v>0.08</v>
      </c>
      <c r="I14" s="20">
        <f t="shared" si="0"/>
        <v>0</v>
      </c>
      <c r="J14" s="20">
        <f t="shared" si="1"/>
        <v>0</v>
      </c>
    </row>
    <row r="15" spans="1:10" s="1" customFormat="1" ht="24.75" customHeight="1">
      <c r="A15" s="12">
        <v>4</v>
      </c>
      <c r="B15" s="13" t="s">
        <v>37</v>
      </c>
      <c r="C15" s="13" t="s">
        <v>12</v>
      </c>
      <c r="D15" s="6" t="s">
        <v>11</v>
      </c>
      <c r="E15" s="2">
        <v>0.5</v>
      </c>
      <c r="F15" s="25"/>
      <c r="G15" s="20">
        <f>E15*F15</f>
        <v>0</v>
      </c>
      <c r="H15" s="3">
        <v>0.08</v>
      </c>
      <c r="I15" s="20">
        <f t="shared" si="0"/>
        <v>0</v>
      </c>
      <c r="J15" s="20">
        <f t="shared" si="1"/>
        <v>0</v>
      </c>
    </row>
    <row r="16" spans="1:10" s="1" customFormat="1" ht="24.75" customHeight="1">
      <c r="A16" s="12">
        <v>5</v>
      </c>
      <c r="B16" s="13" t="s">
        <v>13</v>
      </c>
      <c r="C16" s="13" t="s">
        <v>14</v>
      </c>
      <c r="D16" s="6" t="s">
        <v>11</v>
      </c>
      <c r="E16" s="2">
        <v>1</v>
      </c>
      <c r="F16" s="25"/>
      <c r="G16" s="20">
        <f>E16*F16</f>
        <v>0</v>
      </c>
      <c r="H16" s="3">
        <v>0.08</v>
      </c>
      <c r="I16" s="20">
        <f t="shared" si="0"/>
        <v>0</v>
      </c>
      <c r="J16" s="20">
        <f t="shared" si="1"/>
        <v>0</v>
      </c>
    </row>
    <row r="17" spans="1:10" s="1" customFormat="1" ht="24.75" customHeight="1">
      <c r="A17" s="12">
        <v>6</v>
      </c>
      <c r="B17" s="13" t="s">
        <v>97</v>
      </c>
      <c r="C17" s="13" t="s">
        <v>98</v>
      </c>
      <c r="D17" s="6" t="s">
        <v>11</v>
      </c>
      <c r="E17" s="2">
        <v>1.9</v>
      </c>
      <c r="F17" s="25"/>
      <c r="G17" s="20">
        <f>E17*F17</f>
        <v>0</v>
      </c>
      <c r="H17" s="3">
        <v>0.08</v>
      </c>
      <c r="I17" s="20">
        <f t="shared" si="0"/>
        <v>0</v>
      </c>
      <c r="J17" s="20">
        <f t="shared" si="1"/>
        <v>0</v>
      </c>
    </row>
    <row r="18" spans="1:14" s="1" customFormat="1" ht="24.75" customHeight="1">
      <c r="A18" s="12">
        <v>7</v>
      </c>
      <c r="B18" s="13" t="s">
        <v>15</v>
      </c>
      <c r="C18" s="13" t="s">
        <v>99</v>
      </c>
      <c r="D18" s="6" t="s">
        <v>11</v>
      </c>
      <c r="E18" s="2">
        <v>6.52</v>
      </c>
      <c r="F18" s="25"/>
      <c r="G18" s="20">
        <f t="shared" si="2"/>
        <v>0</v>
      </c>
      <c r="H18" s="3">
        <v>0.08</v>
      </c>
      <c r="I18" s="20">
        <f t="shared" si="0"/>
        <v>0</v>
      </c>
      <c r="J18" s="20">
        <f t="shared" si="1"/>
        <v>0</v>
      </c>
      <c r="M18" s="38"/>
      <c r="N18" s="39"/>
    </row>
    <row r="19" spans="1:14" s="1" customFormat="1" ht="24.75" customHeight="1">
      <c r="A19" s="12">
        <v>8</v>
      </c>
      <c r="B19" s="13" t="s">
        <v>100</v>
      </c>
      <c r="C19" s="58" t="s">
        <v>102</v>
      </c>
      <c r="D19" s="6" t="s">
        <v>106</v>
      </c>
      <c r="E19" s="2">
        <v>9.28</v>
      </c>
      <c r="F19" s="25"/>
      <c r="G19" s="20">
        <f t="shared" si="2"/>
        <v>0</v>
      </c>
      <c r="H19" s="3">
        <v>0.08</v>
      </c>
      <c r="I19" s="20">
        <f t="shared" si="0"/>
        <v>0</v>
      </c>
      <c r="J19" s="20">
        <f t="shared" si="1"/>
        <v>0</v>
      </c>
      <c r="M19" s="38"/>
      <c r="N19" s="39"/>
    </row>
    <row r="20" spans="1:14" s="1" customFormat="1" ht="24.75" customHeight="1">
      <c r="A20" s="12">
        <v>9</v>
      </c>
      <c r="B20" s="13" t="s">
        <v>101</v>
      </c>
      <c r="C20" s="58" t="s">
        <v>103</v>
      </c>
      <c r="D20" s="6" t="s">
        <v>106</v>
      </c>
      <c r="E20" s="2">
        <v>9.28</v>
      </c>
      <c r="F20" s="25"/>
      <c r="G20" s="20">
        <f t="shared" si="2"/>
        <v>0</v>
      </c>
      <c r="H20" s="3">
        <v>0.08</v>
      </c>
      <c r="I20" s="20">
        <f t="shared" si="0"/>
        <v>0</v>
      </c>
      <c r="J20" s="20">
        <f t="shared" si="1"/>
        <v>0</v>
      </c>
      <c r="M20" s="38"/>
      <c r="N20" s="39"/>
    </row>
    <row r="21" spans="1:14" s="1" customFormat="1" ht="24.75" customHeight="1">
      <c r="A21" s="12">
        <v>10</v>
      </c>
      <c r="B21" s="13" t="s">
        <v>105</v>
      </c>
      <c r="C21" s="58" t="s">
        <v>104</v>
      </c>
      <c r="D21" s="6" t="s">
        <v>106</v>
      </c>
      <c r="E21" s="2">
        <v>9.28</v>
      </c>
      <c r="F21" s="25"/>
      <c r="G21" s="20">
        <f t="shared" si="2"/>
        <v>0</v>
      </c>
      <c r="H21" s="3">
        <v>0.08</v>
      </c>
      <c r="I21" s="20">
        <f t="shared" si="0"/>
        <v>0</v>
      </c>
      <c r="J21" s="20">
        <f t="shared" si="1"/>
        <v>0</v>
      </c>
      <c r="M21" s="38"/>
      <c r="N21" s="39"/>
    </row>
    <row r="22" spans="1:13" s="1" customFormat="1" ht="24.75" customHeight="1">
      <c r="A22" s="12">
        <v>11</v>
      </c>
      <c r="B22" s="13" t="s">
        <v>28</v>
      </c>
      <c r="C22" s="13" t="s">
        <v>29</v>
      </c>
      <c r="D22" s="6" t="s">
        <v>32</v>
      </c>
      <c r="E22" s="2">
        <v>1</v>
      </c>
      <c r="F22" s="25"/>
      <c r="G22" s="20">
        <f t="shared" si="2"/>
        <v>0</v>
      </c>
      <c r="H22" s="3">
        <v>0.08</v>
      </c>
      <c r="I22" s="20">
        <f t="shared" si="0"/>
        <v>0</v>
      </c>
      <c r="J22" s="20">
        <f t="shared" si="1"/>
        <v>0</v>
      </c>
      <c r="M22" s="38"/>
    </row>
    <row r="23" spans="1:13" s="1" customFormat="1" ht="24.75" customHeight="1">
      <c r="A23" s="12">
        <v>12</v>
      </c>
      <c r="B23" s="14" t="s">
        <v>30</v>
      </c>
      <c r="C23" s="13" t="s">
        <v>31</v>
      </c>
      <c r="D23" s="6" t="s">
        <v>32</v>
      </c>
      <c r="E23" s="2">
        <v>1</v>
      </c>
      <c r="F23" s="25"/>
      <c r="G23" s="20">
        <f t="shared" si="2"/>
        <v>0</v>
      </c>
      <c r="H23" s="3">
        <v>0.08</v>
      </c>
      <c r="I23" s="20">
        <f t="shared" si="0"/>
        <v>0</v>
      </c>
      <c r="J23" s="20">
        <f t="shared" si="1"/>
        <v>0</v>
      </c>
      <c r="M23" s="38"/>
    </row>
    <row r="24" spans="1:13" s="1" customFormat="1" ht="24.75" customHeight="1">
      <c r="A24" s="76" t="s">
        <v>55</v>
      </c>
      <c r="B24" s="76"/>
      <c r="C24" s="76"/>
      <c r="D24" s="76"/>
      <c r="E24" s="76"/>
      <c r="F24" s="76"/>
      <c r="G24" s="76"/>
      <c r="H24" s="76"/>
      <c r="I24" s="76"/>
      <c r="J24" s="76"/>
      <c r="M24" s="38"/>
    </row>
    <row r="25" spans="1:13" s="1" customFormat="1" ht="24.75" customHeight="1">
      <c r="A25" s="12">
        <v>10</v>
      </c>
      <c r="B25" s="13" t="s">
        <v>16</v>
      </c>
      <c r="C25" s="13" t="s">
        <v>17</v>
      </c>
      <c r="D25" s="6" t="s">
        <v>11</v>
      </c>
      <c r="E25" s="2">
        <v>1.9</v>
      </c>
      <c r="F25" s="25"/>
      <c r="G25" s="20">
        <f>E25*F25</f>
        <v>0</v>
      </c>
      <c r="H25" s="3">
        <v>0.08</v>
      </c>
      <c r="I25" s="20">
        <f>G25*H25</f>
        <v>0</v>
      </c>
      <c r="J25" s="20">
        <f>I25+G25</f>
        <v>0</v>
      </c>
      <c r="M25" s="39"/>
    </row>
    <row r="26" spans="1:13" s="1" customFormat="1" ht="24.75" customHeight="1">
      <c r="A26" s="12">
        <v>11</v>
      </c>
      <c r="B26" s="13" t="s">
        <v>18</v>
      </c>
      <c r="C26" s="13" t="s">
        <v>19</v>
      </c>
      <c r="D26" s="6" t="s">
        <v>20</v>
      </c>
      <c r="E26" s="2">
        <v>100</v>
      </c>
      <c r="F26" s="25"/>
      <c r="G26" s="20">
        <f aca="true" t="shared" si="3" ref="G26:G31">E26*F26</f>
        <v>0</v>
      </c>
      <c r="H26" s="3">
        <v>0.08</v>
      </c>
      <c r="I26" s="20">
        <f aca="true" t="shared" si="4" ref="I26:I31">G26*H26</f>
        <v>0</v>
      </c>
      <c r="J26" s="20">
        <f aca="true" t="shared" si="5" ref="J26:J31">I26+G26</f>
        <v>0</v>
      </c>
      <c r="M26" s="39"/>
    </row>
    <row r="27" spans="1:10" ht="24.75" customHeight="1">
      <c r="A27" s="12">
        <v>15</v>
      </c>
      <c r="B27" s="4" t="s">
        <v>25</v>
      </c>
      <c r="C27" s="4" t="s">
        <v>26</v>
      </c>
      <c r="D27" s="5" t="s">
        <v>27</v>
      </c>
      <c r="E27" s="2">
        <v>9.2</v>
      </c>
      <c r="F27" s="25"/>
      <c r="G27" s="20">
        <f t="shared" si="3"/>
        <v>0</v>
      </c>
      <c r="H27" s="3">
        <v>0.23</v>
      </c>
      <c r="I27" s="20">
        <f t="shared" si="4"/>
        <v>0</v>
      </c>
      <c r="J27" s="20">
        <f t="shared" si="5"/>
        <v>0</v>
      </c>
    </row>
    <row r="28" spans="1:10" ht="24.75" customHeight="1">
      <c r="A28" s="12">
        <v>16</v>
      </c>
      <c r="B28" s="4" t="s">
        <v>73</v>
      </c>
      <c r="C28" s="4" t="s">
        <v>74</v>
      </c>
      <c r="D28" s="5" t="s">
        <v>27</v>
      </c>
      <c r="E28" s="2">
        <v>1</v>
      </c>
      <c r="F28" s="25"/>
      <c r="G28" s="20">
        <f t="shared" si="3"/>
        <v>0</v>
      </c>
      <c r="H28" s="3">
        <v>0.23</v>
      </c>
      <c r="I28" s="20">
        <f t="shared" si="4"/>
        <v>0</v>
      </c>
      <c r="J28" s="20">
        <f t="shared" si="5"/>
        <v>0</v>
      </c>
    </row>
    <row r="29" spans="1:10" ht="24.75" customHeight="1">
      <c r="A29" s="12">
        <v>17</v>
      </c>
      <c r="B29" s="14" t="s">
        <v>22</v>
      </c>
      <c r="C29" s="4" t="s">
        <v>23</v>
      </c>
      <c r="D29" s="5" t="s">
        <v>24</v>
      </c>
      <c r="E29" s="2">
        <v>7</v>
      </c>
      <c r="F29" s="25"/>
      <c r="G29" s="20">
        <f t="shared" si="3"/>
        <v>0</v>
      </c>
      <c r="H29" s="3">
        <v>0.08</v>
      </c>
      <c r="I29" s="20">
        <f t="shared" si="4"/>
        <v>0</v>
      </c>
      <c r="J29" s="20">
        <f t="shared" si="5"/>
        <v>0</v>
      </c>
    </row>
    <row r="30" spans="1:11" ht="24.75" customHeight="1">
      <c r="A30" s="12">
        <v>18</v>
      </c>
      <c r="B30" s="4" t="s">
        <v>33</v>
      </c>
      <c r="C30" s="13" t="s">
        <v>34</v>
      </c>
      <c r="D30" s="5" t="s">
        <v>32</v>
      </c>
      <c r="E30" s="2">
        <v>1</v>
      </c>
      <c r="F30" s="25"/>
      <c r="G30" s="20">
        <f t="shared" si="3"/>
        <v>0</v>
      </c>
      <c r="H30" s="3">
        <v>0.08</v>
      </c>
      <c r="I30" s="20">
        <f t="shared" si="4"/>
        <v>0</v>
      </c>
      <c r="J30" s="20">
        <f t="shared" si="5"/>
        <v>0</v>
      </c>
      <c r="K30" s="1"/>
    </row>
    <row r="31" spans="1:11" ht="24.75" customHeight="1">
      <c r="A31" s="12">
        <v>19</v>
      </c>
      <c r="B31" s="14" t="s">
        <v>35</v>
      </c>
      <c r="C31" s="13" t="s">
        <v>36</v>
      </c>
      <c r="D31" s="5" t="s">
        <v>32</v>
      </c>
      <c r="E31" s="2">
        <v>1</v>
      </c>
      <c r="F31" s="25"/>
      <c r="G31" s="20">
        <f t="shared" si="3"/>
        <v>0</v>
      </c>
      <c r="H31" s="3">
        <v>0.08</v>
      </c>
      <c r="I31" s="20">
        <f t="shared" si="4"/>
        <v>0</v>
      </c>
      <c r="J31" s="20">
        <f t="shared" si="5"/>
        <v>0</v>
      </c>
      <c r="K31" s="1"/>
    </row>
    <row r="32" spans="1:10" ht="24.75" customHeight="1">
      <c r="A32" s="76" t="s">
        <v>38</v>
      </c>
      <c r="B32" s="76"/>
      <c r="C32" s="76"/>
      <c r="D32" s="76"/>
      <c r="E32" s="76"/>
      <c r="F32" s="76"/>
      <c r="G32" s="76"/>
      <c r="H32" s="76"/>
      <c r="I32" s="76"/>
      <c r="J32" s="76"/>
    </row>
    <row r="33" spans="1:10" ht="24.75" customHeight="1">
      <c r="A33" s="72" t="s">
        <v>41</v>
      </c>
      <c r="B33" s="73"/>
      <c r="C33" s="73"/>
      <c r="D33" s="73"/>
      <c r="E33" s="73"/>
      <c r="F33" s="73"/>
      <c r="G33" s="73"/>
      <c r="H33" s="73"/>
      <c r="I33" s="73"/>
      <c r="J33" s="74"/>
    </row>
    <row r="34" spans="1:10" ht="24.75" customHeight="1">
      <c r="A34" s="15">
        <v>20</v>
      </c>
      <c r="B34" s="16" t="s">
        <v>39</v>
      </c>
      <c r="C34" s="17" t="s">
        <v>40</v>
      </c>
      <c r="D34" s="18" t="s">
        <v>24</v>
      </c>
      <c r="E34" s="15">
        <v>909</v>
      </c>
      <c r="F34" s="25"/>
      <c r="G34" s="20">
        <f>E34*F34</f>
        <v>0</v>
      </c>
      <c r="H34" s="3">
        <v>0.08</v>
      </c>
      <c r="I34" s="20">
        <f>G34*H34</f>
        <v>0</v>
      </c>
      <c r="J34" s="20">
        <f>I34+G34</f>
        <v>0</v>
      </c>
    </row>
    <row r="35" spans="1:10" ht="24.75" customHeight="1">
      <c r="A35" s="80" t="s">
        <v>42</v>
      </c>
      <c r="B35" s="81"/>
      <c r="C35" s="81"/>
      <c r="D35" s="81"/>
      <c r="E35" s="81"/>
      <c r="F35" s="81"/>
      <c r="G35" s="81"/>
      <c r="H35" s="81"/>
      <c r="I35" s="81"/>
      <c r="J35" s="74"/>
    </row>
    <row r="36" spans="1:10" ht="24.75" customHeight="1">
      <c r="A36" s="15">
        <v>21</v>
      </c>
      <c r="B36" s="16" t="s">
        <v>39</v>
      </c>
      <c r="C36" s="17" t="s">
        <v>40</v>
      </c>
      <c r="D36" s="18" t="s">
        <v>24</v>
      </c>
      <c r="E36" s="15">
        <v>2966</v>
      </c>
      <c r="F36" s="25"/>
      <c r="G36" s="20">
        <f>E36*F36</f>
        <v>0</v>
      </c>
      <c r="H36" s="3">
        <v>0.08</v>
      </c>
      <c r="I36" s="20">
        <f>G36*H36</f>
        <v>0</v>
      </c>
      <c r="J36" s="20">
        <f>I36+G36</f>
        <v>0</v>
      </c>
    </row>
    <row r="37" spans="1:10" ht="24.75" customHeight="1">
      <c r="A37" s="80" t="s">
        <v>43</v>
      </c>
      <c r="B37" s="81"/>
      <c r="C37" s="81"/>
      <c r="D37" s="81"/>
      <c r="E37" s="81"/>
      <c r="F37" s="81"/>
      <c r="G37" s="81"/>
      <c r="H37" s="81"/>
      <c r="I37" s="81"/>
      <c r="J37" s="74"/>
    </row>
    <row r="38" spans="1:10" ht="24.75" customHeight="1">
      <c r="A38" s="15">
        <v>22</v>
      </c>
      <c r="B38" s="16" t="s">
        <v>39</v>
      </c>
      <c r="C38" s="17" t="s">
        <v>40</v>
      </c>
      <c r="D38" s="18" t="s">
        <v>24</v>
      </c>
      <c r="E38" s="15">
        <v>96</v>
      </c>
      <c r="F38" s="25"/>
      <c r="G38" s="20">
        <f>E38*F38</f>
        <v>0</v>
      </c>
      <c r="H38" s="3">
        <v>0.08</v>
      </c>
      <c r="I38" s="20">
        <f>G38*H38</f>
        <v>0</v>
      </c>
      <c r="J38" s="20">
        <f>I38+G38</f>
        <v>0</v>
      </c>
    </row>
    <row r="39" spans="1:10" ht="24.75" customHeight="1">
      <c r="A39" s="72" t="s">
        <v>46</v>
      </c>
      <c r="B39" s="73"/>
      <c r="C39" s="73"/>
      <c r="D39" s="73"/>
      <c r="E39" s="73"/>
      <c r="F39" s="73"/>
      <c r="G39" s="73"/>
      <c r="H39" s="73"/>
      <c r="I39" s="73"/>
      <c r="J39" s="74"/>
    </row>
    <row r="40" spans="1:10" ht="24.75" customHeight="1">
      <c r="A40" s="15">
        <v>23</v>
      </c>
      <c r="B40" s="16" t="s">
        <v>39</v>
      </c>
      <c r="C40" s="17" t="s">
        <v>40</v>
      </c>
      <c r="D40" s="18" t="s">
        <v>24</v>
      </c>
      <c r="E40" s="15">
        <v>480</v>
      </c>
      <c r="F40" s="25"/>
      <c r="G40" s="20">
        <f>E40*F40</f>
        <v>0</v>
      </c>
      <c r="H40" s="3">
        <v>0.08</v>
      </c>
      <c r="I40" s="20">
        <f>G40*H40</f>
        <v>0</v>
      </c>
      <c r="J40" s="20">
        <f>I40+G40</f>
        <v>0</v>
      </c>
    </row>
    <row r="41" spans="1:10" ht="14.25" customHeight="1">
      <c r="A41" s="72"/>
      <c r="B41" s="73"/>
      <c r="C41" s="73"/>
      <c r="D41" s="73"/>
      <c r="E41" s="73"/>
      <c r="F41" s="73"/>
      <c r="G41" s="73"/>
      <c r="H41" s="73"/>
      <c r="I41" s="73"/>
      <c r="J41" s="75"/>
    </row>
    <row r="42" spans="1:10" ht="24.75" customHeight="1">
      <c r="A42" s="15">
        <v>24</v>
      </c>
      <c r="B42" s="16" t="s">
        <v>44</v>
      </c>
      <c r="C42" s="17" t="s">
        <v>45</v>
      </c>
      <c r="D42" s="18" t="s">
        <v>24</v>
      </c>
      <c r="E42" s="15">
        <v>4451</v>
      </c>
      <c r="F42" s="25"/>
      <c r="G42" s="20">
        <f aca="true" t="shared" si="6" ref="G42:G49">E42*F42</f>
        <v>0</v>
      </c>
      <c r="H42" s="3">
        <v>0.08</v>
      </c>
      <c r="I42" s="20">
        <f aca="true" t="shared" si="7" ref="I42:I49">G42*H42</f>
        <v>0</v>
      </c>
      <c r="J42" s="20">
        <f>I42+G42</f>
        <v>0</v>
      </c>
    </row>
    <row r="43" spans="1:10" ht="24.75" customHeight="1">
      <c r="A43" s="15">
        <v>25</v>
      </c>
      <c r="B43" s="17" t="s">
        <v>56</v>
      </c>
      <c r="C43" s="17" t="s">
        <v>57</v>
      </c>
      <c r="D43" s="18" t="s">
        <v>52</v>
      </c>
      <c r="E43" s="15">
        <v>300</v>
      </c>
      <c r="F43" s="25"/>
      <c r="G43" s="20">
        <f t="shared" si="6"/>
        <v>0</v>
      </c>
      <c r="H43" s="3">
        <v>0.08</v>
      </c>
      <c r="I43" s="20">
        <f t="shared" si="7"/>
        <v>0</v>
      </c>
      <c r="J43" s="20">
        <f>I43+G43</f>
        <v>0</v>
      </c>
    </row>
    <row r="44" spans="1:10" ht="24.75" customHeight="1">
      <c r="A44" s="15">
        <v>26</v>
      </c>
      <c r="B44" s="26" t="s">
        <v>75</v>
      </c>
      <c r="C44" s="27" t="s">
        <v>76</v>
      </c>
      <c r="D44" s="28" t="s">
        <v>52</v>
      </c>
      <c r="E44" s="29">
        <v>25</v>
      </c>
      <c r="F44" s="25"/>
      <c r="G44" s="20">
        <f t="shared" si="6"/>
        <v>0</v>
      </c>
      <c r="H44" s="3">
        <v>0.08</v>
      </c>
      <c r="I44" s="20">
        <f t="shared" si="7"/>
        <v>0</v>
      </c>
      <c r="J44" s="20">
        <f>I44+G44</f>
        <v>0</v>
      </c>
    </row>
    <row r="45" spans="1:10" ht="24.75" customHeight="1">
      <c r="A45" s="15">
        <v>27</v>
      </c>
      <c r="B45" s="26" t="s">
        <v>77</v>
      </c>
      <c r="C45" s="30" t="s">
        <v>78</v>
      </c>
      <c r="D45" s="28" t="s">
        <v>32</v>
      </c>
      <c r="E45" s="29">
        <v>100</v>
      </c>
      <c r="F45" s="25"/>
      <c r="G45" s="20">
        <f t="shared" si="6"/>
        <v>0</v>
      </c>
      <c r="H45" s="3">
        <v>0.08</v>
      </c>
      <c r="I45" s="20">
        <f t="shared" si="7"/>
        <v>0</v>
      </c>
      <c r="J45" s="20">
        <f>I45+G45</f>
        <v>0</v>
      </c>
    </row>
    <row r="46" spans="1:10" ht="24.75" customHeight="1">
      <c r="A46" s="15">
        <v>28</v>
      </c>
      <c r="B46" s="26" t="s">
        <v>79</v>
      </c>
      <c r="C46" s="30" t="s">
        <v>80</v>
      </c>
      <c r="D46" s="28" t="s">
        <v>32</v>
      </c>
      <c r="E46" s="29">
        <v>80</v>
      </c>
      <c r="F46" s="25"/>
      <c r="G46" s="20">
        <f t="shared" si="6"/>
        <v>0</v>
      </c>
      <c r="H46" s="3">
        <v>0.08</v>
      </c>
      <c r="I46" s="20">
        <f t="shared" si="7"/>
        <v>0</v>
      </c>
      <c r="J46" s="20">
        <f>I46+G46</f>
        <v>0</v>
      </c>
    </row>
    <row r="47" spans="1:10" ht="24.75" customHeight="1">
      <c r="A47" s="15">
        <v>29</v>
      </c>
      <c r="B47" s="22" t="s">
        <v>64</v>
      </c>
      <c r="C47" s="22" t="s">
        <v>63</v>
      </c>
      <c r="D47" s="23" t="s">
        <v>24</v>
      </c>
      <c r="E47" s="21">
        <v>150</v>
      </c>
      <c r="F47" s="25"/>
      <c r="G47" s="20">
        <f t="shared" si="6"/>
        <v>0</v>
      </c>
      <c r="H47" s="3">
        <v>0.08</v>
      </c>
      <c r="I47" s="20">
        <f t="shared" si="7"/>
        <v>0</v>
      </c>
      <c r="J47" s="20">
        <f>G47+I47</f>
        <v>0</v>
      </c>
    </row>
    <row r="48" spans="1:10" ht="24.75" customHeight="1">
      <c r="A48" s="15">
        <v>30</v>
      </c>
      <c r="B48" s="22" t="s">
        <v>65</v>
      </c>
      <c r="C48" s="22" t="s">
        <v>66</v>
      </c>
      <c r="D48" s="24" t="s">
        <v>32</v>
      </c>
      <c r="E48" s="21">
        <v>80</v>
      </c>
      <c r="F48" s="25"/>
      <c r="G48" s="20">
        <f t="shared" si="6"/>
        <v>0</v>
      </c>
      <c r="H48" s="3">
        <v>0.08</v>
      </c>
      <c r="I48" s="20">
        <f t="shared" si="7"/>
        <v>0</v>
      </c>
      <c r="J48" s="20">
        <f>G48+I48</f>
        <v>0</v>
      </c>
    </row>
    <row r="49" spans="1:10" ht="24.75" customHeight="1">
      <c r="A49" s="15">
        <v>31</v>
      </c>
      <c r="B49" s="22" t="s">
        <v>67</v>
      </c>
      <c r="C49" s="22" t="s">
        <v>68</v>
      </c>
      <c r="D49" s="24" t="s">
        <v>32</v>
      </c>
      <c r="E49" s="21">
        <v>70</v>
      </c>
      <c r="F49" s="25"/>
      <c r="G49" s="20">
        <f t="shared" si="6"/>
        <v>0</v>
      </c>
      <c r="H49" s="3">
        <v>0.08</v>
      </c>
      <c r="I49" s="20">
        <f t="shared" si="7"/>
        <v>0</v>
      </c>
      <c r="J49" s="20">
        <f>G49+I49</f>
        <v>0</v>
      </c>
    </row>
    <row r="50" spans="1:10" ht="24.75" customHeight="1">
      <c r="A50" s="76" t="s">
        <v>47</v>
      </c>
      <c r="B50" s="76"/>
      <c r="C50" s="76"/>
      <c r="D50" s="76"/>
      <c r="E50" s="76"/>
      <c r="F50" s="76"/>
      <c r="G50" s="76"/>
      <c r="H50" s="76"/>
      <c r="I50" s="76"/>
      <c r="J50" s="76"/>
    </row>
    <row r="51" spans="1:10" ht="24.75" customHeight="1">
      <c r="A51" s="12">
        <v>32</v>
      </c>
      <c r="B51" s="17" t="s">
        <v>48</v>
      </c>
      <c r="C51" s="17" t="s">
        <v>50</v>
      </c>
      <c r="D51" s="6" t="s">
        <v>20</v>
      </c>
      <c r="E51" s="2">
        <v>1</v>
      </c>
      <c r="F51" s="25"/>
      <c r="G51" s="20">
        <f>E51*F51</f>
        <v>0</v>
      </c>
      <c r="H51" s="3">
        <v>0.08</v>
      </c>
      <c r="I51" s="20">
        <f>G51*H51</f>
        <v>0</v>
      </c>
      <c r="J51" s="20">
        <f>I51+G51</f>
        <v>0</v>
      </c>
    </row>
    <row r="52" spans="1:10" ht="24.75" customHeight="1">
      <c r="A52" s="12">
        <v>33</v>
      </c>
      <c r="B52" s="61" t="s">
        <v>49</v>
      </c>
      <c r="C52" s="19" t="s">
        <v>51</v>
      </c>
      <c r="D52" s="6" t="s">
        <v>20</v>
      </c>
      <c r="E52" s="2">
        <v>1</v>
      </c>
      <c r="F52" s="25"/>
      <c r="G52" s="20">
        <f>E52*F52</f>
        <v>0</v>
      </c>
      <c r="H52" s="3">
        <v>0.08</v>
      </c>
      <c r="I52" s="20">
        <f>G52*H52</f>
        <v>0</v>
      </c>
      <c r="J52" s="20">
        <f>I52+G52</f>
        <v>0</v>
      </c>
    </row>
    <row r="53" spans="1:10" ht="24.75" customHeight="1">
      <c r="A53" s="60"/>
      <c r="B53" s="62" t="s">
        <v>107</v>
      </c>
      <c r="C53" s="59" t="s">
        <v>108</v>
      </c>
      <c r="D53" s="6" t="s">
        <v>20</v>
      </c>
      <c r="E53" s="2">
        <v>5</v>
      </c>
      <c r="F53" s="25"/>
      <c r="G53" s="20">
        <f>E53*F53</f>
        <v>0</v>
      </c>
      <c r="H53" s="3">
        <v>0.08</v>
      </c>
      <c r="I53" s="20">
        <f>G53*H53</f>
        <v>0</v>
      </c>
      <c r="J53" s="20">
        <f>I53+G53</f>
        <v>0</v>
      </c>
    </row>
    <row r="54" spans="1:10" ht="24.75" customHeight="1">
      <c r="A54" s="76" t="s">
        <v>53</v>
      </c>
      <c r="B54" s="79"/>
      <c r="C54" s="76"/>
      <c r="D54" s="76"/>
      <c r="E54" s="76"/>
      <c r="F54" s="76"/>
      <c r="G54" s="76"/>
      <c r="H54" s="76"/>
      <c r="I54" s="76"/>
      <c r="J54" s="76"/>
    </row>
    <row r="55" spans="1:10" ht="24.75" customHeight="1">
      <c r="A55" s="12">
        <v>34</v>
      </c>
      <c r="B55" s="4" t="s">
        <v>58</v>
      </c>
      <c r="C55" s="4" t="s">
        <v>59</v>
      </c>
      <c r="D55" s="5" t="s">
        <v>52</v>
      </c>
      <c r="E55" s="29">
        <v>250</v>
      </c>
      <c r="F55" s="25"/>
      <c r="G55" s="20">
        <f>E55*F55</f>
        <v>0</v>
      </c>
      <c r="H55" s="3">
        <v>0.23</v>
      </c>
      <c r="I55" s="20">
        <f>G55*H55</f>
        <v>0</v>
      </c>
      <c r="J55" s="20">
        <f>I55+G55</f>
        <v>0</v>
      </c>
    </row>
    <row r="56" spans="1:10" ht="24.75" customHeight="1">
      <c r="A56" s="12">
        <v>35</v>
      </c>
      <c r="B56" s="31" t="s">
        <v>60</v>
      </c>
      <c r="C56" s="32" t="s">
        <v>81</v>
      </c>
      <c r="D56" s="29" t="s">
        <v>52</v>
      </c>
      <c r="E56" s="29">
        <v>100</v>
      </c>
      <c r="F56" s="25"/>
      <c r="G56" s="20">
        <f>E56*F56</f>
        <v>0</v>
      </c>
      <c r="H56" s="3">
        <v>0.23</v>
      </c>
      <c r="I56" s="20">
        <f>G56*H56</f>
        <v>0</v>
      </c>
      <c r="J56" s="20">
        <f>I56+G56</f>
        <v>0</v>
      </c>
    </row>
    <row r="57" spans="1:10" ht="24.75" customHeight="1">
      <c r="A57" s="12">
        <v>36</v>
      </c>
      <c r="B57" s="44" t="s">
        <v>90</v>
      </c>
      <c r="C57" s="45" t="s">
        <v>91</v>
      </c>
      <c r="D57" s="33" t="s">
        <v>92</v>
      </c>
      <c r="E57" s="29">
        <v>5</v>
      </c>
      <c r="F57" s="25"/>
      <c r="G57" s="20">
        <f>E57*F57</f>
        <v>0</v>
      </c>
      <c r="H57" s="3">
        <v>0.23</v>
      </c>
      <c r="I57" s="20">
        <f>G57*H57</f>
        <v>0</v>
      </c>
      <c r="J57" s="20">
        <f>I57+G57</f>
        <v>0</v>
      </c>
    </row>
    <row r="58" spans="1:10" ht="24.75" customHeight="1">
      <c r="A58" s="46">
        <v>37</v>
      </c>
      <c r="B58" s="47" t="s">
        <v>93</v>
      </c>
      <c r="C58" s="48" t="s">
        <v>94</v>
      </c>
      <c r="D58" s="49" t="s">
        <v>92</v>
      </c>
      <c r="E58" s="29">
        <v>3</v>
      </c>
      <c r="F58" s="50"/>
      <c r="G58" s="51">
        <f>E58*F58</f>
        <v>0</v>
      </c>
      <c r="H58" s="52">
        <v>0.23</v>
      </c>
      <c r="I58" s="51">
        <f>G58*H58</f>
        <v>0</v>
      </c>
      <c r="J58" s="51">
        <f>I58+G58</f>
        <v>0</v>
      </c>
    </row>
    <row r="59" spans="1:10" ht="24.75" customHeight="1">
      <c r="A59" s="53">
        <v>38</v>
      </c>
      <c r="B59" s="44" t="s">
        <v>95</v>
      </c>
      <c r="C59" s="45" t="s">
        <v>96</v>
      </c>
      <c r="D59" s="54" t="s">
        <v>92</v>
      </c>
      <c r="E59" s="54">
        <v>3</v>
      </c>
      <c r="F59" s="55"/>
      <c r="G59" s="56">
        <f>E59*F59</f>
        <v>0</v>
      </c>
      <c r="H59" s="57">
        <v>0.23</v>
      </c>
      <c r="I59" s="56">
        <f>G59*H59</f>
        <v>0</v>
      </c>
      <c r="J59" s="56">
        <f>I59+G59</f>
        <v>0</v>
      </c>
    </row>
    <row r="60" spans="1:10" ht="24.75" customHeight="1" thickBot="1">
      <c r="A60" s="68" t="s">
        <v>61</v>
      </c>
      <c r="B60" s="68"/>
      <c r="C60" s="68"/>
      <c r="D60" s="68"/>
      <c r="E60" s="68"/>
      <c r="F60" s="68"/>
      <c r="G60" s="68"/>
      <c r="H60" s="69"/>
      <c r="I60" s="70">
        <f>SUM(G55:G59,G51:G53,G51,G42:G49,G40,G38,G36,G34,G25:G31,G12:G23)</f>
        <v>0</v>
      </c>
      <c r="J60" s="71"/>
    </row>
    <row r="61" spans="1:10" ht="24.75" customHeight="1" thickBot="1">
      <c r="A61" s="64" t="s">
        <v>62</v>
      </c>
      <c r="B61" s="64"/>
      <c r="C61" s="64"/>
      <c r="D61" s="64"/>
      <c r="E61" s="64"/>
      <c r="F61" s="64"/>
      <c r="G61" s="64"/>
      <c r="H61" s="65"/>
      <c r="I61" s="66">
        <f>SUM(J55:J59,J51:J53,J42:J49,J40,J38,J36,J34,J25:J31,J12:J23)</f>
        <v>0</v>
      </c>
      <c r="J61" s="67"/>
    </row>
    <row r="63" ht="14.25">
      <c r="G63" s="43" t="s">
        <v>89</v>
      </c>
    </row>
  </sheetData>
  <sheetProtection/>
  <mergeCells count="15">
    <mergeCell ref="A7:J7"/>
    <mergeCell ref="A11:J11"/>
    <mergeCell ref="A54:J54"/>
    <mergeCell ref="A24:J24"/>
    <mergeCell ref="A32:J32"/>
    <mergeCell ref="A33:J33"/>
    <mergeCell ref="A35:J35"/>
    <mergeCell ref="A37:J37"/>
    <mergeCell ref="A61:H61"/>
    <mergeCell ref="I61:J61"/>
    <mergeCell ref="A60:H60"/>
    <mergeCell ref="I60:J60"/>
    <mergeCell ref="A39:J39"/>
    <mergeCell ref="A41:J41"/>
    <mergeCell ref="A50:J50"/>
  </mergeCells>
  <printOptions/>
  <pageMargins left="0.7843137254901962" right="0.7843137254901962" top="0.9803921568627452" bottom="0.9803921568627452" header="0.5098039215686275" footer="0.5098039215686275"/>
  <pageSetup fitToHeight="0" fitToWidth="1" horizontalDpi="600" verticalDpi="600" orientation="portrait" paperSize="9" scale="46"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2:J100"/>
  <sheetViews>
    <sheetView zoomScale="115" zoomScaleNormal="115" zoomScalePageLayoutView="0" workbookViewId="0" topLeftCell="A1">
      <selection activeCell="O18" sqref="O18"/>
    </sheetView>
  </sheetViews>
  <sheetFormatPr defaultColWidth="9.140625" defaultRowHeight="12.75"/>
  <cols>
    <col min="1" max="1" width="5.7109375" style="0" customWidth="1"/>
    <col min="2" max="2" width="12.8515625" style="0" customWidth="1"/>
    <col min="3" max="3" width="56.00390625" style="0" customWidth="1"/>
    <col min="4" max="5" width="10.7109375" style="0" customWidth="1"/>
    <col min="6" max="6" width="10.140625" style="0" customWidth="1"/>
    <col min="7" max="10" width="10.7109375" style="0" customWidth="1"/>
  </cols>
  <sheetData>
    <row r="1" ht="72.75" customHeight="1"/>
    <row r="2" spans="2:3" ht="48" customHeight="1">
      <c r="B2" s="40" t="s">
        <v>82</v>
      </c>
      <c r="C2" s="42" t="s">
        <v>88</v>
      </c>
    </row>
    <row r="3" spans="2:4" ht="23.25" customHeight="1">
      <c r="B3" s="34"/>
      <c r="C3" s="35"/>
      <c r="D3" s="41" t="s">
        <v>83</v>
      </c>
    </row>
    <row r="4" ht="12.75">
      <c r="A4" s="37" t="s">
        <v>84</v>
      </c>
    </row>
    <row r="5" spans="1:2" ht="12.75">
      <c r="A5" s="37" t="s">
        <v>85</v>
      </c>
      <c r="B5" s="36"/>
    </row>
    <row r="7" spans="1:10" ht="32.25" customHeight="1">
      <c r="A7" s="129" t="s">
        <v>86</v>
      </c>
      <c r="B7" s="129"/>
      <c r="C7" s="129"/>
      <c r="D7" s="129"/>
      <c r="E7" s="129"/>
      <c r="F7" s="129"/>
      <c r="G7" s="129"/>
      <c r="H7" s="129"/>
      <c r="I7" s="129"/>
      <c r="J7" s="129"/>
    </row>
    <row r="9" s="1" customFormat="1" ht="21" customHeight="1">
      <c r="A9" s="7" t="s">
        <v>355</v>
      </c>
    </row>
    <row r="10" spans="1:10" s="1" customFormat="1" ht="51.75" customHeight="1">
      <c r="A10" s="128" t="s">
        <v>0</v>
      </c>
      <c r="B10" s="128" t="s">
        <v>1</v>
      </c>
      <c r="C10" s="128" t="s">
        <v>2</v>
      </c>
      <c r="D10" s="128" t="s">
        <v>3</v>
      </c>
      <c r="E10" s="128" t="s">
        <v>4</v>
      </c>
      <c r="F10" s="126" t="s">
        <v>5</v>
      </c>
      <c r="G10" s="127" t="s">
        <v>6</v>
      </c>
      <c r="H10" s="126" t="s">
        <v>7</v>
      </c>
      <c r="I10" s="126" t="s">
        <v>8</v>
      </c>
      <c r="J10" s="126" t="s">
        <v>9</v>
      </c>
    </row>
    <row r="11" spans="1:10" s="1" customFormat="1" ht="24.75" customHeight="1">
      <c r="A11" s="125" t="s">
        <v>54</v>
      </c>
      <c r="B11" s="125"/>
      <c r="C11" s="125"/>
      <c r="D11" s="125"/>
      <c r="E11" s="125"/>
      <c r="F11" s="125"/>
      <c r="G11" s="125"/>
      <c r="H11" s="125"/>
      <c r="I11" s="125"/>
      <c r="J11" s="125"/>
    </row>
    <row r="12" spans="1:10" s="1" customFormat="1" ht="27" customHeight="1">
      <c r="A12" s="121">
        <v>1</v>
      </c>
      <c r="B12" s="58" t="s">
        <v>146</v>
      </c>
      <c r="C12" s="58" t="s">
        <v>70</v>
      </c>
      <c r="D12" s="91" t="s">
        <v>145</v>
      </c>
      <c r="E12" s="90">
        <v>0.7</v>
      </c>
      <c r="F12" s="25"/>
      <c r="G12" s="20">
        <f>E12*F12</f>
        <v>0</v>
      </c>
      <c r="H12" s="3">
        <v>0.08</v>
      </c>
      <c r="I12" s="20">
        <f>G12*H12</f>
        <v>0</v>
      </c>
      <c r="J12" s="20">
        <f>I12+G12</f>
        <v>0</v>
      </c>
    </row>
    <row r="13" spans="1:10" s="1" customFormat="1" ht="24.75" customHeight="1">
      <c r="A13" s="121">
        <v>2</v>
      </c>
      <c r="B13" s="58" t="s">
        <v>184</v>
      </c>
      <c r="C13" s="58" t="s">
        <v>183</v>
      </c>
      <c r="D13" s="91" t="s">
        <v>106</v>
      </c>
      <c r="E13" s="90">
        <v>3.9</v>
      </c>
      <c r="F13" s="25"/>
      <c r="G13" s="20">
        <f>E13*F13</f>
        <v>0</v>
      </c>
      <c r="H13" s="3">
        <v>0.08</v>
      </c>
      <c r="I13" s="20">
        <f>G13*H13</f>
        <v>0</v>
      </c>
      <c r="J13" s="20">
        <f>I13+G13</f>
        <v>0</v>
      </c>
    </row>
    <row r="14" spans="1:10" s="1" customFormat="1" ht="24.75" customHeight="1">
      <c r="A14" s="121">
        <v>3</v>
      </c>
      <c r="B14" s="58" t="s">
        <v>100</v>
      </c>
      <c r="C14" s="58" t="s">
        <v>102</v>
      </c>
      <c r="D14" s="91" t="s">
        <v>106</v>
      </c>
      <c r="E14" s="90">
        <v>3.9</v>
      </c>
      <c r="F14" s="25"/>
      <c r="G14" s="20">
        <f>E14*F14</f>
        <v>0</v>
      </c>
      <c r="H14" s="3">
        <v>0.08</v>
      </c>
      <c r="I14" s="20">
        <f>G14*H14</f>
        <v>0</v>
      </c>
      <c r="J14" s="20">
        <f>I14+G14</f>
        <v>0</v>
      </c>
    </row>
    <row r="15" spans="1:10" s="1" customFormat="1" ht="27.75" customHeight="1">
      <c r="A15" s="121">
        <v>4</v>
      </c>
      <c r="B15" s="58" t="s">
        <v>354</v>
      </c>
      <c r="C15" s="58" t="s">
        <v>209</v>
      </c>
      <c r="D15" s="91" t="s">
        <v>106</v>
      </c>
      <c r="E15" s="90">
        <v>3.5</v>
      </c>
      <c r="F15" s="25"/>
      <c r="G15" s="20">
        <f>E15*F15</f>
        <v>0</v>
      </c>
      <c r="H15" s="3">
        <v>0.08</v>
      </c>
      <c r="I15" s="20">
        <f>G15*H15</f>
        <v>0</v>
      </c>
      <c r="J15" s="20">
        <f>I15+G15</f>
        <v>0</v>
      </c>
    </row>
    <row r="16" spans="1:10" s="1" customFormat="1" ht="25.5">
      <c r="A16" s="121">
        <v>5</v>
      </c>
      <c r="B16" s="58" t="s">
        <v>255</v>
      </c>
      <c r="C16" s="58" t="s">
        <v>135</v>
      </c>
      <c r="D16" s="91" t="s">
        <v>106</v>
      </c>
      <c r="E16" s="90">
        <v>0.58</v>
      </c>
      <c r="F16" s="25"/>
      <c r="G16" s="20">
        <f>E16*F16</f>
        <v>0</v>
      </c>
      <c r="H16" s="3">
        <v>0.08</v>
      </c>
      <c r="I16" s="20">
        <f>G16*H16</f>
        <v>0</v>
      </c>
      <c r="J16" s="20">
        <f>I16+G16</f>
        <v>0</v>
      </c>
    </row>
    <row r="17" spans="1:10" s="1" customFormat="1" ht="24.75" customHeight="1">
      <c r="A17" s="121">
        <v>6</v>
      </c>
      <c r="B17" s="58" t="s">
        <v>21</v>
      </c>
      <c r="C17" s="58" t="s">
        <v>10</v>
      </c>
      <c r="D17" s="91" t="s">
        <v>11</v>
      </c>
      <c r="E17" s="90">
        <v>5.06</v>
      </c>
      <c r="F17" s="25"/>
      <c r="G17" s="20">
        <f>E17*F17</f>
        <v>0</v>
      </c>
      <c r="H17" s="3">
        <v>0.08</v>
      </c>
      <c r="I17" s="20">
        <f>G17*H17</f>
        <v>0</v>
      </c>
      <c r="J17" s="20">
        <f>I17+G17</f>
        <v>0</v>
      </c>
    </row>
    <row r="18" spans="1:10" s="1" customFormat="1" ht="24.75" customHeight="1">
      <c r="A18" s="121">
        <v>7</v>
      </c>
      <c r="B18" s="58" t="s">
        <v>353</v>
      </c>
      <c r="C18" s="252" t="s">
        <v>352</v>
      </c>
      <c r="D18" s="91" t="s">
        <v>11</v>
      </c>
      <c r="E18" s="90">
        <v>0.4</v>
      </c>
      <c r="F18" s="25"/>
      <c r="G18" s="20">
        <f>E18*F18</f>
        <v>0</v>
      </c>
      <c r="H18" s="3">
        <v>0.08</v>
      </c>
      <c r="I18" s="20">
        <f>G18*H18</f>
        <v>0</v>
      </c>
      <c r="J18" s="20">
        <f>I18+G18</f>
        <v>0</v>
      </c>
    </row>
    <row r="19" spans="1:10" s="1" customFormat="1" ht="24.75" customHeight="1">
      <c r="A19" s="121">
        <v>8</v>
      </c>
      <c r="B19" s="58" t="s">
        <v>309</v>
      </c>
      <c r="C19" s="58" t="s">
        <v>178</v>
      </c>
      <c r="D19" s="91" t="s">
        <v>11</v>
      </c>
      <c r="E19" s="90">
        <v>26.99</v>
      </c>
      <c r="F19" s="25"/>
      <c r="G19" s="20">
        <f>E19*F19</f>
        <v>0</v>
      </c>
      <c r="H19" s="3">
        <v>0.08</v>
      </c>
      <c r="I19" s="20">
        <f>G19*H19</f>
        <v>0</v>
      </c>
      <c r="J19" s="20">
        <f>I19+G19</f>
        <v>0</v>
      </c>
    </row>
    <row r="20" spans="1:10" s="1" customFormat="1" ht="24.75" customHeight="1">
      <c r="A20" s="121">
        <v>9</v>
      </c>
      <c r="B20" s="58" t="s">
        <v>30</v>
      </c>
      <c r="C20" s="58" t="s">
        <v>31</v>
      </c>
      <c r="D20" s="91" t="s">
        <v>32</v>
      </c>
      <c r="E20" s="90">
        <v>1</v>
      </c>
      <c r="F20" s="25"/>
      <c r="G20" s="20">
        <f>E20*F20</f>
        <v>0</v>
      </c>
      <c r="H20" s="3">
        <v>0.08</v>
      </c>
      <c r="I20" s="20">
        <f>G20*H20</f>
        <v>0</v>
      </c>
      <c r="J20" s="20">
        <f>I20+G20</f>
        <v>0</v>
      </c>
    </row>
    <row r="21" spans="1:10" s="1" customFormat="1" ht="24.75" customHeight="1">
      <c r="A21" s="121">
        <v>10</v>
      </c>
      <c r="B21" s="58" t="s">
        <v>28</v>
      </c>
      <c r="C21" s="58" t="s">
        <v>29</v>
      </c>
      <c r="D21" s="91" t="s">
        <v>32</v>
      </c>
      <c r="E21" s="90">
        <v>1</v>
      </c>
      <c r="F21" s="25"/>
      <c r="G21" s="20">
        <f>E21*F21</f>
        <v>0</v>
      </c>
      <c r="H21" s="3">
        <v>0.08</v>
      </c>
      <c r="I21" s="20">
        <f>G21*H21</f>
        <v>0</v>
      </c>
      <c r="J21" s="20">
        <f>I21+G21</f>
        <v>0</v>
      </c>
    </row>
    <row r="22" spans="1:10" s="1" customFormat="1" ht="24.75" customHeight="1">
      <c r="A22" s="89" t="s">
        <v>55</v>
      </c>
      <c r="B22" s="89"/>
      <c r="C22" s="89"/>
      <c r="D22" s="89"/>
      <c r="E22" s="89"/>
      <c r="F22" s="89"/>
      <c r="G22" s="89"/>
      <c r="H22" s="89"/>
      <c r="I22" s="89"/>
      <c r="J22" s="89"/>
    </row>
    <row r="23" spans="1:10" s="1" customFormat="1" ht="24.75" customHeight="1">
      <c r="A23" s="85">
        <v>11</v>
      </c>
      <c r="B23" s="58" t="s">
        <v>16</v>
      </c>
      <c r="C23" s="58" t="s">
        <v>17</v>
      </c>
      <c r="D23" s="91" t="s">
        <v>11</v>
      </c>
      <c r="E23" s="90">
        <v>8.03</v>
      </c>
      <c r="F23" s="25"/>
      <c r="G23" s="20">
        <f>E23*F23</f>
        <v>0</v>
      </c>
      <c r="H23" s="3">
        <v>0.08</v>
      </c>
      <c r="I23" s="20">
        <f>G23*H23</f>
        <v>0</v>
      </c>
      <c r="J23" s="20">
        <f>I23+G23</f>
        <v>0</v>
      </c>
    </row>
    <row r="24" spans="1:10" s="1" customFormat="1" ht="24.75" customHeight="1">
      <c r="A24" s="85">
        <v>12</v>
      </c>
      <c r="B24" s="58" t="s">
        <v>252</v>
      </c>
      <c r="C24" s="225" t="s">
        <v>251</v>
      </c>
      <c r="D24" s="91" t="s">
        <v>106</v>
      </c>
      <c r="E24" s="90">
        <v>0.4</v>
      </c>
      <c r="F24" s="25"/>
      <c r="G24" s="20">
        <v>0</v>
      </c>
      <c r="H24" s="3">
        <v>0.08</v>
      </c>
      <c r="I24" s="20">
        <f>G24*H24</f>
        <v>0</v>
      </c>
      <c r="J24" s="20">
        <f>I24+G24</f>
        <v>0</v>
      </c>
    </row>
    <row r="25" spans="1:10" s="1" customFormat="1" ht="24.75" customHeight="1">
      <c r="A25" s="85">
        <v>13</v>
      </c>
      <c r="B25" s="58" t="s">
        <v>204</v>
      </c>
      <c r="C25" s="58" t="s">
        <v>174</v>
      </c>
      <c r="D25" s="91" t="s">
        <v>20</v>
      </c>
      <c r="E25" s="90">
        <v>10</v>
      </c>
      <c r="F25" s="25"/>
      <c r="G25" s="20">
        <f>E25*F25</f>
        <v>0</v>
      </c>
      <c r="H25" s="3">
        <v>0.08</v>
      </c>
      <c r="I25" s="20">
        <f>G25*H25</f>
        <v>0</v>
      </c>
      <c r="J25" s="20">
        <f>I25+G25</f>
        <v>0</v>
      </c>
    </row>
    <row r="26" spans="1:10" ht="24.75" customHeight="1">
      <c r="A26" s="85">
        <v>14</v>
      </c>
      <c r="B26" s="119" t="s">
        <v>18</v>
      </c>
      <c r="C26" s="4" t="s">
        <v>19</v>
      </c>
      <c r="D26" s="5" t="s">
        <v>20</v>
      </c>
      <c r="E26" s="90">
        <v>90</v>
      </c>
      <c r="F26" s="25"/>
      <c r="G26" s="20">
        <f>E26*F26</f>
        <v>0</v>
      </c>
      <c r="H26" s="3">
        <v>0.08</v>
      </c>
      <c r="I26" s="20">
        <f>G26*H26</f>
        <v>0</v>
      </c>
      <c r="J26" s="20">
        <f>I26+G26</f>
        <v>0</v>
      </c>
    </row>
    <row r="27" spans="1:10" ht="24.75" customHeight="1">
      <c r="A27" s="85">
        <v>15</v>
      </c>
      <c r="B27" s="4" t="s">
        <v>22</v>
      </c>
      <c r="C27" s="4" t="s">
        <v>23</v>
      </c>
      <c r="D27" s="5" t="s">
        <v>24</v>
      </c>
      <c r="E27" s="90">
        <v>7</v>
      </c>
      <c r="F27" s="25"/>
      <c r="G27" s="20">
        <f>E27*F27</f>
        <v>0</v>
      </c>
      <c r="H27" s="3">
        <v>0.08</v>
      </c>
      <c r="I27" s="20">
        <f>G27*H27</f>
        <v>0</v>
      </c>
      <c r="J27" s="20">
        <f>I27+G27</f>
        <v>0</v>
      </c>
    </row>
    <row r="28" spans="1:10" ht="29.25" customHeight="1">
      <c r="A28" s="85">
        <v>16</v>
      </c>
      <c r="B28" s="119" t="s">
        <v>306</v>
      </c>
      <c r="C28" s="116" t="s">
        <v>305</v>
      </c>
      <c r="D28" s="5" t="s">
        <v>20</v>
      </c>
      <c r="E28" s="90">
        <v>3</v>
      </c>
      <c r="F28" s="25"/>
      <c r="G28" s="20">
        <f>E28*F28</f>
        <v>0</v>
      </c>
      <c r="H28" s="3">
        <v>0.08</v>
      </c>
      <c r="I28" s="20">
        <f>G28*H28</f>
        <v>0</v>
      </c>
      <c r="J28" s="20">
        <f>I28+G28</f>
        <v>0</v>
      </c>
    </row>
    <row r="29" spans="1:10" ht="24.75" customHeight="1">
      <c r="A29" s="85">
        <v>17</v>
      </c>
      <c r="B29" s="117" t="s">
        <v>304</v>
      </c>
      <c r="C29" s="4" t="s">
        <v>303</v>
      </c>
      <c r="D29" s="5" t="s">
        <v>20</v>
      </c>
      <c r="E29" s="90">
        <v>10</v>
      </c>
      <c r="F29" s="25"/>
      <c r="G29" s="20">
        <f>E29*F29</f>
        <v>0</v>
      </c>
      <c r="H29" s="3">
        <v>0.08</v>
      </c>
      <c r="I29" s="20">
        <f>G29*H29</f>
        <v>0</v>
      </c>
      <c r="J29" s="20">
        <f>I29+G29</f>
        <v>0</v>
      </c>
    </row>
    <row r="30" spans="1:10" ht="24.75" customHeight="1">
      <c r="A30" s="85">
        <v>18</v>
      </c>
      <c r="B30" s="117" t="s">
        <v>35</v>
      </c>
      <c r="C30" s="4" t="s">
        <v>36</v>
      </c>
      <c r="D30" s="5" t="s">
        <v>32</v>
      </c>
      <c r="E30" s="90">
        <v>1</v>
      </c>
      <c r="F30" s="25"/>
      <c r="G30" s="20">
        <f>E30*F30</f>
        <v>0</v>
      </c>
      <c r="H30" s="3">
        <v>0.08</v>
      </c>
      <c r="I30" s="20">
        <f>G30*H30</f>
        <v>0</v>
      </c>
      <c r="J30" s="20">
        <f>I30+G30</f>
        <v>0</v>
      </c>
    </row>
    <row r="31" spans="1:10" ht="24.75" customHeight="1">
      <c r="A31" s="85">
        <v>19</v>
      </c>
      <c r="B31" s="117" t="s">
        <v>33</v>
      </c>
      <c r="C31" s="4" t="s">
        <v>34</v>
      </c>
      <c r="D31" s="5" t="s">
        <v>32</v>
      </c>
      <c r="E31" s="90">
        <v>1</v>
      </c>
      <c r="F31" s="25"/>
      <c r="G31" s="20">
        <f>E31*F31</f>
        <v>0</v>
      </c>
      <c r="H31" s="3">
        <v>0.08</v>
      </c>
      <c r="I31" s="20">
        <f>G31*H31</f>
        <v>0</v>
      </c>
      <c r="J31" s="20">
        <f>I31+G31</f>
        <v>0</v>
      </c>
    </row>
    <row r="32" spans="1:10" ht="24.75" customHeight="1">
      <c r="A32" s="89" t="s">
        <v>38</v>
      </c>
      <c r="B32" s="89"/>
      <c r="C32" s="89"/>
      <c r="D32" s="89"/>
      <c r="E32" s="89"/>
      <c r="F32" s="89"/>
      <c r="G32" s="89"/>
      <c r="H32" s="89"/>
      <c r="I32" s="89"/>
      <c r="J32" s="89"/>
    </row>
    <row r="33" spans="1:10" ht="24.75" customHeight="1">
      <c r="A33" s="113" t="s">
        <v>41</v>
      </c>
      <c r="B33" s="112"/>
      <c r="C33" s="112"/>
      <c r="D33" s="112"/>
      <c r="E33" s="112"/>
      <c r="F33" s="112"/>
      <c r="G33" s="112"/>
      <c r="H33" s="112"/>
      <c r="I33" s="112"/>
      <c r="J33" s="74"/>
    </row>
    <row r="34" spans="1:10" ht="24.75" customHeight="1">
      <c r="A34" s="21">
        <v>20</v>
      </c>
      <c r="B34" s="111" t="s">
        <v>39</v>
      </c>
      <c r="C34" s="22" t="s">
        <v>40</v>
      </c>
      <c r="D34" s="23" t="s">
        <v>24</v>
      </c>
      <c r="E34" s="21">
        <v>3562</v>
      </c>
      <c r="F34" s="25"/>
      <c r="G34" s="20">
        <f>E34*F34</f>
        <v>0</v>
      </c>
      <c r="H34" s="3">
        <v>0.08</v>
      </c>
      <c r="I34" s="20">
        <f>G34*H34</f>
        <v>0</v>
      </c>
      <c r="J34" s="20">
        <f>I34+G34</f>
        <v>0</v>
      </c>
    </row>
    <row r="35" spans="1:10" ht="24.75" customHeight="1">
      <c r="A35" s="115" t="s">
        <v>42</v>
      </c>
      <c r="B35" s="114"/>
      <c r="C35" s="114"/>
      <c r="D35" s="114"/>
      <c r="E35" s="114"/>
      <c r="F35" s="114"/>
      <c r="G35" s="114"/>
      <c r="H35" s="114"/>
      <c r="I35" s="114"/>
      <c r="J35" s="74"/>
    </row>
    <row r="36" spans="1:10" ht="24.75" customHeight="1">
      <c r="A36" s="21">
        <v>21</v>
      </c>
      <c r="B36" s="111" t="s">
        <v>39</v>
      </c>
      <c r="C36" s="22" t="s">
        <v>40</v>
      </c>
      <c r="D36" s="23" t="s">
        <v>24</v>
      </c>
      <c r="E36" s="21">
        <v>455</v>
      </c>
      <c r="F36" s="25"/>
      <c r="G36" s="20">
        <f>E36*F36</f>
        <v>0</v>
      </c>
      <c r="H36" s="3">
        <v>0.08</v>
      </c>
      <c r="I36" s="20">
        <f>G36*H36</f>
        <v>0</v>
      </c>
      <c r="J36" s="20">
        <f>I36+G36</f>
        <v>0</v>
      </c>
    </row>
    <row r="37" spans="1:10" ht="24.75" customHeight="1">
      <c r="A37" s="80" t="s">
        <v>43</v>
      </c>
      <c r="B37" s="81"/>
      <c r="C37" s="81"/>
      <c r="D37" s="81"/>
      <c r="E37" s="81"/>
      <c r="F37" s="81"/>
      <c r="G37" s="81"/>
      <c r="H37" s="81"/>
      <c r="I37" s="81"/>
      <c r="J37" s="74"/>
    </row>
    <row r="38" spans="1:10" ht="24.75" customHeight="1">
      <c r="A38" s="15">
        <v>22</v>
      </c>
      <c r="B38" s="16" t="s">
        <v>39</v>
      </c>
      <c r="C38" s="17" t="s">
        <v>40</v>
      </c>
      <c r="D38" s="18" t="s">
        <v>24</v>
      </c>
      <c r="E38" s="15">
        <v>138</v>
      </c>
      <c r="F38" s="25"/>
      <c r="G38" s="20">
        <f>E38*F38</f>
        <v>0</v>
      </c>
      <c r="H38" s="3">
        <v>0.08</v>
      </c>
      <c r="I38" s="20">
        <f>G38*H38</f>
        <v>0</v>
      </c>
      <c r="J38" s="20">
        <f>I38+G38</f>
        <v>0</v>
      </c>
    </row>
    <row r="39" spans="1:10" ht="24.75" customHeight="1">
      <c r="A39" s="113" t="s">
        <v>46</v>
      </c>
      <c r="B39" s="112"/>
      <c r="C39" s="112"/>
      <c r="D39" s="112"/>
      <c r="E39" s="112"/>
      <c r="F39" s="112"/>
      <c r="G39" s="112"/>
      <c r="H39" s="112"/>
      <c r="I39" s="112"/>
      <c r="J39" s="74"/>
    </row>
    <row r="40" spans="1:10" ht="24.75" customHeight="1">
      <c r="A40" s="21">
        <v>23</v>
      </c>
      <c r="B40" s="111" t="s">
        <v>39</v>
      </c>
      <c r="C40" s="22" t="s">
        <v>40</v>
      </c>
      <c r="D40" s="23" t="s">
        <v>24</v>
      </c>
      <c r="E40" s="21">
        <v>1056</v>
      </c>
      <c r="F40" s="25"/>
      <c r="G40" s="20">
        <f>E40*F40</f>
        <v>0</v>
      </c>
      <c r="H40" s="3">
        <v>0.08</v>
      </c>
      <c r="I40" s="20">
        <f>G40*H40</f>
        <v>0</v>
      </c>
      <c r="J40" s="20">
        <f>I40+G40</f>
        <v>0</v>
      </c>
    </row>
    <row r="41" spans="1:10" ht="24.75" customHeight="1">
      <c r="A41" s="113"/>
      <c r="B41" s="112"/>
      <c r="C41" s="112"/>
      <c r="D41" s="112"/>
      <c r="E41" s="112"/>
      <c r="F41" s="112"/>
      <c r="G41" s="112"/>
      <c r="H41" s="112"/>
      <c r="I41" s="112"/>
      <c r="J41" s="74"/>
    </row>
    <row r="42" spans="1:10" ht="24.75" customHeight="1">
      <c r="A42" s="21">
        <v>24</v>
      </c>
      <c r="B42" s="22" t="s">
        <v>44</v>
      </c>
      <c r="C42" s="22" t="s">
        <v>45</v>
      </c>
      <c r="D42" s="23" t="s">
        <v>24</v>
      </c>
      <c r="E42" s="21">
        <v>5211</v>
      </c>
      <c r="F42" s="25"/>
      <c r="G42" s="20">
        <f>E42*F42</f>
        <v>0</v>
      </c>
      <c r="H42" s="3">
        <v>0.08</v>
      </c>
      <c r="I42" s="20">
        <f>G42*H42</f>
        <v>0</v>
      </c>
      <c r="J42" s="20">
        <f>I42+G42</f>
        <v>0</v>
      </c>
    </row>
    <row r="43" spans="1:10" ht="24.75" customHeight="1">
      <c r="A43" s="21">
        <v>25</v>
      </c>
      <c r="B43" s="264" t="s">
        <v>56</v>
      </c>
      <c r="C43" s="159" t="s">
        <v>57</v>
      </c>
      <c r="D43" s="206" t="s">
        <v>52</v>
      </c>
      <c r="E43" s="258">
        <v>1000</v>
      </c>
      <c r="F43" s="50"/>
      <c r="G43" s="51">
        <f>E43*F43</f>
        <v>0</v>
      </c>
      <c r="H43" s="52">
        <v>0.08</v>
      </c>
      <c r="I43" s="51">
        <f>G43*H43</f>
        <v>0</v>
      </c>
      <c r="J43" s="51">
        <f>I43+G43</f>
        <v>0</v>
      </c>
    </row>
    <row r="44" spans="1:10" ht="24.75" customHeight="1">
      <c r="A44" s="21">
        <v>26</v>
      </c>
      <c r="B44" s="262" t="s">
        <v>75</v>
      </c>
      <c r="C44" s="204" t="s">
        <v>76</v>
      </c>
      <c r="D44" s="203" t="s">
        <v>52</v>
      </c>
      <c r="E44" s="54">
        <v>20</v>
      </c>
      <c r="F44" s="55"/>
      <c r="G44" s="51">
        <f>E44*F44</f>
        <v>0</v>
      </c>
      <c r="H44" s="52">
        <v>0.08</v>
      </c>
      <c r="I44" s="51">
        <f>G44*H44</f>
        <v>0</v>
      </c>
      <c r="J44" s="51">
        <f>I44+G44</f>
        <v>0</v>
      </c>
    </row>
    <row r="45" spans="1:10" ht="24.75" customHeight="1">
      <c r="A45" s="21">
        <v>27</v>
      </c>
      <c r="B45" s="262" t="s">
        <v>164</v>
      </c>
      <c r="C45" s="204" t="s">
        <v>163</v>
      </c>
      <c r="D45" s="263" t="s">
        <v>52</v>
      </c>
      <c r="E45" s="104">
        <v>20</v>
      </c>
      <c r="F45" s="131"/>
      <c r="G45" s="51">
        <f>E45*F45</f>
        <v>0</v>
      </c>
      <c r="H45" s="52">
        <v>0.08</v>
      </c>
      <c r="I45" s="51">
        <f>G45*H45</f>
        <v>0</v>
      </c>
      <c r="J45" s="51">
        <f>I45+G45</f>
        <v>0</v>
      </c>
    </row>
    <row r="46" spans="1:10" ht="24.75" customHeight="1">
      <c r="A46" s="21">
        <v>28</v>
      </c>
      <c r="B46" s="262" t="s">
        <v>77</v>
      </c>
      <c r="C46" s="100" t="s">
        <v>78</v>
      </c>
      <c r="D46" s="203" t="s">
        <v>32</v>
      </c>
      <c r="E46" s="54">
        <v>50</v>
      </c>
      <c r="F46" s="55"/>
      <c r="G46" s="56">
        <f>E46*F46</f>
        <v>0</v>
      </c>
      <c r="H46" s="57">
        <v>0.08</v>
      </c>
      <c r="I46" s="56">
        <f>G46*H46</f>
        <v>0</v>
      </c>
      <c r="J46" s="56">
        <f>I46+G46</f>
        <v>0</v>
      </c>
    </row>
    <row r="47" spans="1:10" ht="24.75" customHeight="1">
      <c r="A47" s="21">
        <v>29</v>
      </c>
      <c r="B47" s="262" t="s">
        <v>79</v>
      </c>
      <c r="C47" s="100" t="s">
        <v>80</v>
      </c>
      <c r="D47" s="203" t="s">
        <v>32</v>
      </c>
      <c r="E47" s="54">
        <v>20</v>
      </c>
      <c r="F47" s="55"/>
      <c r="G47" s="56">
        <f>E47*F47</f>
        <v>0</v>
      </c>
      <c r="H47" s="57">
        <v>0.08</v>
      </c>
      <c r="I47" s="56">
        <f>G47*H47</f>
        <v>0</v>
      </c>
      <c r="J47" s="56">
        <f>I47+G47</f>
        <v>0</v>
      </c>
    </row>
    <row r="48" spans="1:10" ht="24.75" customHeight="1">
      <c r="A48" s="21">
        <v>30</v>
      </c>
      <c r="B48" s="22" t="s">
        <v>65</v>
      </c>
      <c r="C48" s="22" t="s">
        <v>66</v>
      </c>
      <c r="D48" s="24" t="s">
        <v>32</v>
      </c>
      <c r="E48" s="21">
        <v>50</v>
      </c>
      <c r="F48" s="25"/>
      <c r="G48" s="20">
        <f>E48*F48</f>
        <v>0</v>
      </c>
      <c r="H48" s="3">
        <v>0.08</v>
      </c>
      <c r="I48" s="20">
        <f>G48*H48</f>
        <v>0</v>
      </c>
      <c r="J48" s="20">
        <f>I48+G48</f>
        <v>0</v>
      </c>
    </row>
    <row r="49" spans="1:10" ht="24.75" customHeight="1">
      <c r="A49" s="21">
        <v>31</v>
      </c>
      <c r="B49" s="22" t="s">
        <v>67</v>
      </c>
      <c r="C49" s="22" t="s">
        <v>68</v>
      </c>
      <c r="D49" s="24" t="s">
        <v>32</v>
      </c>
      <c r="E49" s="21">
        <v>25</v>
      </c>
      <c r="F49" s="25"/>
      <c r="G49" s="20">
        <f>E49*F49</f>
        <v>0</v>
      </c>
      <c r="H49" s="3">
        <v>0.08</v>
      </c>
      <c r="I49" s="20">
        <f>G49*H49</f>
        <v>0</v>
      </c>
      <c r="J49" s="20">
        <f>I49+G49</f>
        <v>0</v>
      </c>
    </row>
    <row r="50" spans="1:10" ht="24.75" customHeight="1">
      <c r="A50" s="89" t="s">
        <v>47</v>
      </c>
      <c r="B50" s="89"/>
      <c r="C50" s="89"/>
      <c r="D50" s="89"/>
      <c r="E50" s="89"/>
      <c r="F50" s="89"/>
      <c r="G50" s="89"/>
      <c r="H50" s="89"/>
      <c r="I50" s="89"/>
      <c r="J50" s="89"/>
    </row>
    <row r="51" spans="1:10" ht="24.75" customHeight="1">
      <c r="A51" s="85">
        <v>32</v>
      </c>
      <c r="B51" s="22" t="s">
        <v>48</v>
      </c>
      <c r="C51" s="22" t="s">
        <v>50</v>
      </c>
      <c r="D51" s="91" t="s">
        <v>20</v>
      </c>
      <c r="E51" s="90">
        <v>1</v>
      </c>
      <c r="F51" s="25"/>
      <c r="G51" s="20">
        <f>E51*F51</f>
        <v>0</v>
      </c>
      <c r="H51" s="3">
        <v>0.08</v>
      </c>
      <c r="I51" s="20">
        <f>G51*H51</f>
        <v>0</v>
      </c>
      <c r="J51" s="20">
        <f>I51+G51</f>
        <v>0</v>
      </c>
    </row>
    <row r="52" spans="1:10" ht="24.75" customHeight="1">
      <c r="A52" s="89" t="s">
        <v>124</v>
      </c>
      <c r="B52" s="89"/>
      <c r="C52" s="89"/>
      <c r="D52" s="89"/>
      <c r="E52" s="89"/>
      <c r="F52" s="89"/>
      <c r="G52" s="89"/>
      <c r="H52" s="89"/>
      <c r="I52" s="89"/>
      <c r="J52" s="89"/>
    </row>
    <row r="53" spans="1:10" ht="24.75" customHeight="1">
      <c r="A53" s="18">
        <v>33</v>
      </c>
      <c r="B53" s="22" t="s">
        <v>123</v>
      </c>
      <c r="C53" s="22" t="s">
        <v>66</v>
      </c>
      <c r="D53" s="91" t="s">
        <v>32</v>
      </c>
      <c r="E53" s="90">
        <v>30</v>
      </c>
      <c r="F53" s="25"/>
      <c r="G53" s="20">
        <f>E53*F53</f>
        <v>0</v>
      </c>
      <c r="H53" s="3">
        <v>0.08</v>
      </c>
      <c r="I53" s="20">
        <f>G53*H53</f>
        <v>0</v>
      </c>
      <c r="J53" s="20">
        <f>I53+G53</f>
        <v>0</v>
      </c>
    </row>
    <row r="54" spans="1:10" ht="24.75" customHeight="1">
      <c r="A54" s="89" t="s">
        <v>122</v>
      </c>
      <c r="B54" s="89"/>
      <c r="C54" s="89"/>
      <c r="D54" s="89"/>
      <c r="E54" s="89"/>
      <c r="F54" s="89"/>
      <c r="G54" s="89"/>
      <c r="H54" s="89"/>
      <c r="I54" s="89"/>
      <c r="J54" s="89"/>
    </row>
    <row r="55" spans="1:10" ht="24.75" customHeight="1">
      <c r="A55" s="18">
        <v>34</v>
      </c>
      <c r="B55" s="22" t="s">
        <v>121</v>
      </c>
      <c r="C55" s="22" t="s">
        <v>120</v>
      </c>
      <c r="D55" s="91" t="s">
        <v>11</v>
      </c>
      <c r="E55" s="90">
        <v>0.25</v>
      </c>
      <c r="F55" s="25"/>
      <c r="G55" s="20">
        <f>E55*F55</f>
        <v>0</v>
      </c>
      <c r="H55" s="3">
        <v>0.08</v>
      </c>
      <c r="I55" s="20">
        <f>G55*H55</f>
        <v>0</v>
      </c>
      <c r="J55" s="20">
        <f>I55+G55</f>
        <v>0</v>
      </c>
    </row>
    <row r="56" spans="1:10" ht="24.75" customHeight="1">
      <c r="A56" s="89" t="s">
        <v>294</v>
      </c>
      <c r="B56" s="89"/>
      <c r="C56" s="89"/>
      <c r="D56" s="89"/>
      <c r="E56" s="89"/>
      <c r="F56" s="89"/>
      <c r="G56" s="89"/>
      <c r="H56" s="89"/>
      <c r="I56" s="89"/>
      <c r="J56" s="89"/>
    </row>
    <row r="57" spans="1:10" ht="41.25" customHeight="1">
      <c r="A57" s="85">
        <v>35</v>
      </c>
      <c r="B57" s="119" t="s">
        <v>293</v>
      </c>
      <c r="C57" s="116" t="s">
        <v>351</v>
      </c>
      <c r="D57" s="230" t="s">
        <v>273</v>
      </c>
      <c r="E57" s="2">
        <v>29.59</v>
      </c>
      <c r="F57" s="25"/>
      <c r="G57" s="20">
        <f>E57*F57</f>
        <v>0</v>
      </c>
      <c r="H57" s="3">
        <v>0.08</v>
      </c>
      <c r="I57" s="20">
        <f>G57*H57</f>
        <v>0</v>
      </c>
      <c r="J57" s="20">
        <f>I57+G57</f>
        <v>0</v>
      </c>
    </row>
    <row r="58" spans="1:10" ht="31.5" customHeight="1">
      <c r="A58" s="85">
        <v>36</v>
      </c>
      <c r="B58" s="58" t="s">
        <v>350</v>
      </c>
      <c r="C58" s="58" t="s">
        <v>349</v>
      </c>
      <c r="D58" s="91" t="s">
        <v>106</v>
      </c>
      <c r="E58" s="90">
        <v>17</v>
      </c>
      <c r="F58" s="25"/>
      <c r="G58" s="20">
        <f>E58*F58</f>
        <v>0</v>
      </c>
      <c r="H58" s="3">
        <v>0.08</v>
      </c>
      <c r="I58" s="20">
        <f>G58*H58</f>
        <v>0</v>
      </c>
      <c r="J58" s="20">
        <f>I58+G58</f>
        <v>0</v>
      </c>
    </row>
    <row r="59" spans="1:10" ht="39.75" customHeight="1">
      <c r="A59" s="85">
        <v>37</v>
      </c>
      <c r="B59" s="4" t="s">
        <v>291</v>
      </c>
      <c r="C59" s="116" t="s">
        <v>348</v>
      </c>
      <c r="D59" s="5" t="s">
        <v>273</v>
      </c>
      <c r="E59" s="90">
        <v>12.59</v>
      </c>
      <c r="F59" s="25"/>
      <c r="G59" s="20">
        <f>E59*F59</f>
        <v>0</v>
      </c>
      <c r="H59" s="3">
        <v>0.08</v>
      </c>
      <c r="I59" s="20">
        <f>G59*H59</f>
        <v>0</v>
      </c>
      <c r="J59" s="20">
        <f>I59+G59</f>
        <v>0</v>
      </c>
    </row>
    <row r="60" spans="1:10" ht="24.75" customHeight="1">
      <c r="A60" s="85">
        <v>38</v>
      </c>
      <c r="B60" s="119" t="s">
        <v>347</v>
      </c>
      <c r="C60" s="116" t="s">
        <v>346</v>
      </c>
      <c r="D60" s="5" t="s">
        <v>334</v>
      </c>
      <c r="E60" s="90">
        <v>750</v>
      </c>
      <c r="F60" s="25"/>
      <c r="G60" s="20">
        <f>E60*F60</f>
        <v>0</v>
      </c>
      <c r="H60" s="3">
        <v>0.08</v>
      </c>
      <c r="I60" s="20">
        <f>G60*H60</f>
        <v>0</v>
      </c>
      <c r="J60" s="20">
        <f>I60+G60</f>
        <v>0</v>
      </c>
    </row>
    <row r="61" spans="1:10" ht="24.75" customHeight="1">
      <c r="A61" s="85">
        <v>39</v>
      </c>
      <c r="B61" s="58" t="s">
        <v>289</v>
      </c>
      <c r="C61" s="58" t="s">
        <v>345</v>
      </c>
      <c r="D61" s="91" t="s">
        <v>273</v>
      </c>
      <c r="E61" s="90">
        <v>23.95</v>
      </c>
      <c r="F61" s="25"/>
      <c r="G61" s="20">
        <f>E61*F61</f>
        <v>0</v>
      </c>
      <c r="H61" s="3">
        <v>0.08</v>
      </c>
      <c r="I61" s="20">
        <f>G61*H61</f>
        <v>0</v>
      </c>
      <c r="J61" s="20">
        <f>I61+G61</f>
        <v>0</v>
      </c>
    </row>
    <row r="62" spans="1:10" ht="24.75" customHeight="1">
      <c r="A62" s="85">
        <v>40</v>
      </c>
      <c r="B62" s="227" t="s">
        <v>344</v>
      </c>
      <c r="C62" s="4" t="s">
        <v>343</v>
      </c>
      <c r="D62" s="5" t="s">
        <v>334</v>
      </c>
      <c r="E62" s="5">
        <v>50</v>
      </c>
      <c r="F62" s="25"/>
      <c r="G62" s="20">
        <f>E62*F62</f>
        <v>0</v>
      </c>
      <c r="H62" s="3">
        <v>0.08</v>
      </c>
      <c r="I62" s="20">
        <f>G62*H62</f>
        <v>0</v>
      </c>
      <c r="J62" s="20">
        <f>I62+G62</f>
        <v>0</v>
      </c>
    </row>
    <row r="63" spans="1:10" ht="24.75" customHeight="1">
      <c r="A63" s="85">
        <v>41</v>
      </c>
      <c r="B63" s="58" t="s">
        <v>285</v>
      </c>
      <c r="C63" s="58" t="s">
        <v>284</v>
      </c>
      <c r="D63" s="91" t="s">
        <v>273</v>
      </c>
      <c r="E63" s="90">
        <v>1.51</v>
      </c>
      <c r="F63" s="25"/>
      <c r="G63" s="20">
        <f>E63*F63</f>
        <v>0</v>
      </c>
      <c r="H63" s="3">
        <v>0.08</v>
      </c>
      <c r="I63" s="20">
        <f>G63*H63</f>
        <v>0</v>
      </c>
      <c r="J63" s="20">
        <f>I63+G63</f>
        <v>0</v>
      </c>
    </row>
    <row r="64" spans="1:10" ht="24.75" customHeight="1">
      <c r="A64" s="85">
        <v>42</v>
      </c>
      <c r="B64" s="58" t="s">
        <v>342</v>
      </c>
      <c r="C64" s="116" t="s">
        <v>341</v>
      </c>
      <c r="D64" s="91" t="s">
        <v>273</v>
      </c>
      <c r="E64" s="90">
        <v>0.25</v>
      </c>
      <c r="F64" s="25"/>
      <c r="G64" s="20">
        <f>E64*F64</f>
        <v>0</v>
      </c>
      <c r="H64" s="3">
        <v>0.08</v>
      </c>
      <c r="I64" s="20">
        <f>G64*H64</f>
        <v>0</v>
      </c>
      <c r="J64" s="20">
        <f>I64+G64</f>
        <v>0</v>
      </c>
    </row>
    <row r="65" spans="1:10" ht="24.75" customHeight="1">
      <c r="A65" s="85">
        <v>43</v>
      </c>
      <c r="B65" s="58" t="s">
        <v>340</v>
      </c>
      <c r="C65" s="124" t="s">
        <v>339</v>
      </c>
      <c r="D65" s="91" t="s">
        <v>273</v>
      </c>
      <c r="E65" s="90">
        <v>1.43</v>
      </c>
      <c r="F65" s="25"/>
      <c r="G65" s="20">
        <f>E65*F65</f>
        <v>0</v>
      </c>
      <c r="H65" s="3">
        <v>0.08</v>
      </c>
      <c r="I65" s="20">
        <f>G65*H65</f>
        <v>0</v>
      </c>
      <c r="J65" s="20">
        <f>I65+G65</f>
        <v>0</v>
      </c>
    </row>
    <row r="66" spans="1:10" ht="24.75" customHeight="1">
      <c r="A66" s="85">
        <v>44</v>
      </c>
      <c r="B66" s="171" t="s">
        <v>338</v>
      </c>
      <c r="C66" s="261" t="s">
        <v>337</v>
      </c>
      <c r="D66" s="216" t="s">
        <v>273</v>
      </c>
      <c r="E66" s="90">
        <v>1.43</v>
      </c>
      <c r="F66" s="25"/>
      <c r="G66" s="20">
        <f>E66*F66</f>
        <v>0</v>
      </c>
      <c r="H66" s="3">
        <v>0.08</v>
      </c>
      <c r="I66" s="20">
        <f>G66*H66</f>
        <v>0</v>
      </c>
      <c r="J66" s="20">
        <f>I66+G66</f>
        <v>0</v>
      </c>
    </row>
    <row r="67" spans="1:10" ht="24.75" customHeight="1">
      <c r="A67" s="85">
        <v>45</v>
      </c>
      <c r="B67" s="58" t="s">
        <v>336</v>
      </c>
      <c r="C67" s="260" t="s">
        <v>335</v>
      </c>
      <c r="D67" s="91" t="s">
        <v>334</v>
      </c>
      <c r="E67" s="90">
        <v>50</v>
      </c>
      <c r="F67" s="25"/>
      <c r="G67" s="20">
        <f>E67*F67</f>
        <v>0</v>
      </c>
      <c r="H67" s="3">
        <v>0.08</v>
      </c>
      <c r="I67" s="20">
        <f>G67*H67</f>
        <v>0</v>
      </c>
      <c r="J67" s="20">
        <f>I67+G67</f>
        <v>0</v>
      </c>
    </row>
    <row r="68" spans="1:10" ht="24.75" customHeight="1">
      <c r="A68" s="85">
        <v>46</v>
      </c>
      <c r="B68" s="4" t="s">
        <v>333</v>
      </c>
      <c r="C68" s="4" t="s">
        <v>282</v>
      </c>
      <c r="D68" s="5" t="s">
        <v>273</v>
      </c>
      <c r="E68" s="90">
        <v>1.65</v>
      </c>
      <c r="F68" s="25"/>
      <c r="G68" s="20">
        <f>E68*F68</f>
        <v>0</v>
      </c>
      <c r="H68" s="3">
        <v>0.08</v>
      </c>
      <c r="I68" s="20">
        <f>G68*H68</f>
        <v>0</v>
      </c>
      <c r="J68" s="20">
        <f>I68+G68</f>
        <v>0</v>
      </c>
    </row>
    <row r="69" spans="1:10" ht="28.5" customHeight="1">
      <c r="A69" s="85">
        <v>47</v>
      </c>
      <c r="B69" s="119" t="s">
        <v>277</v>
      </c>
      <c r="C69" s="116" t="s">
        <v>276</v>
      </c>
      <c r="D69" s="5" t="s">
        <v>273</v>
      </c>
      <c r="E69" s="90">
        <v>34.68</v>
      </c>
      <c r="F69" s="25"/>
      <c r="G69" s="20">
        <f>E69*F69</f>
        <v>0</v>
      </c>
      <c r="H69" s="3">
        <v>0.08</v>
      </c>
      <c r="I69" s="20">
        <f>G69*H69</f>
        <v>0</v>
      </c>
      <c r="J69" s="20">
        <f>I69+G69</f>
        <v>0</v>
      </c>
    </row>
    <row r="70" spans="1:10" ht="24.75" customHeight="1">
      <c r="A70" s="85">
        <v>48</v>
      </c>
      <c r="B70" s="4" t="s">
        <v>275</v>
      </c>
      <c r="C70" s="116" t="s">
        <v>274</v>
      </c>
      <c r="D70" s="5" t="s">
        <v>273</v>
      </c>
      <c r="E70" s="2">
        <v>57.26</v>
      </c>
      <c r="F70" s="25"/>
      <c r="G70" s="20">
        <f>E70*F70</f>
        <v>0</v>
      </c>
      <c r="H70" s="3">
        <v>0.08</v>
      </c>
      <c r="I70" s="20">
        <f>G70*H70</f>
        <v>0</v>
      </c>
      <c r="J70" s="20">
        <f>I70+G70</f>
        <v>0</v>
      </c>
    </row>
    <row r="71" spans="1:10" ht="24.75" customHeight="1">
      <c r="A71" s="85">
        <v>49</v>
      </c>
      <c r="B71" s="4" t="s">
        <v>332</v>
      </c>
      <c r="C71" s="4" t="s">
        <v>331</v>
      </c>
      <c r="D71" s="5" t="s">
        <v>106</v>
      </c>
      <c r="E71" s="90">
        <v>29.1</v>
      </c>
      <c r="F71" s="25"/>
      <c r="G71" s="20">
        <f>E71*F71</f>
        <v>0</v>
      </c>
      <c r="H71" s="3">
        <v>0.08</v>
      </c>
      <c r="I71" s="20">
        <f>G71*H71</f>
        <v>0</v>
      </c>
      <c r="J71" s="20">
        <f>I71+G71</f>
        <v>0</v>
      </c>
    </row>
    <row r="72" spans="1:10" ht="25.5" customHeight="1">
      <c r="A72" s="85">
        <v>50</v>
      </c>
      <c r="B72" s="119" t="s">
        <v>270</v>
      </c>
      <c r="C72" s="116" t="s">
        <v>330</v>
      </c>
      <c r="D72" s="5" t="s">
        <v>106</v>
      </c>
      <c r="E72" s="90">
        <v>1</v>
      </c>
      <c r="F72" s="25"/>
      <c r="G72" s="20">
        <f>E72*F72</f>
        <v>0</v>
      </c>
      <c r="H72" s="3">
        <v>0.08</v>
      </c>
      <c r="I72" s="20">
        <f>G72*H72</f>
        <v>0</v>
      </c>
      <c r="J72" s="20">
        <f>I72+G72</f>
        <v>0</v>
      </c>
    </row>
    <row r="73" spans="1:10" ht="25.5" customHeight="1">
      <c r="A73" s="85">
        <v>51</v>
      </c>
      <c r="B73" s="119" t="s">
        <v>329</v>
      </c>
      <c r="C73" s="116" t="s">
        <v>328</v>
      </c>
      <c r="D73" s="5" t="s">
        <v>106</v>
      </c>
      <c r="E73" s="90">
        <v>6.9</v>
      </c>
      <c r="F73" s="25"/>
      <c r="G73" s="20">
        <f>E73*F73</f>
        <v>0</v>
      </c>
      <c r="H73" s="3">
        <v>0.08</v>
      </c>
      <c r="I73" s="20">
        <f>G73*H73</f>
        <v>0</v>
      </c>
      <c r="J73" s="20">
        <f>I73+G73</f>
        <v>0</v>
      </c>
    </row>
    <row r="74" spans="1:10" ht="25.5" customHeight="1">
      <c r="A74" s="85">
        <v>52</v>
      </c>
      <c r="B74" s="119" t="s">
        <v>327</v>
      </c>
      <c r="C74" s="116" t="s">
        <v>326</v>
      </c>
      <c r="D74" s="5" t="s">
        <v>106</v>
      </c>
      <c r="E74" s="90">
        <v>9.4</v>
      </c>
      <c r="F74" s="25"/>
      <c r="G74" s="20">
        <f>E74*F74</f>
        <v>0</v>
      </c>
      <c r="H74" s="3">
        <v>0.08</v>
      </c>
      <c r="I74" s="20">
        <f>G74*H74</f>
        <v>0</v>
      </c>
      <c r="J74" s="20">
        <f>I74+G74</f>
        <v>0</v>
      </c>
    </row>
    <row r="75" spans="1:10" ht="24.75" customHeight="1">
      <c r="A75" s="85">
        <v>53</v>
      </c>
      <c r="B75" s="119" t="s">
        <v>325</v>
      </c>
      <c r="C75" s="4" t="s">
        <v>324</v>
      </c>
      <c r="D75" s="5" t="s">
        <v>106</v>
      </c>
      <c r="E75" s="90">
        <v>33</v>
      </c>
      <c r="F75" s="25"/>
      <c r="G75" s="20">
        <f>E75*F75</f>
        <v>0</v>
      </c>
      <c r="H75" s="3">
        <v>0.08</v>
      </c>
      <c r="I75" s="20">
        <f>G75*H75</f>
        <v>0</v>
      </c>
      <c r="J75" s="20">
        <f>I75+G75</f>
        <v>0</v>
      </c>
    </row>
    <row r="76" spans="1:10" ht="24.75" customHeight="1">
      <c r="A76" s="85">
        <v>54</v>
      </c>
      <c r="B76" s="259" t="s">
        <v>287</v>
      </c>
      <c r="C76" s="225" t="s">
        <v>286</v>
      </c>
      <c r="D76" s="5" t="s">
        <v>106</v>
      </c>
      <c r="E76" s="90">
        <v>18.6</v>
      </c>
      <c r="F76" s="25"/>
      <c r="G76" s="20">
        <f>E76*F76</f>
        <v>0</v>
      </c>
      <c r="H76" s="3">
        <v>0.08</v>
      </c>
      <c r="I76" s="20">
        <f>G76*H76</f>
        <v>0</v>
      </c>
      <c r="J76" s="20">
        <f>I76+G76</f>
        <v>0</v>
      </c>
    </row>
    <row r="77" spans="1:10" ht="24.75" customHeight="1">
      <c r="A77" s="85">
        <v>55</v>
      </c>
      <c r="B77" s="119" t="s">
        <v>264</v>
      </c>
      <c r="C77" s="4" t="s">
        <v>323</v>
      </c>
      <c r="D77" s="5" t="s">
        <v>32</v>
      </c>
      <c r="E77" s="2">
        <v>392</v>
      </c>
      <c r="F77" s="25"/>
      <c r="G77" s="20">
        <f>E77*F77</f>
        <v>0</v>
      </c>
      <c r="H77" s="3">
        <v>0.08</v>
      </c>
      <c r="I77" s="20">
        <f>G77*H77</f>
        <v>0</v>
      </c>
      <c r="J77" s="20">
        <f>I77+G77</f>
        <v>0</v>
      </c>
    </row>
    <row r="78" spans="1:10" ht="24.75" customHeight="1">
      <c r="A78" s="85">
        <v>56</v>
      </c>
      <c r="B78" s="119" t="s">
        <v>322</v>
      </c>
      <c r="C78" s="4" t="s">
        <v>321</v>
      </c>
      <c r="D78" s="5" t="s">
        <v>32</v>
      </c>
      <c r="E78" s="2">
        <v>22</v>
      </c>
      <c r="F78" s="25"/>
      <c r="G78" s="20">
        <f>E78*F78</f>
        <v>0</v>
      </c>
      <c r="H78" s="3">
        <v>0.08</v>
      </c>
      <c r="I78" s="20">
        <f>G78*H78</f>
        <v>0</v>
      </c>
      <c r="J78" s="20">
        <f>I78+G78</f>
        <v>0</v>
      </c>
    </row>
    <row r="79" spans="1:10" ht="29.25" customHeight="1">
      <c r="A79" s="85">
        <v>57</v>
      </c>
      <c r="B79" s="119" t="s">
        <v>262</v>
      </c>
      <c r="C79" s="116" t="s">
        <v>261</v>
      </c>
      <c r="D79" s="5" t="s">
        <v>32</v>
      </c>
      <c r="E79" s="90">
        <v>1</v>
      </c>
      <c r="F79" s="25"/>
      <c r="G79" s="20">
        <f>E79*F79</f>
        <v>0</v>
      </c>
      <c r="H79" s="3">
        <v>0.23</v>
      </c>
      <c r="I79" s="20">
        <f>G79*H79</f>
        <v>0</v>
      </c>
      <c r="J79" s="20">
        <f>I79+G79</f>
        <v>0</v>
      </c>
    </row>
    <row r="80" spans="1:10" ht="24.75" customHeight="1">
      <c r="A80" s="85">
        <v>58</v>
      </c>
      <c r="B80" s="119" t="s">
        <v>320</v>
      </c>
      <c r="C80" s="4" t="s">
        <v>259</v>
      </c>
      <c r="D80" s="5" t="s">
        <v>32</v>
      </c>
      <c r="E80" s="90">
        <v>10</v>
      </c>
      <c r="F80" s="25"/>
      <c r="G80" s="20">
        <f>E80*F80</f>
        <v>0</v>
      </c>
      <c r="H80" s="3">
        <v>0.23</v>
      </c>
      <c r="I80" s="20">
        <f>G80*H80</f>
        <v>0</v>
      </c>
      <c r="J80" s="20">
        <f>I80+G80</f>
        <v>0</v>
      </c>
    </row>
    <row r="81" spans="1:10" ht="24.75" customHeight="1">
      <c r="A81" s="89" t="s">
        <v>193</v>
      </c>
      <c r="B81" s="89"/>
      <c r="C81" s="89"/>
      <c r="D81" s="89"/>
      <c r="E81" s="89"/>
      <c r="F81" s="89"/>
      <c r="G81" s="89"/>
      <c r="H81" s="89"/>
      <c r="I81" s="89"/>
      <c r="J81" s="89"/>
    </row>
    <row r="82" spans="1:10" ht="24.75" customHeight="1">
      <c r="A82" s="85">
        <v>59</v>
      </c>
      <c r="B82" s="4" t="s">
        <v>152</v>
      </c>
      <c r="C82" s="4" t="s">
        <v>151</v>
      </c>
      <c r="D82" s="5" t="s">
        <v>52</v>
      </c>
      <c r="E82" s="90">
        <v>34</v>
      </c>
      <c r="F82" s="25"/>
      <c r="G82" s="20">
        <f>E82*F82</f>
        <v>0</v>
      </c>
      <c r="H82" s="3">
        <v>0.08</v>
      </c>
      <c r="I82" s="20">
        <f>G82*H82</f>
        <v>0</v>
      </c>
      <c r="J82" s="20">
        <f>I82+G82</f>
        <v>0</v>
      </c>
    </row>
    <row r="83" spans="1:10" ht="24.75" customHeight="1">
      <c r="A83" s="85">
        <v>60</v>
      </c>
      <c r="B83" s="116" t="s">
        <v>319</v>
      </c>
      <c r="C83" s="4" t="s">
        <v>318</v>
      </c>
      <c r="D83" s="5" t="s">
        <v>11</v>
      </c>
      <c r="E83" s="90">
        <v>2.14</v>
      </c>
      <c r="F83" s="25"/>
      <c r="G83" s="20">
        <f>E83*F83</f>
        <v>0</v>
      </c>
      <c r="H83" s="3">
        <v>0.08</v>
      </c>
      <c r="I83" s="20">
        <f>G83*H83</f>
        <v>0</v>
      </c>
      <c r="J83" s="20">
        <f>I83+G83</f>
        <v>0</v>
      </c>
    </row>
    <row r="84" spans="1:10" ht="24.75" customHeight="1">
      <c r="A84" s="89" t="s">
        <v>119</v>
      </c>
      <c r="B84" s="89"/>
      <c r="C84" s="89"/>
      <c r="D84" s="89"/>
      <c r="E84" s="89"/>
      <c r="F84" s="89"/>
      <c r="G84" s="89"/>
      <c r="H84" s="89"/>
      <c r="I84" s="89"/>
      <c r="J84" s="89"/>
    </row>
    <row r="85" spans="1:10" ht="24.75" customHeight="1">
      <c r="A85" s="85">
        <v>61</v>
      </c>
      <c r="B85" s="4" t="s">
        <v>118</v>
      </c>
      <c r="C85" s="4" t="s">
        <v>117</v>
      </c>
      <c r="D85" s="5" t="s">
        <v>20</v>
      </c>
      <c r="E85" s="90">
        <v>20</v>
      </c>
      <c r="F85" s="25"/>
      <c r="G85" s="20">
        <f>E85*F85</f>
        <v>0</v>
      </c>
      <c r="H85" s="3">
        <v>0.08</v>
      </c>
      <c r="I85" s="20">
        <f>G85*H85</f>
        <v>0</v>
      </c>
      <c r="J85" s="20">
        <f>I85+G85</f>
        <v>0</v>
      </c>
    </row>
    <row r="86" spans="1:10" ht="24.75" customHeight="1">
      <c r="A86" s="89" t="s">
        <v>53</v>
      </c>
      <c r="B86" s="89"/>
      <c r="C86" s="89"/>
      <c r="D86" s="89"/>
      <c r="E86" s="89"/>
      <c r="F86" s="89"/>
      <c r="G86" s="89"/>
      <c r="H86" s="89"/>
      <c r="I86" s="89"/>
      <c r="J86" s="89"/>
    </row>
    <row r="87" spans="1:10" ht="24.75" customHeight="1">
      <c r="A87" s="85">
        <v>62</v>
      </c>
      <c r="B87" s="4" t="s">
        <v>58</v>
      </c>
      <c r="C87" s="4" t="s">
        <v>59</v>
      </c>
      <c r="D87" s="5" t="s">
        <v>52</v>
      </c>
      <c r="E87" s="258">
        <v>3240</v>
      </c>
      <c r="F87" s="25"/>
      <c r="G87" s="20">
        <f>E87*F87</f>
        <v>0</v>
      </c>
      <c r="H87" s="3">
        <v>0.23</v>
      </c>
      <c r="I87" s="20">
        <f>G87*H87</f>
        <v>0</v>
      </c>
      <c r="J87" s="20">
        <f>I87+G87</f>
        <v>0</v>
      </c>
    </row>
    <row r="88" spans="1:10" ht="27.75" customHeight="1">
      <c r="A88" s="85">
        <v>63</v>
      </c>
      <c r="B88" s="31" t="s">
        <v>60</v>
      </c>
      <c r="C88" s="32" t="s">
        <v>81</v>
      </c>
      <c r="D88" s="258" t="s">
        <v>52</v>
      </c>
      <c r="E88" s="258">
        <v>30</v>
      </c>
      <c r="F88" s="50"/>
      <c r="G88" s="51">
        <f>E88*F88</f>
        <v>0</v>
      </c>
      <c r="H88" s="52">
        <v>0.23</v>
      </c>
      <c r="I88" s="51">
        <f>G88*H88</f>
        <v>0</v>
      </c>
      <c r="J88" s="51">
        <f>I88+G88</f>
        <v>0</v>
      </c>
    </row>
    <row r="89" spans="1:10" ht="29.25" customHeight="1">
      <c r="A89" s="85">
        <v>64</v>
      </c>
      <c r="B89" s="84" t="s">
        <v>114</v>
      </c>
      <c r="C89" s="100" t="s">
        <v>113</v>
      </c>
      <c r="D89" s="54" t="s">
        <v>52</v>
      </c>
      <c r="E89" s="257">
        <v>20</v>
      </c>
      <c r="F89" s="55"/>
      <c r="G89" s="56">
        <f>E89*F89</f>
        <v>0</v>
      </c>
      <c r="H89" s="57">
        <v>0.23</v>
      </c>
      <c r="I89" s="56">
        <f>G89*H89</f>
        <v>0</v>
      </c>
      <c r="J89" s="56">
        <f>I89+G89</f>
        <v>0</v>
      </c>
    </row>
    <row r="90" spans="1:10" ht="29.25" customHeight="1">
      <c r="A90" s="85">
        <v>65</v>
      </c>
      <c r="B90" s="84" t="s">
        <v>112</v>
      </c>
      <c r="C90" s="100" t="s">
        <v>111</v>
      </c>
      <c r="D90" s="54" t="s">
        <v>32</v>
      </c>
      <c r="E90" s="257">
        <v>20</v>
      </c>
      <c r="F90" s="55"/>
      <c r="G90" s="56">
        <f>E90*F90</f>
        <v>0</v>
      </c>
      <c r="H90" s="57">
        <v>0.23</v>
      </c>
      <c r="I90" s="56">
        <f>G90*H90</f>
        <v>0</v>
      </c>
      <c r="J90" s="56">
        <f>I90+G90</f>
        <v>0</v>
      </c>
    </row>
    <row r="91" spans="1:10" ht="29.25" customHeight="1">
      <c r="A91" s="85">
        <v>66</v>
      </c>
      <c r="B91" s="133" t="s">
        <v>110</v>
      </c>
      <c r="C91" s="132" t="s">
        <v>109</v>
      </c>
      <c r="D91" s="104" t="s">
        <v>32</v>
      </c>
      <c r="E91" s="257">
        <v>40</v>
      </c>
      <c r="F91" s="131"/>
      <c r="G91" s="102">
        <f>E91*F91</f>
        <v>0</v>
      </c>
      <c r="H91" s="103">
        <v>0.23</v>
      </c>
      <c r="I91" s="102">
        <f>G91*H91</f>
        <v>0</v>
      </c>
      <c r="J91" s="102">
        <f>I91+G91</f>
        <v>0</v>
      </c>
    </row>
    <row r="92" spans="1:10" ht="29.25" customHeight="1">
      <c r="A92" s="85">
        <v>67</v>
      </c>
      <c r="B92" s="255" t="s">
        <v>90</v>
      </c>
      <c r="C92" s="243" t="s">
        <v>91</v>
      </c>
      <c r="D92" s="54" t="s">
        <v>92</v>
      </c>
      <c r="E92" s="54">
        <v>5</v>
      </c>
      <c r="F92" s="55"/>
      <c r="G92" s="56">
        <f>E92*F92</f>
        <v>0</v>
      </c>
      <c r="H92" s="57">
        <v>0.08</v>
      </c>
      <c r="I92" s="56">
        <f>G92*H92</f>
        <v>0</v>
      </c>
      <c r="J92" s="56">
        <f>I92+G92</f>
        <v>0</v>
      </c>
    </row>
    <row r="93" spans="1:10" ht="29.25" customHeight="1">
      <c r="A93" s="85">
        <v>68</v>
      </c>
      <c r="B93" s="256" t="s">
        <v>93</v>
      </c>
      <c r="C93" s="247" t="s">
        <v>94</v>
      </c>
      <c r="D93" s="54" t="s">
        <v>92</v>
      </c>
      <c r="E93" s="54">
        <v>3</v>
      </c>
      <c r="F93" s="55"/>
      <c r="G93" s="56">
        <f>E93*F93</f>
        <v>0</v>
      </c>
      <c r="H93" s="57">
        <v>0.08</v>
      </c>
      <c r="I93" s="56">
        <f>G93*H93</f>
        <v>0</v>
      </c>
      <c r="J93" s="56">
        <f>I93+G93</f>
        <v>0</v>
      </c>
    </row>
    <row r="94" spans="1:10" ht="29.25" customHeight="1">
      <c r="A94" s="85">
        <v>69</v>
      </c>
      <c r="B94" s="255" t="s">
        <v>95</v>
      </c>
      <c r="C94" s="243" t="s">
        <v>96</v>
      </c>
      <c r="D94" s="54" t="s">
        <v>92</v>
      </c>
      <c r="E94" s="54">
        <v>3</v>
      </c>
      <c r="F94" s="55"/>
      <c r="G94" s="56">
        <f>E94*F94</f>
        <v>0</v>
      </c>
      <c r="H94" s="57">
        <v>0.08</v>
      </c>
      <c r="I94" s="56">
        <f>G94*H94</f>
        <v>0</v>
      </c>
      <c r="J94" s="56">
        <f>I94+G94</f>
        <v>0</v>
      </c>
    </row>
    <row r="95" spans="1:10" ht="29.25" customHeight="1">
      <c r="A95" s="153" t="s">
        <v>192</v>
      </c>
      <c r="B95" s="153"/>
      <c r="C95" s="153"/>
      <c r="D95" s="153"/>
      <c r="E95" s="153"/>
      <c r="F95" s="153"/>
      <c r="G95" s="153"/>
      <c r="H95" s="153"/>
      <c r="I95" s="153"/>
      <c r="J95" s="153"/>
    </row>
    <row r="96" spans="1:10" ht="29.25" customHeight="1" thickBot="1">
      <c r="A96" s="122">
        <v>70</v>
      </c>
      <c r="B96" s="4" t="s">
        <v>317</v>
      </c>
      <c r="C96" s="116" t="s">
        <v>246</v>
      </c>
      <c r="D96" s="5" t="s">
        <v>20</v>
      </c>
      <c r="E96" s="122">
        <v>4</v>
      </c>
      <c r="F96" s="25"/>
      <c r="G96" s="20">
        <f>E96*F96</f>
        <v>0</v>
      </c>
      <c r="H96" s="3">
        <v>0.08</v>
      </c>
      <c r="I96" s="20">
        <f>G96*H96</f>
        <v>0</v>
      </c>
      <c r="J96" s="20">
        <f>I96+G96</f>
        <v>0</v>
      </c>
    </row>
    <row r="97" spans="1:10" ht="24.75" customHeight="1" thickBot="1">
      <c r="A97" s="64" t="s">
        <v>61</v>
      </c>
      <c r="B97" s="64"/>
      <c r="C97" s="64"/>
      <c r="D97" s="64"/>
      <c r="E97" s="64"/>
      <c r="F97" s="64"/>
      <c r="G97" s="64"/>
      <c r="H97" s="65"/>
      <c r="I97" s="83">
        <f>SUM(G12:G21,G23:G31,G34,G36,G38,G40,G42:G49,G51,G53,G55,G57:G80,G82:G83,G85,G87:G94,G96)</f>
        <v>0</v>
      </c>
      <c r="J97" s="82"/>
    </row>
    <row r="98" spans="1:10" ht="24.75" customHeight="1" thickBot="1">
      <c r="A98" s="64" t="s">
        <v>62</v>
      </c>
      <c r="B98" s="64"/>
      <c r="C98" s="64"/>
      <c r="D98" s="64"/>
      <c r="E98" s="64"/>
      <c r="F98" s="64"/>
      <c r="G98" s="64"/>
      <c r="H98" s="65"/>
      <c r="I98" s="83">
        <f>SUM(J12:J21,J23:J31,J34,J36,J38,J40,J42:J49,J51,J53,J55,J57:J80,J82:J83,J85,J87:J94,J96)</f>
        <v>0</v>
      </c>
      <c r="J98" s="82"/>
    </row>
    <row r="100" ht="14.25">
      <c r="G100" s="43" t="s">
        <v>89</v>
      </c>
    </row>
  </sheetData>
  <sheetProtection/>
  <mergeCells count="21">
    <mergeCell ref="A32:J32"/>
    <mergeCell ref="A84:J84"/>
    <mergeCell ref="A37:J37"/>
    <mergeCell ref="A52:J52"/>
    <mergeCell ref="A7:J7"/>
    <mergeCell ref="I97:J97"/>
    <mergeCell ref="A33:J33"/>
    <mergeCell ref="A35:J35"/>
    <mergeCell ref="A39:J39"/>
    <mergeCell ref="A50:J50"/>
    <mergeCell ref="A41:J41"/>
    <mergeCell ref="A98:H98"/>
    <mergeCell ref="I98:J98"/>
    <mergeCell ref="A11:J11"/>
    <mergeCell ref="A56:J56"/>
    <mergeCell ref="A81:J81"/>
    <mergeCell ref="A54:J54"/>
    <mergeCell ref="A86:J86"/>
    <mergeCell ref="A22:J22"/>
    <mergeCell ref="A95:J95"/>
    <mergeCell ref="A97:H97"/>
  </mergeCells>
  <printOptions/>
  <pageMargins left="0.7843137254901962" right="0.7843137254901962" top="0.9803921568627452" bottom="0.9803921568627452" header="0.5098039215686275" footer="0.5098039215686275"/>
  <pageSetup fitToHeight="0" fitToWidth="1" horizontalDpi="600" verticalDpi="600" orientation="portrait" paperSize="9" scale="58"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2:J85"/>
  <sheetViews>
    <sheetView zoomScalePageLayoutView="0" workbookViewId="0" topLeftCell="A1">
      <selection activeCell="M18" sqref="M18"/>
    </sheetView>
  </sheetViews>
  <sheetFormatPr defaultColWidth="9.140625" defaultRowHeight="12.75"/>
  <cols>
    <col min="1" max="1" width="5.7109375" style="0" customWidth="1"/>
    <col min="2" max="2" width="12.8515625" style="0" customWidth="1"/>
    <col min="3" max="3" width="56.00390625" style="0" customWidth="1"/>
    <col min="4" max="5" width="10.7109375" style="0" customWidth="1"/>
    <col min="6" max="6" width="10.140625" style="0" customWidth="1"/>
    <col min="7" max="10" width="10.7109375" style="0" customWidth="1"/>
  </cols>
  <sheetData>
    <row r="1" ht="72.75" customHeight="1"/>
    <row r="2" spans="2:3" ht="52.5" customHeight="1">
      <c r="B2" s="40" t="s">
        <v>82</v>
      </c>
      <c r="C2" s="42" t="s">
        <v>88</v>
      </c>
    </row>
    <row r="3" spans="2:4" ht="18" customHeight="1">
      <c r="B3" s="34"/>
      <c r="C3" s="35"/>
      <c r="D3" s="41" t="s">
        <v>83</v>
      </c>
    </row>
    <row r="4" ht="12.75">
      <c r="A4" s="37" t="s">
        <v>84</v>
      </c>
    </row>
    <row r="5" spans="1:2" ht="12.75">
      <c r="A5" s="37" t="s">
        <v>85</v>
      </c>
      <c r="B5" s="36"/>
    </row>
    <row r="7" spans="1:10" ht="24.75" customHeight="1">
      <c r="A7" s="77" t="s">
        <v>86</v>
      </c>
      <c r="B7" s="77"/>
      <c r="C7" s="77"/>
      <c r="D7" s="77"/>
      <c r="E7" s="77"/>
      <c r="F7" s="77"/>
      <c r="G7" s="77"/>
      <c r="H7" s="77"/>
      <c r="I7" s="77"/>
      <c r="J7" s="77"/>
    </row>
    <row r="9" s="1" customFormat="1" ht="17.25" customHeight="1">
      <c r="A9" s="7" t="s">
        <v>364</v>
      </c>
    </row>
    <row r="10" spans="1:10" s="1" customFormat="1" ht="51.75" customHeight="1">
      <c r="A10" s="128" t="s">
        <v>0</v>
      </c>
      <c r="B10" s="128" t="s">
        <v>1</v>
      </c>
      <c r="C10" s="128" t="s">
        <v>2</v>
      </c>
      <c r="D10" s="128" t="s">
        <v>3</v>
      </c>
      <c r="E10" s="128" t="s">
        <v>4</v>
      </c>
      <c r="F10" s="126" t="s">
        <v>5</v>
      </c>
      <c r="G10" s="127" t="s">
        <v>6</v>
      </c>
      <c r="H10" s="126" t="s">
        <v>7</v>
      </c>
      <c r="I10" s="126" t="s">
        <v>8</v>
      </c>
      <c r="J10" s="126" t="s">
        <v>9</v>
      </c>
    </row>
    <row r="11" spans="1:10" s="1" customFormat="1" ht="25.5" customHeight="1">
      <c r="A11" s="125" t="s">
        <v>54</v>
      </c>
      <c r="B11" s="125"/>
      <c r="C11" s="125"/>
      <c r="D11" s="125"/>
      <c r="E11" s="125"/>
      <c r="F11" s="125"/>
      <c r="G11" s="125"/>
      <c r="H11" s="125"/>
      <c r="I11" s="125"/>
      <c r="J11" s="125"/>
    </row>
    <row r="12" spans="1:10" s="1" customFormat="1" ht="37.5" customHeight="1">
      <c r="A12" s="270">
        <v>1</v>
      </c>
      <c r="B12" s="272" t="s">
        <v>69</v>
      </c>
      <c r="C12" s="253" t="s">
        <v>70</v>
      </c>
      <c r="D12" s="271" t="s">
        <v>11</v>
      </c>
      <c r="E12" s="270">
        <v>3.2</v>
      </c>
      <c r="F12" s="25"/>
      <c r="G12" s="20">
        <f>E12*F12</f>
        <v>0</v>
      </c>
      <c r="H12" s="3">
        <v>0.08</v>
      </c>
      <c r="I12" s="20">
        <f>G12*H12</f>
        <v>0</v>
      </c>
      <c r="J12" s="20">
        <f>I12+G12</f>
        <v>0</v>
      </c>
    </row>
    <row r="13" spans="1:10" s="1" customFormat="1" ht="24.75" customHeight="1">
      <c r="A13" s="122">
        <v>2</v>
      </c>
      <c r="B13" s="58" t="s">
        <v>184</v>
      </c>
      <c r="C13" s="58" t="s">
        <v>183</v>
      </c>
      <c r="D13" s="91" t="s">
        <v>106</v>
      </c>
      <c r="E13" s="90">
        <v>14.36</v>
      </c>
      <c r="F13" s="25"/>
      <c r="G13" s="20">
        <f>E13*F13</f>
        <v>0</v>
      </c>
      <c r="H13" s="3">
        <v>0.08</v>
      </c>
      <c r="I13" s="20">
        <f>G13*H13</f>
        <v>0</v>
      </c>
      <c r="J13" s="20">
        <f>I13+G13</f>
        <v>0</v>
      </c>
    </row>
    <row r="14" spans="1:10" s="1" customFormat="1" ht="24.75" customHeight="1">
      <c r="A14" s="270">
        <v>3</v>
      </c>
      <c r="B14" s="58" t="s">
        <v>100</v>
      </c>
      <c r="C14" s="58" t="s">
        <v>102</v>
      </c>
      <c r="D14" s="91" t="s">
        <v>106</v>
      </c>
      <c r="E14" s="90">
        <v>14.36</v>
      </c>
      <c r="F14" s="25"/>
      <c r="G14" s="20">
        <f>E14*F14</f>
        <v>0</v>
      </c>
      <c r="H14" s="3">
        <v>0.08</v>
      </c>
      <c r="I14" s="20">
        <f>G14*H14</f>
        <v>0</v>
      </c>
      <c r="J14" s="20">
        <f>I14+G14</f>
        <v>0</v>
      </c>
    </row>
    <row r="15" spans="1:10" s="1" customFormat="1" ht="24.75" customHeight="1">
      <c r="A15" s="122">
        <v>4</v>
      </c>
      <c r="B15" s="58" t="s">
        <v>354</v>
      </c>
      <c r="C15" s="58" t="s">
        <v>209</v>
      </c>
      <c r="D15" s="91" t="s">
        <v>106</v>
      </c>
      <c r="E15" s="90">
        <v>9.71</v>
      </c>
      <c r="F15" s="25"/>
      <c r="G15" s="20">
        <f>E15*F15</f>
        <v>0</v>
      </c>
      <c r="H15" s="3">
        <v>0.08</v>
      </c>
      <c r="I15" s="20">
        <f>G15*H15</f>
        <v>0</v>
      </c>
      <c r="J15" s="20">
        <f>I15+G15</f>
        <v>0</v>
      </c>
    </row>
    <row r="16" spans="1:10" s="1" customFormat="1" ht="24.75" customHeight="1">
      <c r="A16" s="270">
        <v>5</v>
      </c>
      <c r="B16" s="58" t="s">
        <v>363</v>
      </c>
      <c r="C16" s="124" t="s">
        <v>135</v>
      </c>
      <c r="D16" s="91" t="s">
        <v>106</v>
      </c>
      <c r="E16" s="90">
        <v>1.13</v>
      </c>
      <c r="F16" s="25"/>
      <c r="G16" s="20">
        <f>E16*F16</f>
        <v>0</v>
      </c>
      <c r="H16" s="3">
        <v>0.08</v>
      </c>
      <c r="I16" s="20">
        <f>G16*H16</f>
        <v>0</v>
      </c>
      <c r="J16" s="20">
        <f>I16+G16</f>
        <v>0</v>
      </c>
    </row>
    <row r="17" spans="1:10" s="1" customFormat="1" ht="25.5">
      <c r="A17" s="122">
        <v>6</v>
      </c>
      <c r="B17" s="58" t="s">
        <v>134</v>
      </c>
      <c r="C17" s="58" t="s">
        <v>135</v>
      </c>
      <c r="D17" s="91" t="s">
        <v>106</v>
      </c>
      <c r="E17" s="90">
        <v>0.51</v>
      </c>
      <c r="F17" s="25"/>
      <c r="G17" s="20">
        <f>E17*F17</f>
        <v>0</v>
      </c>
      <c r="H17" s="3">
        <v>0.08</v>
      </c>
      <c r="I17" s="20">
        <f>G17*H17</f>
        <v>0</v>
      </c>
      <c r="J17" s="20">
        <f>I17+G17</f>
        <v>0</v>
      </c>
    </row>
    <row r="18" spans="1:10" s="1" customFormat="1" ht="25.5">
      <c r="A18" s="270">
        <v>7</v>
      </c>
      <c r="B18" s="58" t="s">
        <v>362</v>
      </c>
      <c r="C18" s="58" t="s">
        <v>103</v>
      </c>
      <c r="D18" s="91" t="s">
        <v>106</v>
      </c>
      <c r="E18" s="90">
        <v>5.76</v>
      </c>
      <c r="F18" s="25"/>
      <c r="G18" s="20">
        <f>E18*F18</f>
        <v>0</v>
      </c>
      <c r="H18" s="3">
        <v>0.08</v>
      </c>
      <c r="I18" s="20">
        <f>G18*H18</f>
        <v>0</v>
      </c>
      <c r="J18" s="20">
        <f>I18+G18</f>
        <v>0</v>
      </c>
    </row>
    <row r="19" spans="1:10" s="1" customFormat="1" ht="24.75" customHeight="1">
      <c r="A19" s="122">
        <v>8</v>
      </c>
      <c r="B19" s="58" t="s">
        <v>21</v>
      </c>
      <c r="C19" s="58" t="s">
        <v>10</v>
      </c>
      <c r="D19" s="91" t="s">
        <v>11</v>
      </c>
      <c r="E19" s="90">
        <v>19.76</v>
      </c>
      <c r="F19" s="25"/>
      <c r="G19" s="20">
        <f>E19*F19</f>
        <v>0</v>
      </c>
      <c r="H19" s="3">
        <v>0.08</v>
      </c>
      <c r="I19" s="20">
        <f>G19*H19</f>
        <v>0</v>
      </c>
      <c r="J19" s="20">
        <f>I19+G19</f>
        <v>0</v>
      </c>
    </row>
    <row r="20" spans="1:10" s="1" customFormat="1" ht="25.5" customHeight="1">
      <c r="A20" s="270">
        <v>9</v>
      </c>
      <c r="B20" s="58" t="s">
        <v>37</v>
      </c>
      <c r="C20" s="58" t="s">
        <v>12</v>
      </c>
      <c r="D20" s="91" t="s">
        <v>11</v>
      </c>
      <c r="E20" s="90">
        <v>3.57</v>
      </c>
      <c r="F20" s="25"/>
      <c r="G20" s="20">
        <f>E20*F20</f>
        <v>0</v>
      </c>
      <c r="H20" s="3">
        <v>0.08</v>
      </c>
      <c r="I20" s="20">
        <f>G20*H20</f>
        <v>0</v>
      </c>
      <c r="J20" s="20">
        <f>I20+G20</f>
        <v>0</v>
      </c>
    </row>
    <row r="21" spans="1:10" s="1" customFormat="1" ht="25.5" customHeight="1">
      <c r="A21" s="122">
        <v>10</v>
      </c>
      <c r="B21" s="58" t="s">
        <v>254</v>
      </c>
      <c r="C21" s="58" t="s">
        <v>72</v>
      </c>
      <c r="D21" s="91" t="s">
        <v>11</v>
      </c>
      <c r="E21" s="90">
        <v>1.34</v>
      </c>
      <c r="F21" s="25"/>
      <c r="G21" s="20">
        <f>E21*F21</f>
        <v>0</v>
      </c>
      <c r="H21" s="3">
        <v>0.08</v>
      </c>
      <c r="I21" s="20">
        <f>G21*H21</f>
        <v>0</v>
      </c>
      <c r="J21" s="20">
        <f>I21+G21</f>
        <v>0</v>
      </c>
    </row>
    <row r="22" spans="1:10" s="1" customFormat="1" ht="24.75" customHeight="1">
      <c r="A22" s="270">
        <v>11</v>
      </c>
      <c r="B22" s="58" t="s">
        <v>13</v>
      </c>
      <c r="C22" s="58" t="s">
        <v>14</v>
      </c>
      <c r="D22" s="91" t="s">
        <v>11</v>
      </c>
      <c r="E22" s="90">
        <v>2.79</v>
      </c>
      <c r="F22" s="25"/>
      <c r="G22" s="20">
        <f>E22*F22</f>
        <v>0</v>
      </c>
      <c r="H22" s="3">
        <v>0.08</v>
      </c>
      <c r="I22" s="20">
        <f>G22*H22</f>
        <v>0</v>
      </c>
      <c r="J22" s="20">
        <f>I22+G22</f>
        <v>0</v>
      </c>
    </row>
    <row r="23" spans="1:10" s="1" customFormat="1" ht="24.75" customHeight="1">
      <c r="A23" s="122">
        <v>12</v>
      </c>
      <c r="B23" s="58" t="s">
        <v>15</v>
      </c>
      <c r="C23" s="58" t="s">
        <v>129</v>
      </c>
      <c r="D23" s="91" t="s">
        <v>11</v>
      </c>
      <c r="E23" s="90">
        <v>6.23</v>
      </c>
      <c r="F23" s="25"/>
      <c r="G23" s="20">
        <f>E23*F23</f>
        <v>0</v>
      </c>
      <c r="H23" s="3">
        <v>0.08</v>
      </c>
      <c r="I23" s="20">
        <f>G23*H23</f>
        <v>0</v>
      </c>
      <c r="J23" s="20">
        <f>I23+G23</f>
        <v>0</v>
      </c>
    </row>
    <row r="24" spans="1:10" s="1" customFormat="1" ht="24.75" customHeight="1">
      <c r="A24" s="270">
        <v>13</v>
      </c>
      <c r="B24" s="58" t="s">
        <v>128</v>
      </c>
      <c r="C24" s="58" t="s">
        <v>127</v>
      </c>
      <c r="D24" s="91" t="s">
        <v>11</v>
      </c>
      <c r="E24" s="90">
        <v>11.3</v>
      </c>
      <c r="F24" s="25"/>
      <c r="G24" s="20">
        <f>E24*F24</f>
        <v>0</v>
      </c>
      <c r="H24" s="3">
        <v>0.08</v>
      </c>
      <c r="I24" s="20">
        <f>G24*H24</f>
        <v>0</v>
      </c>
      <c r="J24" s="20">
        <f>I24+G24</f>
        <v>0</v>
      </c>
    </row>
    <row r="25" spans="1:10" s="1" customFormat="1" ht="24.75" customHeight="1">
      <c r="A25" s="122">
        <v>14</v>
      </c>
      <c r="B25" s="58" t="s">
        <v>253</v>
      </c>
      <c r="C25" s="58" t="s">
        <v>178</v>
      </c>
      <c r="D25" s="91" t="s">
        <v>11</v>
      </c>
      <c r="E25" s="90">
        <v>1.15</v>
      </c>
      <c r="F25" s="25"/>
      <c r="G25" s="20">
        <f>E25*F25</f>
        <v>0</v>
      </c>
      <c r="H25" s="3">
        <v>0.08</v>
      </c>
      <c r="I25" s="20">
        <f>G25*H25</f>
        <v>0</v>
      </c>
      <c r="J25" s="20">
        <f>I25+G25</f>
        <v>0</v>
      </c>
    </row>
    <row r="26" spans="1:10" s="1" customFormat="1" ht="24.75" customHeight="1">
      <c r="A26" s="270">
        <v>15</v>
      </c>
      <c r="B26" s="58" t="s">
        <v>28</v>
      </c>
      <c r="C26" s="58" t="s">
        <v>29</v>
      </c>
      <c r="D26" s="91" t="s">
        <v>32</v>
      </c>
      <c r="E26" s="90">
        <v>1</v>
      </c>
      <c r="F26" s="25"/>
      <c r="G26" s="20">
        <f>E26*F26</f>
        <v>0</v>
      </c>
      <c r="H26" s="3">
        <v>0.08</v>
      </c>
      <c r="I26" s="20">
        <f>G26*H26</f>
        <v>0</v>
      </c>
      <c r="J26" s="20">
        <f>I26+G26</f>
        <v>0</v>
      </c>
    </row>
    <row r="27" spans="1:10" s="1" customFormat="1" ht="24.75" customHeight="1">
      <c r="A27" s="122">
        <v>16</v>
      </c>
      <c r="B27" s="58" t="s">
        <v>30</v>
      </c>
      <c r="C27" s="58" t="s">
        <v>31</v>
      </c>
      <c r="D27" s="91" t="s">
        <v>32</v>
      </c>
      <c r="E27" s="90">
        <v>1</v>
      </c>
      <c r="F27" s="25"/>
      <c r="G27" s="20">
        <f>E27*F27</f>
        <v>0</v>
      </c>
      <c r="H27" s="3">
        <v>0.08</v>
      </c>
      <c r="I27" s="20">
        <f>G27*H27</f>
        <v>0</v>
      </c>
      <c r="J27" s="20">
        <f>I27+G27</f>
        <v>0</v>
      </c>
    </row>
    <row r="28" spans="1:10" s="1" customFormat="1" ht="24.75" customHeight="1">
      <c r="A28" s="89" t="s">
        <v>55</v>
      </c>
      <c r="B28" s="89"/>
      <c r="C28" s="89"/>
      <c r="D28" s="89"/>
      <c r="E28" s="89"/>
      <c r="F28" s="89"/>
      <c r="G28" s="89"/>
      <c r="H28" s="89"/>
      <c r="I28" s="89"/>
      <c r="J28" s="89"/>
    </row>
    <row r="29" spans="1:10" s="1" customFormat="1" ht="24.75" customHeight="1">
      <c r="A29" s="85">
        <v>17</v>
      </c>
      <c r="B29" s="58" t="s">
        <v>16</v>
      </c>
      <c r="C29" s="58" t="s">
        <v>17</v>
      </c>
      <c r="D29" s="91" t="s">
        <v>11</v>
      </c>
      <c r="E29" s="90">
        <v>82.03</v>
      </c>
      <c r="F29" s="25"/>
      <c r="G29" s="20">
        <f>E29*F29</f>
        <v>0</v>
      </c>
      <c r="H29" s="3">
        <v>0.08</v>
      </c>
      <c r="I29" s="20">
        <f>G29*H29</f>
        <v>0</v>
      </c>
      <c r="J29" s="20">
        <f>I29+G29</f>
        <v>0</v>
      </c>
    </row>
    <row r="30" spans="1:10" s="1" customFormat="1" ht="24.75" customHeight="1">
      <c r="A30" s="85">
        <v>18</v>
      </c>
      <c r="B30" s="58" t="s">
        <v>204</v>
      </c>
      <c r="C30" s="58" t="s">
        <v>174</v>
      </c>
      <c r="D30" s="91" t="s">
        <v>20</v>
      </c>
      <c r="E30" s="90">
        <v>10</v>
      </c>
      <c r="F30" s="25"/>
      <c r="G30" s="20">
        <f>E30*F30</f>
        <v>0</v>
      </c>
      <c r="H30" s="3">
        <v>0.08</v>
      </c>
      <c r="I30" s="20">
        <f>G30*H30</f>
        <v>0</v>
      </c>
      <c r="J30" s="20">
        <f>I30+G30</f>
        <v>0</v>
      </c>
    </row>
    <row r="31" spans="1:10" s="1" customFormat="1" ht="24.75" customHeight="1">
      <c r="A31" s="85">
        <v>19</v>
      </c>
      <c r="B31" s="58" t="s">
        <v>18</v>
      </c>
      <c r="C31" s="58" t="s">
        <v>19</v>
      </c>
      <c r="D31" s="91" t="s">
        <v>20</v>
      </c>
      <c r="E31" s="90">
        <v>280</v>
      </c>
      <c r="F31" s="25"/>
      <c r="G31" s="20">
        <f>E31*F31</f>
        <v>0</v>
      </c>
      <c r="H31" s="3">
        <v>0.08</v>
      </c>
      <c r="I31" s="20">
        <f>G31*H31</f>
        <v>0</v>
      </c>
      <c r="J31" s="20">
        <f>I31+G31</f>
        <v>0</v>
      </c>
    </row>
    <row r="32" spans="1:10" ht="24.75" customHeight="1">
      <c r="A32" s="85">
        <v>20</v>
      </c>
      <c r="B32" s="119" t="s">
        <v>73</v>
      </c>
      <c r="C32" s="4" t="s">
        <v>74</v>
      </c>
      <c r="D32" s="5" t="s">
        <v>27</v>
      </c>
      <c r="E32" s="90">
        <v>5</v>
      </c>
      <c r="F32" s="25"/>
      <c r="G32" s="20">
        <f>E32*F32</f>
        <v>0</v>
      </c>
      <c r="H32" s="3">
        <v>0.23</v>
      </c>
      <c r="I32" s="20">
        <f>G32*H32</f>
        <v>0</v>
      </c>
      <c r="J32" s="20">
        <f>I32+G32</f>
        <v>0</v>
      </c>
    </row>
    <row r="33" spans="1:10" ht="24.75" customHeight="1">
      <c r="A33" s="85">
        <v>21</v>
      </c>
      <c r="B33" s="119" t="s">
        <v>361</v>
      </c>
      <c r="C33" s="4" t="s">
        <v>360</v>
      </c>
      <c r="D33" s="5" t="s">
        <v>27</v>
      </c>
      <c r="E33" s="90">
        <v>2.75</v>
      </c>
      <c r="F33" s="25"/>
      <c r="G33" s="20">
        <f>E33*F33</f>
        <v>0</v>
      </c>
      <c r="H33" s="3">
        <v>0.23</v>
      </c>
      <c r="I33" s="20">
        <f>G33*H33</f>
        <v>0</v>
      </c>
      <c r="J33" s="20">
        <f>I33+G33</f>
        <v>0</v>
      </c>
    </row>
    <row r="34" spans="1:10" ht="24.75" customHeight="1">
      <c r="A34" s="85">
        <v>22</v>
      </c>
      <c r="B34" s="119" t="s">
        <v>22</v>
      </c>
      <c r="C34" s="4" t="s">
        <v>23</v>
      </c>
      <c r="D34" s="5" t="s">
        <v>24</v>
      </c>
      <c r="E34" s="90">
        <v>7</v>
      </c>
      <c r="F34" s="25"/>
      <c r="G34" s="20">
        <f>E34*F34</f>
        <v>0</v>
      </c>
      <c r="H34" s="3">
        <v>0.08</v>
      </c>
      <c r="I34" s="20">
        <f>G34*H34</f>
        <v>0</v>
      </c>
      <c r="J34" s="20">
        <f>I34+G34</f>
        <v>0</v>
      </c>
    </row>
    <row r="35" spans="1:10" ht="29.25" customHeight="1">
      <c r="A35" s="85">
        <v>23</v>
      </c>
      <c r="B35" s="117" t="s">
        <v>306</v>
      </c>
      <c r="C35" s="116" t="s">
        <v>305</v>
      </c>
      <c r="D35" s="5" t="s">
        <v>20</v>
      </c>
      <c r="E35" s="90">
        <v>15</v>
      </c>
      <c r="F35" s="25"/>
      <c r="G35" s="20">
        <f>E35*F35</f>
        <v>0</v>
      </c>
      <c r="H35" s="3">
        <v>0.08</v>
      </c>
      <c r="I35" s="20">
        <f>G35*H35</f>
        <v>0</v>
      </c>
      <c r="J35" s="20">
        <f>I35+G35</f>
        <v>0</v>
      </c>
    </row>
    <row r="36" spans="1:10" ht="24.75" customHeight="1">
      <c r="A36" s="85">
        <v>24</v>
      </c>
      <c r="B36" s="117" t="s">
        <v>304</v>
      </c>
      <c r="C36" s="4" t="s">
        <v>303</v>
      </c>
      <c r="D36" s="5" t="s">
        <v>20</v>
      </c>
      <c r="E36" s="90">
        <v>200</v>
      </c>
      <c r="F36" s="25"/>
      <c r="G36" s="20">
        <f>E36*F36</f>
        <v>0</v>
      </c>
      <c r="H36" s="3">
        <v>0.08</v>
      </c>
      <c r="I36" s="20">
        <f>G36*H36</f>
        <v>0</v>
      </c>
      <c r="J36" s="20">
        <f>I36+G36</f>
        <v>0</v>
      </c>
    </row>
    <row r="37" spans="1:10" ht="24.75" customHeight="1">
      <c r="A37" s="85">
        <v>25</v>
      </c>
      <c r="B37" s="117" t="s">
        <v>33</v>
      </c>
      <c r="C37" s="4" t="s">
        <v>34</v>
      </c>
      <c r="D37" s="5" t="s">
        <v>32</v>
      </c>
      <c r="E37" s="90">
        <v>1</v>
      </c>
      <c r="F37" s="25"/>
      <c r="G37" s="20">
        <f>E37*F37</f>
        <v>0</v>
      </c>
      <c r="H37" s="3">
        <v>0.08</v>
      </c>
      <c r="I37" s="20">
        <f>G37*H37</f>
        <v>0</v>
      </c>
      <c r="J37" s="20">
        <f>I37+G37</f>
        <v>0</v>
      </c>
    </row>
    <row r="38" spans="1:10" ht="24.75" customHeight="1">
      <c r="A38" s="85">
        <v>26</v>
      </c>
      <c r="B38" s="117" t="s">
        <v>35</v>
      </c>
      <c r="C38" s="116" t="s">
        <v>36</v>
      </c>
      <c r="D38" s="5" t="s">
        <v>32</v>
      </c>
      <c r="E38" s="90">
        <v>1</v>
      </c>
      <c r="F38" s="25"/>
      <c r="G38" s="20">
        <f>E38*F38</f>
        <v>0</v>
      </c>
      <c r="H38" s="3">
        <v>0.08</v>
      </c>
      <c r="I38" s="20">
        <f>G38*H38</f>
        <v>0</v>
      </c>
      <c r="J38" s="20">
        <f>I38+G38</f>
        <v>0</v>
      </c>
    </row>
    <row r="39" spans="1:10" ht="24.75" customHeight="1">
      <c r="A39" s="89" t="s">
        <v>38</v>
      </c>
      <c r="B39" s="89"/>
      <c r="C39" s="89"/>
      <c r="D39" s="89"/>
      <c r="E39" s="89"/>
      <c r="F39" s="89"/>
      <c r="G39" s="89"/>
      <c r="H39" s="89"/>
      <c r="I39" s="89"/>
      <c r="J39" s="89"/>
    </row>
    <row r="40" spans="1:10" ht="24.75" customHeight="1">
      <c r="A40" s="113" t="s">
        <v>41</v>
      </c>
      <c r="B40" s="112"/>
      <c r="C40" s="112"/>
      <c r="D40" s="112"/>
      <c r="E40" s="112"/>
      <c r="F40" s="112"/>
      <c r="G40" s="112"/>
      <c r="H40" s="112"/>
      <c r="I40" s="112"/>
      <c r="J40" s="74"/>
    </row>
    <row r="41" spans="1:10" ht="24.75" customHeight="1">
      <c r="A41" s="21">
        <v>27</v>
      </c>
      <c r="B41" s="111" t="s">
        <v>39</v>
      </c>
      <c r="C41" s="22" t="s">
        <v>40</v>
      </c>
      <c r="D41" s="23" t="s">
        <v>24</v>
      </c>
      <c r="E41" s="21">
        <v>1830</v>
      </c>
      <c r="F41" s="25"/>
      <c r="G41" s="20">
        <f>E41*F41</f>
        <v>0</v>
      </c>
      <c r="H41" s="3">
        <v>0.08</v>
      </c>
      <c r="I41" s="20">
        <f>G41*H41</f>
        <v>0</v>
      </c>
      <c r="J41" s="20">
        <f>I41+G41</f>
        <v>0</v>
      </c>
    </row>
    <row r="42" spans="1:10" ht="24.75" customHeight="1">
      <c r="A42" s="115" t="s">
        <v>42</v>
      </c>
      <c r="B42" s="114"/>
      <c r="C42" s="114"/>
      <c r="D42" s="114"/>
      <c r="E42" s="114"/>
      <c r="F42" s="114"/>
      <c r="G42" s="114"/>
      <c r="H42" s="114"/>
      <c r="I42" s="114"/>
      <c r="J42" s="74"/>
    </row>
    <row r="43" spans="1:10" ht="24.75" customHeight="1">
      <c r="A43" s="21">
        <v>28</v>
      </c>
      <c r="B43" s="111" t="s">
        <v>39</v>
      </c>
      <c r="C43" s="22" t="s">
        <v>40</v>
      </c>
      <c r="D43" s="23" t="s">
        <v>24</v>
      </c>
      <c r="E43" s="21">
        <v>701</v>
      </c>
      <c r="F43" s="25"/>
      <c r="G43" s="20">
        <f>E43*F43</f>
        <v>0</v>
      </c>
      <c r="H43" s="3">
        <v>0.08</v>
      </c>
      <c r="I43" s="20">
        <f>G43*H43</f>
        <v>0</v>
      </c>
      <c r="J43" s="20">
        <f>I43+G43</f>
        <v>0</v>
      </c>
    </row>
    <row r="44" spans="1:10" ht="24.75" customHeight="1">
      <c r="A44" s="115" t="s">
        <v>43</v>
      </c>
      <c r="B44" s="114"/>
      <c r="C44" s="114"/>
      <c r="D44" s="114"/>
      <c r="E44" s="114"/>
      <c r="F44" s="114"/>
      <c r="G44" s="114"/>
      <c r="H44" s="114"/>
      <c r="I44" s="114"/>
      <c r="J44" s="74"/>
    </row>
    <row r="45" spans="1:10" ht="24.75" customHeight="1">
      <c r="A45" s="21">
        <v>29</v>
      </c>
      <c r="B45" s="111" t="s">
        <v>39</v>
      </c>
      <c r="C45" s="22" t="s">
        <v>40</v>
      </c>
      <c r="D45" s="23" t="s">
        <v>24</v>
      </c>
      <c r="E45" s="21">
        <v>454</v>
      </c>
      <c r="F45" s="25"/>
      <c r="G45" s="20">
        <f>E45*F45</f>
        <v>0</v>
      </c>
      <c r="H45" s="3">
        <v>0.08</v>
      </c>
      <c r="I45" s="20">
        <f>G45*H45</f>
        <v>0</v>
      </c>
      <c r="J45" s="20">
        <f>I45+G45</f>
        <v>0</v>
      </c>
    </row>
    <row r="46" spans="1:10" ht="24.75" customHeight="1">
      <c r="A46" s="113" t="s">
        <v>46</v>
      </c>
      <c r="B46" s="112"/>
      <c r="C46" s="112"/>
      <c r="D46" s="112"/>
      <c r="E46" s="112"/>
      <c r="F46" s="112"/>
      <c r="G46" s="112"/>
      <c r="H46" s="112"/>
      <c r="I46" s="112"/>
      <c r="J46" s="74"/>
    </row>
    <row r="47" spans="1:10" ht="24.75" customHeight="1">
      <c r="A47" s="21">
        <v>30</v>
      </c>
      <c r="B47" s="111" t="s">
        <v>39</v>
      </c>
      <c r="C47" s="22" t="s">
        <v>40</v>
      </c>
      <c r="D47" s="23" t="s">
        <v>24</v>
      </c>
      <c r="E47" s="21">
        <v>1008</v>
      </c>
      <c r="F47" s="25"/>
      <c r="G47" s="20">
        <f>E47*F47</f>
        <v>0</v>
      </c>
      <c r="H47" s="3">
        <v>0.08</v>
      </c>
      <c r="I47" s="20">
        <f>G47*H47</f>
        <v>0</v>
      </c>
      <c r="J47" s="20">
        <f>I47+G47</f>
        <v>0</v>
      </c>
    </row>
    <row r="48" spans="1:10" ht="14.25" customHeight="1">
      <c r="A48" s="113"/>
      <c r="B48" s="112"/>
      <c r="C48" s="112"/>
      <c r="D48" s="112"/>
      <c r="E48" s="112"/>
      <c r="F48" s="112"/>
      <c r="G48" s="112"/>
      <c r="H48" s="112"/>
      <c r="I48" s="112"/>
      <c r="J48" s="74"/>
    </row>
    <row r="49" spans="1:10" ht="24.75" customHeight="1">
      <c r="A49" s="21">
        <v>31</v>
      </c>
      <c r="B49" s="110" t="s">
        <v>44</v>
      </c>
      <c r="C49" s="22" t="s">
        <v>45</v>
      </c>
      <c r="D49" s="23" t="s">
        <v>24</v>
      </c>
      <c r="E49" s="21">
        <v>3993</v>
      </c>
      <c r="F49" s="25"/>
      <c r="G49" s="20">
        <f>E49*F49</f>
        <v>0</v>
      </c>
      <c r="H49" s="3">
        <v>0.08</v>
      </c>
      <c r="I49" s="20">
        <f>G49*H49</f>
        <v>0</v>
      </c>
      <c r="J49" s="20">
        <f>I49+G49</f>
        <v>0</v>
      </c>
    </row>
    <row r="50" spans="1:10" ht="24.75" customHeight="1">
      <c r="A50" s="21">
        <v>32</v>
      </c>
      <c r="B50" s="110" t="s">
        <v>56</v>
      </c>
      <c r="C50" s="110" t="s">
        <v>57</v>
      </c>
      <c r="D50" s="109" t="s">
        <v>52</v>
      </c>
      <c r="E50" s="29">
        <v>1600</v>
      </c>
      <c r="F50" s="131"/>
      <c r="G50" s="20">
        <f>E50*F50</f>
        <v>0</v>
      </c>
      <c r="H50" s="57">
        <v>0.08</v>
      </c>
      <c r="I50" s="56">
        <f>G50*H50</f>
        <v>0</v>
      </c>
      <c r="J50" s="56">
        <f>I50+G50</f>
        <v>0</v>
      </c>
    </row>
    <row r="51" spans="1:10" ht="27.75" customHeight="1">
      <c r="A51" s="21">
        <v>33</v>
      </c>
      <c r="B51" s="232" t="s">
        <v>75</v>
      </c>
      <c r="C51" s="185" t="s">
        <v>76</v>
      </c>
      <c r="D51" s="99" t="s">
        <v>52</v>
      </c>
      <c r="E51" s="54">
        <v>24</v>
      </c>
      <c r="F51" s="55"/>
      <c r="G51" s="20">
        <f>E51*F51</f>
        <v>0</v>
      </c>
      <c r="H51" s="57">
        <v>0.08</v>
      </c>
      <c r="I51" s="56">
        <f>G51*H51</f>
        <v>0</v>
      </c>
      <c r="J51" s="56">
        <f>I51+G51</f>
        <v>0</v>
      </c>
    </row>
    <row r="52" spans="1:10" ht="27.75" customHeight="1">
      <c r="A52" s="21">
        <v>34</v>
      </c>
      <c r="B52" s="232" t="s">
        <v>77</v>
      </c>
      <c r="C52" s="100" t="s">
        <v>78</v>
      </c>
      <c r="D52" s="99" t="s">
        <v>32</v>
      </c>
      <c r="E52" s="54">
        <v>150</v>
      </c>
      <c r="F52" s="55"/>
      <c r="G52" s="20">
        <f>E52*F52</f>
        <v>0</v>
      </c>
      <c r="H52" s="57">
        <v>0.08</v>
      </c>
      <c r="I52" s="56">
        <f>G52*H52</f>
        <v>0</v>
      </c>
      <c r="J52" s="56">
        <f>I52+G52</f>
        <v>0</v>
      </c>
    </row>
    <row r="53" spans="1:10" ht="27.75" customHeight="1">
      <c r="A53" s="21">
        <v>35</v>
      </c>
      <c r="B53" s="232" t="s">
        <v>79</v>
      </c>
      <c r="C53" s="100" t="s">
        <v>80</v>
      </c>
      <c r="D53" s="99" t="s">
        <v>32</v>
      </c>
      <c r="E53" s="54">
        <v>20</v>
      </c>
      <c r="F53" s="55"/>
      <c r="G53" s="20">
        <f>E53*F53</f>
        <v>0</v>
      </c>
      <c r="H53" s="57">
        <v>0.08</v>
      </c>
      <c r="I53" s="56">
        <f>G53*H53</f>
        <v>0</v>
      </c>
      <c r="J53" s="56">
        <f>I53+G53</f>
        <v>0</v>
      </c>
    </row>
    <row r="54" spans="1:10" ht="24.75" customHeight="1">
      <c r="A54" s="21">
        <v>36</v>
      </c>
      <c r="B54" s="22" t="s">
        <v>65</v>
      </c>
      <c r="C54" s="22" t="s">
        <v>66</v>
      </c>
      <c r="D54" s="24" t="s">
        <v>32</v>
      </c>
      <c r="E54" s="21">
        <v>80</v>
      </c>
      <c r="F54" s="25"/>
      <c r="G54" s="20">
        <f>E54*F54</f>
        <v>0</v>
      </c>
      <c r="H54" s="3">
        <v>0.08</v>
      </c>
      <c r="I54" s="20">
        <f>G54*H54</f>
        <v>0</v>
      </c>
      <c r="J54" s="20">
        <f>I54+G54</f>
        <v>0</v>
      </c>
    </row>
    <row r="55" spans="1:10" ht="24.75" customHeight="1">
      <c r="A55" s="21">
        <v>37</v>
      </c>
      <c r="B55" s="22" t="s">
        <v>67</v>
      </c>
      <c r="C55" s="22" t="s">
        <v>68</v>
      </c>
      <c r="D55" s="24" t="s">
        <v>32</v>
      </c>
      <c r="E55" s="21">
        <v>20</v>
      </c>
      <c r="F55" s="25"/>
      <c r="G55" s="20">
        <f>E55*F55</f>
        <v>0</v>
      </c>
      <c r="H55" s="3">
        <v>0.08</v>
      </c>
      <c r="I55" s="20">
        <f>G55*H55</f>
        <v>0</v>
      </c>
      <c r="J55" s="20">
        <f>I55+G55</f>
        <v>0</v>
      </c>
    </row>
    <row r="56" spans="1:10" ht="24.75" customHeight="1">
      <c r="A56" s="89" t="s">
        <v>47</v>
      </c>
      <c r="B56" s="89"/>
      <c r="C56" s="89"/>
      <c r="D56" s="89"/>
      <c r="E56" s="89"/>
      <c r="F56" s="89"/>
      <c r="G56" s="89"/>
      <c r="H56" s="89"/>
      <c r="I56" s="89"/>
      <c r="J56" s="89"/>
    </row>
    <row r="57" spans="1:10" ht="24.75" customHeight="1">
      <c r="A57" s="85">
        <v>38</v>
      </c>
      <c r="B57" s="22" t="s">
        <v>48</v>
      </c>
      <c r="C57" s="22" t="s">
        <v>50</v>
      </c>
      <c r="D57" s="91" t="s">
        <v>20</v>
      </c>
      <c r="E57" s="90">
        <v>1</v>
      </c>
      <c r="F57" s="25"/>
      <c r="G57" s="20">
        <f>E57*F57</f>
        <v>0</v>
      </c>
      <c r="H57" s="3">
        <v>0.08</v>
      </c>
      <c r="I57" s="20">
        <f>G57*H57</f>
        <v>0</v>
      </c>
      <c r="J57" s="20">
        <f>I57+G57</f>
        <v>0</v>
      </c>
    </row>
    <row r="58" spans="1:10" ht="24.75" customHeight="1">
      <c r="A58" s="89" t="s">
        <v>124</v>
      </c>
      <c r="B58" s="89"/>
      <c r="C58" s="89"/>
      <c r="D58" s="89"/>
      <c r="E58" s="89"/>
      <c r="F58" s="89"/>
      <c r="G58" s="89"/>
      <c r="H58" s="89"/>
      <c r="I58" s="89"/>
      <c r="J58" s="89"/>
    </row>
    <row r="59" spans="1:10" ht="24.75" customHeight="1">
      <c r="A59" s="85">
        <v>39</v>
      </c>
      <c r="B59" s="22" t="s">
        <v>123</v>
      </c>
      <c r="C59" s="22" t="s">
        <v>66</v>
      </c>
      <c r="D59" s="91" t="s">
        <v>32</v>
      </c>
      <c r="E59" s="90">
        <v>70</v>
      </c>
      <c r="F59" s="25"/>
      <c r="G59" s="20">
        <f>E59*F59</f>
        <v>0</v>
      </c>
      <c r="H59" s="3">
        <v>0.08</v>
      </c>
      <c r="I59" s="20">
        <f>G59*H59</f>
        <v>0</v>
      </c>
      <c r="J59" s="20">
        <f>I59+G59</f>
        <v>0</v>
      </c>
    </row>
    <row r="60" spans="1:10" ht="24.75" customHeight="1">
      <c r="A60" s="85">
        <v>40</v>
      </c>
      <c r="B60" s="22" t="s">
        <v>161</v>
      </c>
      <c r="C60" s="22" t="s">
        <v>68</v>
      </c>
      <c r="D60" s="91" t="s">
        <v>32</v>
      </c>
      <c r="E60" s="90">
        <v>10</v>
      </c>
      <c r="F60" s="25"/>
      <c r="G60" s="20">
        <f>E60*F60</f>
        <v>0</v>
      </c>
      <c r="H60" s="3">
        <v>0.08</v>
      </c>
      <c r="I60" s="20">
        <f>G60*H60</f>
        <v>0</v>
      </c>
      <c r="J60" s="20">
        <f>I60+G60</f>
        <v>0</v>
      </c>
    </row>
    <row r="61" spans="1:10" ht="24.75" customHeight="1">
      <c r="A61" s="89" t="s">
        <v>122</v>
      </c>
      <c r="B61" s="89"/>
      <c r="C61" s="89"/>
      <c r="D61" s="89"/>
      <c r="E61" s="89"/>
      <c r="F61" s="89"/>
      <c r="G61" s="89"/>
      <c r="H61" s="89"/>
      <c r="I61" s="89"/>
      <c r="J61" s="89"/>
    </row>
    <row r="62" spans="1:10" ht="24.75" customHeight="1">
      <c r="A62" s="85">
        <v>41</v>
      </c>
      <c r="B62" s="22" t="s">
        <v>225</v>
      </c>
      <c r="C62" s="22" t="s">
        <v>120</v>
      </c>
      <c r="D62" s="91" t="s">
        <v>11</v>
      </c>
      <c r="E62" s="90">
        <v>3.29</v>
      </c>
      <c r="F62" s="25"/>
      <c r="G62" s="20">
        <f>E62*F62</f>
        <v>0</v>
      </c>
      <c r="H62" s="3">
        <v>0.08</v>
      </c>
      <c r="I62" s="20">
        <f>G62*H62</f>
        <v>0</v>
      </c>
      <c r="J62" s="20">
        <f>I62+G62</f>
        <v>0</v>
      </c>
    </row>
    <row r="63" spans="1:10" ht="24.75" customHeight="1">
      <c r="A63" s="89" t="s">
        <v>359</v>
      </c>
      <c r="B63" s="89"/>
      <c r="C63" s="89"/>
      <c r="D63" s="89"/>
      <c r="E63" s="89"/>
      <c r="F63" s="89"/>
      <c r="G63" s="89"/>
      <c r="H63" s="89"/>
      <c r="I63" s="89"/>
      <c r="J63" s="89"/>
    </row>
    <row r="64" spans="1:10" ht="24.75" customHeight="1">
      <c r="A64" s="85">
        <v>42</v>
      </c>
      <c r="B64" s="4" t="s">
        <v>358</v>
      </c>
      <c r="C64" s="4" t="s">
        <v>357</v>
      </c>
      <c r="D64" s="5" t="s">
        <v>356</v>
      </c>
      <c r="E64" s="90">
        <v>100</v>
      </c>
      <c r="F64" s="25"/>
      <c r="G64" s="20">
        <f>E64*F64</f>
        <v>0</v>
      </c>
      <c r="H64" s="3">
        <v>0.08</v>
      </c>
      <c r="I64" s="20">
        <f>G64*H64</f>
        <v>0</v>
      </c>
      <c r="J64" s="20">
        <f>I64+G64</f>
        <v>0</v>
      </c>
    </row>
    <row r="65" spans="1:10" ht="24.75" customHeight="1">
      <c r="A65" s="89" t="s">
        <v>193</v>
      </c>
      <c r="B65" s="89"/>
      <c r="C65" s="89"/>
      <c r="D65" s="89"/>
      <c r="E65" s="89"/>
      <c r="F65" s="89"/>
      <c r="G65" s="89"/>
      <c r="H65" s="89"/>
      <c r="I65" s="89"/>
      <c r="J65" s="89"/>
    </row>
    <row r="66" spans="1:10" ht="24.75" customHeight="1">
      <c r="A66" s="85">
        <v>43</v>
      </c>
      <c r="B66" s="4" t="s">
        <v>152</v>
      </c>
      <c r="C66" s="4" t="s">
        <v>151</v>
      </c>
      <c r="D66" s="5" t="s">
        <v>52</v>
      </c>
      <c r="E66" s="90">
        <v>94</v>
      </c>
      <c r="F66" s="25"/>
      <c r="G66" s="20">
        <f>E66*F66</f>
        <v>0</v>
      </c>
      <c r="H66" s="3">
        <v>0.08</v>
      </c>
      <c r="I66" s="20">
        <f>G66*H66</f>
        <v>0</v>
      </c>
      <c r="J66" s="20">
        <f>I66+G66</f>
        <v>0</v>
      </c>
    </row>
    <row r="67" spans="1:10" ht="24.75" customHeight="1">
      <c r="A67" s="89" t="s">
        <v>119</v>
      </c>
      <c r="B67" s="89"/>
      <c r="C67" s="89"/>
      <c r="D67" s="89"/>
      <c r="E67" s="89"/>
      <c r="F67" s="89"/>
      <c r="G67" s="89"/>
      <c r="H67" s="89"/>
      <c r="I67" s="89"/>
      <c r="J67" s="89"/>
    </row>
    <row r="68" spans="1:10" ht="24.75" customHeight="1">
      <c r="A68" s="85">
        <v>44</v>
      </c>
      <c r="B68" s="4" t="s">
        <v>118</v>
      </c>
      <c r="C68" s="4" t="s">
        <v>117</v>
      </c>
      <c r="D68" s="5" t="s">
        <v>20</v>
      </c>
      <c r="E68" s="90">
        <v>100</v>
      </c>
      <c r="F68" s="25"/>
      <c r="G68" s="20">
        <f>E68*F68</f>
        <v>0</v>
      </c>
      <c r="H68" s="3">
        <v>0.08</v>
      </c>
      <c r="I68" s="20">
        <f>G68*H68</f>
        <v>0</v>
      </c>
      <c r="J68" s="20">
        <f>I68+G68</f>
        <v>0</v>
      </c>
    </row>
    <row r="69" spans="1:10" ht="24.75" customHeight="1">
      <c r="A69" s="89" t="s">
        <v>53</v>
      </c>
      <c r="B69" s="89"/>
      <c r="C69" s="89"/>
      <c r="D69" s="89"/>
      <c r="E69" s="89"/>
      <c r="F69" s="89"/>
      <c r="G69" s="89"/>
      <c r="H69" s="89"/>
      <c r="I69" s="89"/>
      <c r="J69" s="89"/>
    </row>
    <row r="70" spans="1:10" ht="25.5" customHeight="1">
      <c r="A70" s="85">
        <v>45</v>
      </c>
      <c r="B70" s="4" t="s">
        <v>58</v>
      </c>
      <c r="C70" s="4" t="s">
        <v>59</v>
      </c>
      <c r="D70" s="5" t="s">
        <v>52</v>
      </c>
      <c r="E70" s="29">
        <v>1600</v>
      </c>
      <c r="F70" s="25"/>
      <c r="G70" s="20">
        <f>E70*F70</f>
        <v>0</v>
      </c>
      <c r="H70" s="3">
        <v>0.23</v>
      </c>
      <c r="I70" s="20">
        <f>G70*H70</f>
        <v>0</v>
      </c>
      <c r="J70" s="20">
        <f>I70+G70</f>
        <v>0</v>
      </c>
    </row>
    <row r="71" spans="1:10" ht="30" customHeight="1">
      <c r="A71" s="85">
        <v>46</v>
      </c>
      <c r="B71" s="31" t="s">
        <v>60</v>
      </c>
      <c r="C71" s="32" t="s">
        <v>81</v>
      </c>
      <c r="D71" s="29" t="s">
        <v>52</v>
      </c>
      <c r="E71" s="29">
        <v>18</v>
      </c>
      <c r="F71" s="25"/>
      <c r="G71" s="20">
        <f>E71*F71</f>
        <v>0</v>
      </c>
      <c r="H71" s="3">
        <v>0.23</v>
      </c>
      <c r="I71" s="20">
        <f>G71*H71</f>
        <v>0</v>
      </c>
      <c r="J71" s="20">
        <f>I71+G71</f>
        <v>0</v>
      </c>
    </row>
    <row r="72" spans="1:10" ht="29.25" customHeight="1">
      <c r="A72" s="85">
        <v>47</v>
      </c>
      <c r="B72" s="88" t="s">
        <v>114</v>
      </c>
      <c r="C72" s="30" t="s">
        <v>113</v>
      </c>
      <c r="D72" s="33" t="s">
        <v>52</v>
      </c>
      <c r="E72" s="29">
        <v>6</v>
      </c>
      <c r="F72" s="25"/>
      <c r="G72" s="20">
        <f>E72*F72</f>
        <v>0</v>
      </c>
      <c r="H72" s="3">
        <v>0.23</v>
      </c>
      <c r="I72" s="20">
        <f>G72*H72</f>
        <v>0</v>
      </c>
      <c r="J72" s="20">
        <f>I72+G72</f>
        <v>0</v>
      </c>
    </row>
    <row r="73" spans="1:10" ht="29.25" customHeight="1">
      <c r="A73" s="85">
        <v>48</v>
      </c>
      <c r="B73" s="88" t="s">
        <v>112</v>
      </c>
      <c r="C73" s="30" t="s">
        <v>111</v>
      </c>
      <c r="D73" s="33" t="s">
        <v>32</v>
      </c>
      <c r="E73" s="29">
        <v>100</v>
      </c>
      <c r="F73" s="25"/>
      <c r="G73" s="20">
        <f>E73*F73</f>
        <v>0</v>
      </c>
      <c r="H73" s="3">
        <v>0.23</v>
      </c>
      <c r="I73" s="20">
        <f>G73*H73</f>
        <v>0</v>
      </c>
      <c r="J73" s="20">
        <f>I73+G73</f>
        <v>0</v>
      </c>
    </row>
    <row r="74" spans="1:10" ht="29.25" customHeight="1">
      <c r="A74" s="85">
        <v>49</v>
      </c>
      <c r="B74" s="88" t="s">
        <v>110</v>
      </c>
      <c r="C74" s="30" t="s">
        <v>109</v>
      </c>
      <c r="D74" s="49" t="s">
        <v>32</v>
      </c>
      <c r="E74" s="29">
        <v>20</v>
      </c>
      <c r="F74" s="25"/>
      <c r="G74" s="20">
        <f>E74*F74</f>
        <v>0</v>
      </c>
      <c r="H74" s="3">
        <v>0.23</v>
      </c>
      <c r="I74" s="20">
        <f>G74*H74</f>
        <v>0</v>
      </c>
      <c r="J74" s="20">
        <f>I74+G74</f>
        <v>0</v>
      </c>
    </row>
    <row r="75" spans="1:10" ht="29.25" customHeight="1">
      <c r="A75" s="12">
        <v>50</v>
      </c>
      <c r="B75" s="267" t="s">
        <v>90</v>
      </c>
      <c r="C75" s="266" t="s">
        <v>91</v>
      </c>
      <c r="D75" s="54" t="s">
        <v>92</v>
      </c>
      <c r="E75" s="54">
        <v>5</v>
      </c>
      <c r="F75" s="25"/>
      <c r="G75" s="20">
        <f>E75*F75</f>
        <v>0</v>
      </c>
      <c r="H75" s="3">
        <v>0.08</v>
      </c>
      <c r="I75" s="20">
        <f>G75*H75</f>
        <v>0</v>
      </c>
      <c r="J75" s="20">
        <f>I75+G75</f>
        <v>0</v>
      </c>
    </row>
    <row r="76" spans="1:10" ht="29.25" customHeight="1">
      <c r="A76" s="12">
        <v>51</v>
      </c>
      <c r="B76" s="269" t="s">
        <v>93</v>
      </c>
      <c r="C76" s="268" t="s">
        <v>94</v>
      </c>
      <c r="D76" s="54" t="s">
        <v>92</v>
      </c>
      <c r="E76" s="54">
        <v>3</v>
      </c>
      <c r="F76" s="25"/>
      <c r="G76" s="20">
        <f>E76*F76</f>
        <v>0</v>
      </c>
      <c r="H76" s="3">
        <v>0.08</v>
      </c>
      <c r="I76" s="20">
        <f>G76*H76</f>
        <v>0</v>
      </c>
      <c r="J76" s="20">
        <f>I76+G76</f>
        <v>0</v>
      </c>
    </row>
    <row r="77" spans="1:10" ht="29.25" customHeight="1">
      <c r="A77" s="12">
        <v>52</v>
      </c>
      <c r="B77" s="267" t="s">
        <v>95</v>
      </c>
      <c r="C77" s="266" t="s">
        <v>96</v>
      </c>
      <c r="D77" s="54" t="s">
        <v>92</v>
      </c>
      <c r="E77" s="54">
        <v>3</v>
      </c>
      <c r="F77" s="25"/>
      <c r="G77" s="20">
        <f>E77*F77</f>
        <v>0</v>
      </c>
      <c r="H77" s="3">
        <v>0.08</v>
      </c>
      <c r="I77" s="20">
        <f>G77*H77</f>
        <v>0</v>
      </c>
      <c r="J77" s="20">
        <f>I77+G77</f>
        <v>0</v>
      </c>
    </row>
    <row r="78" spans="1:10" ht="24.75" customHeight="1">
      <c r="A78" s="89" t="s">
        <v>192</v>
      </c>
      <c r="B78" s="89"/>
      <c r="C78" s="89"/>
      <c r="D78" s="153"/>
      <c r="E78" s="153"/>
      <c r="F78" s="89"/>
      <c r="G78" s="89"/>
      <c r="H78" s="89"/>
      <c r="I78" s="89"/>
      <c r="J78" s="89"/>
    </row>
    <row r="79" spans="1:10" ht="24.75" customHeight="1">
      <c r="A79" s="122">
        <v>53</v>
      </c>
      <c r="B79" s="4" t="s">
        <v>187</v>
      </c>
      <c r="C79" s="116" t="s">
        <v>186</v>
      </c>
      <c r="D79" s="5" t="s">
        <v>20</v>
      </c>
      <c r="E79" s="90">
        <v>4</v>
      </c>
      <c r="F79" s="25"/>
      <c r="G79" s="20">
        <f>E79*F79</f>
        <v>0</v>
      </c>
      <c r="H79" s="3">
        <v>0.08</v>
      </c>
      <c r="I79" s="20">
        <f>G79*H79</f>
        <v>0</v>
      </c>
      <c r="J79" s="20">
        <f>I79+G79</f>
        <v>0</v>
      </c>
    </row>
    <row r="80" spans="1:10" ht="29.25" customHeight="1" thickBot="1">
      <c r="A80" s="122">
        <v>54</v>
      </c>
      <c r="B80" s="4" t="s">
        <v>299</v>
      </c>
      <c r="C80" s="116" t="s">
        <v>298</v>
      </c>
      <c r="D80" s="5" t="s">
        <v>20</v>
      </c>
      <c r="E80" s="90">
        <v>1</v>
      </c>
      <c r="F80" s="25"/>
      <c r="G80" s="20">
        <f>E80*F80</f>
        <v>0</v>
      </c>
      <c r="H80" s="3">
        <v>0.08</v>
      </c>
      <c r="I80" s="20">
        <f>G80*H80</f>
        <v>0</v>
      </c>
      <c r="J80" s="20">
        <f>I80+G80</f>
        <v>0</v>
      </c>
    </row>
    <row r="81" spans="1:10" ht="24.75" customHeight="1" thickBot="1">
      <c r="A81" s="64" t="s">
        <v>61</v>
      </c>
      <c r="B81" s="64"/>
      <c r="C81" s="64"/>
      <c r="D81" s="64"/>
      <c r="E81" s="64"/>
      <c r="F81" s="64"/>
      <c r="G81" s="64"/>
      <c r="H81" s="65"/>
      <c r="I81" s="83">
        <f>SUM(G79:G80,G70:G77,G68,G66,G64,G62,G59:G60,G57,G49:G55,G47,G45,G43,G41,G29:G38,G12:G27)</f>
        <v>0</v>
      </c>
      <c r="J81" s="82"/>
    </row>
    <row r="82" spans="1:10" ht="24.75" customHeight="1" thickBot="1">
      <c r="A82" s="64" t="s">
        <v>62</v>
      </c>
      <c r="B82" s="64"/>
      <c r="C82" s="64"/>
      <c r="D82" s="64"/>
      <c r="E82" s="64"/>
      <c r="F82" s="64"/>
      <c r="G82" s="64"/>
      <c r="H82" s="65"/>
      <c r="I82" s="66">
        <f>SUM(J12:J27,J29:J38,J41,J43,J45,J47,J49:J55,J57,J59:J60,J62,J64,J66,J68,J70:J77,J79:J80)</f>
        <v>0</v>
      </c>
      <c r="J82" s="67"/>
    </row>
    <row r="84" spans="7:8" ht="16.5" customHeight="1">
      <c r="G84" s="43" t="s">
        <v>89</v>
      </c>
      <c r="H84" s="43"/>
    </row>
    <row r="85" ht="14.25">
      <c r="F85" s="265"/>
    </row>
  </sheetData>
  <sheetProtection/>
  <mergeCells count="21">
    <mergeCell ref="A82:H82"/>
    <mergeCell ref="I82:J82"/>
    <mergeCell ref="A78:J78"/>
    <mergeCell ref="A48:J48"/>
    <mergeCell ref="A81:H81"/>
    <mergeCell ref="A61:J61"/>
    <mergeCell ref="I81:J81"/>
    <mergeCell ref="A69:J69"/>
    <mergeCell ref="A56:J56"/>
    <mergeCell ref="A58:J58"/>
    <mergeCell ref="A63:J63"/>
    <mergeCell ref="A67:J67"/>
    <mergeCell ref="A39:J39"/>
    <mergeCell ref="A40:J40"/>
    <mergeCell ref="A7:J7"/>
    <mergeCell ref="A44:J44"/>
    <mergeCell ref="A11:J11"/>
    <mergeCell ref="A28:J28"/>
    <mergeCell ref="A46:J46"/>
    <mergeCell ref="A65:J65"/>
    <mergeCell ref="A42:J42"/>
  </mergeCells>
  <printOptions/>
  <pageMargins left="0.7843137254901962" right="0.7843137254901962" top="0.9803921568627452" bottom="0.9803921568627452" header="0.5098039215686275" footer="0.5098039215686275"/>
  <pageSetup fitToHeight="0" fitToWidth="1" horizontalDpi="300" verticalDpi="300" orientation="portrait" paperSize="9" scale="58"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2:J77"/>
  <sheetViews>
    <sheetView zoomScale="115" zoomScaleNormal="115" zoomScalePageLayoutView="0" workbookViewId="0" topLeftCell="A1">
      <selection activeCell="M10" sqref="M10"/>
    </sheetView>
  </sheetViews>
  <sheetFormatPr defaultColWidth="9.140625" defaultRowHeight="12.75"/>
  <cols>
    <col min="1" max="1" width="5.7109375" style="0" customWidth="1"/>
    <col min="2" max="2" width="12.8515625" style="0" customWidth="1"/>
    <col min="3" max="3" width="56.00390625" style="0" customWidth="1"/>
    <col min="4" max="5" width="10.7109375" style="0" customWidth="1"/>
    <col min="6" max="6" width="10.140625" style="0" customWidth="1"/>
    <col min="7" max="10" width="10.7109375" style="0" customWidth="1"/>
  </cols>
  <sheetData>
    <row r="1" ht="70.5" customHeight="1"/>
    <row r="2" spans="2:3" ht="67.5" customHeight="1">
      <c r="B2" s="40" t="s">
        <v>82</v>
      </c>
      <c r="C2" s="42" t="s">
        <v>88</v>
      </c>
    </row>
    <row r="3" spans="2:4" ht="19.5" customHeight="1">
      <c r="B3" s="34"/>
      <c r="C3" s="35"/>
      <c r="D3" s="41" t="s">
        <v>83</v>
      </c>
    </row>
    <row r="4" ht="12.75">
      <c r="A4" s="37" t="s">
        <v>84</v>
      </c>
    </row>
    <row r="5" spans="1:2" ht="12.75">
      <c r="A5" s="37" t="s">
        <v>85</v>
      </c>
      <c r="B5" s="36"/>
    </row>
    <row r="7" spans="1:10" ht="28.5" customHeight="1">
      <c r="A7" s="77" t="s">
        <v>86</v>
      </c>
      <c r="B7" s="77"/>
      <c r="C7" s="77"/>
      <c r="D7" s="77"/>
      <c r="E7" s="77"/>
      <c r="F7" s="77"/>
      <c r="G7" s="77"/>
      <c r="H7" s="77"/>
      <c r="I7" s="77"/>
      <c r="J7" s="77"/>
    </row>
    <row r="8" ht="23.25" customHeight="1"/>
    <row r="9" s="1" customFormat="1" ht="24.75" customHeight="1">
      <c r="A9" s="7" t="s">
        <v>384</v>
      </c>
    </row>
    <row r="10" spans="1:10" s="1" customFormat="1" ht="51.75" customHeight="1">
      <c r="A10" s="128" t="s">
        <v>0</v>
      </c>
      <c r="B10" s="128" t="s">
        <v>1</v>
      </c>
      <c r="C10" s="128" t="s">
        <v>2</v>
      </c>
      <c r="D10" s="128" t="s">
        <v>3</v>
      </c>
      <c r="E10" s="128" t="s">
        <v>4</v>
      </c>
      <c r="F10" s="126" t="s">
        <v>5</v>
      </c>
      <c r="G10" s="127" t="s">
        <v>6</v>
      </c>
      <c r="H10" s="126" t="s">
        <v>7</v>
      </c>
      <c r="I10" s="126" t="s">
        <v>8</v>
      </c>
      <c r="J10" s="126" t="s">
        <v>9</v>
      </c>
    </row>
    <row r="11" spans="1:10" s="1" customFormat="1" ht="24.75" customHeight="1">
      <c r="A11" s="125" t="s">
        <v>54</v>
      </c>
      <c r="B11" s="125"/>
      <c r="C11" s="125"/>
      <c r="D11" s="125"/>
      <c r="E11" s="125"/>
      <c r="F11" s="125"/>
      <c r="G11" s="125"/>
      <c r="H11" s="125"/>
      <c r="I11" s="125"/>
      <c r="J11" s="125"/>
    </row>
    <row r="12" spans="1:10" s="1" customFormat="1" ht="24.75" customHeight="1">
      <c r="A12" s="122">
        <v>1</v>
      </c>
      <c r="B12" s="58" t="s">
        <v>21</v>
      </c>
      <c r="C12" s="58" t="s">
        <v>10</v>
      </c>
      <c r="D12" s="91" t="s">
        <v>11</v>
      </c>
      <c r="E12" s="90">
        <v>4.95</v>
      </c>
      <c r="F12" s="25"/>
      <c r="G12" s="20">
        <f>E12*F12</f>
        <v>0</v>
      </c>
      <c r="H12" s="3">
        <v>0.08</v>
      </c>
      <c r="I12" s="20">
        <f>G12*H12</f>
        <v>0</v>
      </c>
      <c r="J12" s="20">
        <f>I12+G12</f>
        <v>0</v>
      </c>
    </row>
    <row r="13" spans="1:10" s="1" customFormat="1" ht="24.75" customHeight="1">
      <c r="A13" s="122">
        <v>2</v>
      </c>
      <c r="B13" s="58" t="s">
        <v>13</v>
      </c>
      <c r="C13" s="58" t="s">
        <v>14</v>
      </c>
      <c r="D13" s="91" t="s">
        <v>11</v>
      </c>
      <c r="E13" s="90">
        <v>1.16</v>
      </c>
      <c r="F13" s="25"/>
      <c r="G13" s="20">
        <f>E13*F13</f>
        <v>0</v>
      </c>
      <c r="H13" s="3">
        <v>0.08</v>
      </c>
      <c r="I13" s="20">
        <f>G13*H13</f>
        <v>0</v>
      </c>
      <c r="J13" s="20">
        <f>I13+G13</f>
        <v>0</v>
      </c>
    </row>
    <row r="14" spans="1:10" s="1" customFormat="1" ht="24.75" customHeight="1">
      <c r="A14" s="122">
        <v>3</v>
      </c>
      <c r="B14" s="58" t="s">
        <v>128</v>
      </c>
      <c r="C14" s="58" t="s">
        <v>129</v>
      </c>
      <c r="D14" s="91" t="s">
        <v>11</v>
      </c>
      <c r="E14" s="90">
        <v>5.06</v>
      </c>
      <c r="F14" s="25"/>
      <c r="G14" s="20">
        <f>E14*F14</f>
        <v>0</v>
      </c>
      <c r="H14" s="3">
        <v>0.08</v>
      </c>
      <c r="I14" s="20">
        <f>G14*H14</f>
        <v>0</v>
      </c>
      <c r="J14" s="20">
        <f>I14+G14</f>
        <v>0</v>
      </c>
    </row>
    <row r="15" spans="1:10" s="1" customFormat="1" ht="24.75" customHeight="1">
      <c r="A15" s="122">
        <v>4</v>
      </c>
      <c r="B15" s="58" t="s">
        <v>208</v>
      </c>
      <c r="C15" s="58" t="s">
        <v>178</v>
      </c>
      <c r="D15" s="91" t="s">
        <v>11</v>
      </c>
      <c r="E15" s="90">
        <v>32.07</v>
      </c>
      <c r="F15" s="25"/>
      <c r="G15" s="20">
        <f>E15*F15</f>
        <v>0</v>
      </c>
      <c r="H15" s="3">
        <v>0.08</v>
      </c>
      <c r="I15" s="20">
        <f>G15*H15</f>
        <v>0</v>
      </c>
      <c r="J15" s="20">
        <f>I15+G15</f>
        <v>0</v>
      </c>
    </row>
    <row r="16" spans="1:10" s="1" customFormat="1" ht="24.75" customHeight="1">
      <c r="A16" s="122">
        <v>5</v>
      </c>
      <c r="B16" s="58" t="s">
        <v>28</v>
      </c>
      <c r="C16" s="58" t="s">
        <v>29</v>
      </c>
      <c r="D16" s="91" t="s">
        <v>32</v>
      </c>
      <c r="E16" s="90">
        <v>1</v>
      </c>
      <c r="F16" s="25"/>
      <c r="G16" s="20">
        <f>E16*F16</f>
        <v>0</v>
      </c>
      <c r="H16" s="3">
        <v>0.08</v>
      </c>
      <c r="I16" s="20">
        <f>G16*H16</f>
        <v>0</v>
      </c>
      <c r="J16" s="20">
        <f>I16+G16</f>
        <v>0</v>
      </c>
    </row>
    <row r="17" spans="1:10" s="1" customFormat="1" ht="24.75" customHeight="1">
      <c r="A17" s="122">
        <v>6</v>
      </c>
      <c r="B17" s="58" t="s">
        <v>30</v>
      </c>
      <c r="C17" s="58" t="s">
        <v>31</v>
      </c>
      <c r="D17" s="91" t="s">
        <v>32</v>
      </c>
      <c r="E17" s="90">
        <v>1</v>
      </c>
      <c r="F17" s="25"/>
      <c r="G17" s="20">
        <f>E17*F17</f>
        <v>0</v>
      </c>
      <c r="H17" s="3">
        <v>0.08</v>
      </c>
      <c r="I17" s="20">
        <f>G17*H17</f>
        <v>0</v>
      </c>
      <c r="J17" s="20">
        <f>I17+G17</f>
        <v>0</v>
      </c>
    </row>
    <row r="18" spans="1:10" s="1" customFormat="1" ht="24.75" customHeight="1">
      <c r="A18" s="89" t="s">
        <v>55</v>
      </c>
      <c r="B18" s="89"/>
      <c r="C18" s="89"/>
      <c r="D18" s="89"/>
      <c r="E18" s="89"/>
      <c r="F18" s="89"/>
      <c r="G18" s="89"/>
      <c r="H18" s="89"/>
      <c r="I18" s="89"/>
      <c r="J18" s="89"/>
    </row>
    <row r="19" spans="1:10" s="1" customFormat="1" ht="24.75" customHeight="1">
      <c r="A19" s="85">
        <v>7</v>
      </c>
      <c r="B19" s="58" t="s">
        <v>16</v>
      </c>
      <c r="C19" s="58" t="s">
        <v>17</v>
      </c>
      <c r="D19" s="91" t="s">
        <v>11</v>
      </c>
      <c r="E19" s="90">
        <v>5.1</v>
      </c>
      <c r="F19" s="25"/>
      <c r="G19" s="20">
        <f>E19*F19</f>
        <v>0</v>
      </c>
      <c r="H19" s="3">
        <v>0.08</v>
      </c>
      <c r="I19" s="20">
        <f>G19*H19</f>
        <v>0</v>
      </c>
      <c r="J19" s="20">
        <f>I19+G19</f>
        <v>0</v>
      </c>
    </row>
    <row r="20" spans="1:10" s="1" customFormat="1" ht="24.75" customHeight="1">
      <c r="A20" s="85">
        <v>8</v>
      </c>
      <c r="B20" s="58" t="s">
        <v>204</v>
      </c>
      <c r="C20" s="58" t="s">
        <v>174</v>
      </c>
      <c r="D20" s="91" t="s">
        <v>20</v>
      </c>
      <c r="E20" s="90">
        <v>10</v>
      </c>
      <c r="F20" s="25"/>
      <c r="G20" s="20">
        <f>E20*F20</f>
        <v>0</v>
      </c>
      <c r="H20" s="3">
        <v>0.08</v>
      </c>
      <c r="I20" s="20">
        <f>G20*H20</f>
        <v>0</v>
      </c>
      <c r="J20" s="20">
        <f>I20+G20</f>
        <v>0</v>
      </c>
    </row>
    <row r="21" spans="1:10" ht="24.75" customHeight="1">
      <c r="A21" s="85">
        <v>9</v>
      </c>
      <c r="B21" s="119" t="s">
        <v>18</v>
      </c>
      <c r="C21" s="116" t="s">
        <v>19</v>
      </c>
      <c r="D21" s="5" t="s">
        <v>20</v>
      </c>
      <c r="E21" s="90">
        <v>120</v>
      </c>
      <c r="F21" s="25"/>
      <c r="G21" s="20">
        <f>E21*F21</f>
        <v>0</v>
      </c>
      <c r="H21" s="3">
        <v>0.08</v>
      </c>
      <c r="I21" s="20">
        <f>G21*H21</f>
        <v>0</v>
      </c>
      <c r="J21" s="20">
        <f>I21+G21</f>
        <v>0</v>
      </c>
    </row>
    <row r="22" spans="1:10" ht="24.75" customHeight="1">
      <c r="A22" s="85">
        <v>10</v>
      </c>
      <c r="B22" s="119" t="s">
        <v>22</v>
      </c>
      <c r="C22" s="116" t="s">
        <v>23</v>
      </c>
      <c r="D22" s="5" t="s">
        <v>24</v>
      </c>
      <c r="E22" s="90">
        <v>7</v>
      </c>
      <c r="F22" s="25"/>
      <c r="G22" s="20">
        <f>E22*F22</f>
        <v>0</v>
      </c>
      <c r="H22" s="3">
        <v>0.08</v>
      </c>
      <c r="I22" s="20">
        <f>G22*H22</f>
        <v>0</v>
      </c>
      <c r="J22" s="20">
        <f>I22+G22</f>
        <v>0</v>
      </c>
    </row>
    <row r="23" spans="1:10" ht="27" customHeight="1">
      <c r="A23" s="85">
        <v>11</v>
      </c>
      <c r="B23" s="117" t="s">
        <v>306</v>
      </c>
      <c r="C23" s="116" t="s">
        <v>383</v>
      </c>
      <c r="D23" s="5" t="s">
        <v>20</v>
      </c>
      <c r="E23" s="90">
        <v>30</v>
      </c>
      <c r="F23" s="25"/>
      <c r="G23" s="20">
        <f>E23*F23</f>
        <v>0</v>
      </c>
      <c r="H23" s="3">
        <v>0.08</v>
      </c>
      <c r="I23" s="20">
        <f>G23*H23</f>
        <v>0</v>
      </c>
      <c r="J23" s="20">
        <f>I23+G23</f>
        <v>0</v>
      </c>
    </row>
    <row r="24" spans="1:10" ht="24.75" customHeight="1">
      <c r="A24" s="85">
        <v>12</v>
      </c>
      <c r="B24" s="117" t="s">
        <v>304</v>
      </c>
      <c r="C24" s="116" t="s">
        <v>303</v>
      </c>
      <c r="D24" s="5" t="s">
        <v>20</v>
      </c>
      <c r="E24" s="90">
        <v>750</v>
      </c>
      <c r="F24" s="25"/>
      <c r="G24" s="20">
        <f>E24*F24</f>
        <v>0</v>
      </c>
      <c r="H24" s="3">
        <v>0.08</v>
      </c>
      <c r="I24" s="20">
        <f>G24*H24</f>
        <v>0</v>
      </c>
      <c r="J24" s="20">
        <f>I24+G24</f>
        <v>0</v>
      </c>
    </row>
    <row r="25" spans="1:10" ht="28.5" customHeight="1">
      <c r="A25" s="85">
        <v>13</v>
      </c>
      <c r="B25" s="117" t="s">
        <v>126</v>
      </c>
      <c r="C25" s="116" t="s">
        <v>382</v>
      </c>
      <c r="D25" s="5" t="s">
        <v>20</v>
      </c>
      <c r="E25" s="90">
        <v>2</v>
      </c>
      <c r="F25" s="25"/>
      <c r="G25" s="20">
        <f>E25*F25</f>
        <v>0</v>
      </c>
      <c r="H25" s="3">
        <v>0.08</v>
      </c>
      <c r="I25" s="20">
        <f>G25*H25</f>
        <v>0</v>
      </c>
      <c r="J25" s="20">
        <f>I25+G25</f>
        <v>0</v>
      </c>
    </row>
    <row r="26" spans="1:10" ht="29.25" customHeight="1">
      <c r="A26" s="85">
        <v>14</v>
      </c>
      <c r="B26" s="117" t="s">
        <v>381</v>
      </c>
      <c r="C26" s="116" t="s">
        <v>380</v>
      </c>
      <c r="D26" s="5" t="s">
        <v>20</v>
      </c>
      <c r="E26" s="90">
        <v>6</v>
      </c>
      <c r="F26" s="25"/>
      <c r="G26" s="20">
        <f>E26*F26</f>
        <v>0</v>
      </c>
      <c r="H26" s="3">
        <v>0.08</v>
      </c>
      <c r="I26" s="20">
        <f>G26*H26</f>
        <v>0</v>
      </c>
      <c r="J26" s="20">
        <f>I26+G26</f>
        <v>0</v>
      </c>
    </row>
    <row r="27" spans="1:10" ht="24.75" customHeight="1">
      <c r="A27" s="85">
        <v>15</v>
      </c>
      <c r="B27" s="117" t="s">
        <v>379</v>
      </c>
      <c r="C27" s="116" t="s">
        <v>378</v>
      </c>
      <c r="D27" s="5" t="s">
        <v>24</v>
      </c>
      <c r="E27" s="90">
        <v>6</v>
      </c>
      <c r="F27" s="25"/>
      <c r="G27" s="20">
        <f>E27*F27</f>
        <v>0</v>
      </c>
      <c r="H27" s="3">
        <v>0.08</v>
      </c>
      <c r="I27" s="20">
        <f>G27*H27</f>
        <v>0</v>
      </c>
      <c r="J27" s="20">
        <f>I27+G27</f>
        <v>0</v>
      </c>
    </row>
    <row r="28" spans="1:10" ht="24.75" customHeight="1">
      <c r="A28" s="85">
        <v>16</v>
      </c>
      <c r="B28" s="117" t="s">
        <v>377</v>
      </c>
      <c r="C28" s="116" t="s">
        <v>376</v>
      </c>
      <c r="D28" s="5" t="s">
        <v>20</v>
      </c>
      <c r="E28" s="90">
        <v>6</v>
      </c>
      <c r="F28" s="25"/>
      <c r="G28" s="20">
        <f>E28*F28</f>
        <v>0</v>
      </c>
      <c r="H28" s="3">
        <v>0.08</v>
      </c>
      <c r="I28" s="20">
        <f>G28*H28</f>
        <v>0</v>
      </c>
      <c r="J28" s="20">
        <f>I28+G28</f>
        <v>0</v>
      </c>
    </row>
    <row r="29" spans="1:10" ht="24.75" customHeight="1">
      <c r="A29" s="85">
        <v>17</v>
      </c>
      <c r="B29" s="117" t="s">
        <v>375</v>
      </c>
      <c r="C29" s="32" t="s">
        <v>374</v>
      </c>
      <c r="D29" s="5" t="s">
        <v>24</v>
      </c>
      <c r="E29" s="90">
        <v>10</v>
      </c>
      <c r="F29" s="25"/>
      <c r="G29" s="20">
        <f>E29*F29</f>
        <v>0</v>
      </c>
      <c r="H29" s="3">
        <v>0.08</v>
      </c>
      <c r="I29" s="20">
        <f>G29*H29</f>
        <v>0</v>
      </c>
      <c r="J29" s="20">
        <f>I29+G29</f>
        <v>0</v>
      </c>
    </row>
    <row r="30" spans="1:10" ht="24.75" customHeight="1">
      <c r="A30" s="85">
        <v>18</v>
      </c>
      <c r="B30" s="225" t="s">
        <v>373</v>
      </c>
      <c r="C30" s="221" t="s">
        <v>372</v>
      </c>
      <c r="D30" s="239" t="s">
        <v>20</v>
      </c>
      <c r="E30" s="90">
        <v>4</v>
      </c>
      <c r="F30" s="25"/>
      <c r="G30" s="20">
        <f>E30*F30</f>
        <v>0</v>
      </c>
      <c r="H30" s="3">
        <v>0.08</v>
      </c>
      <c r="I30" s="20">
        <f>G30*H30</f>
        <v>0</v>
      </c>
      <c r="J30" s="20">
        <f>I30+G30</f>
        <v>0</v>
      </c>
    </row>
    <row r="31" spans="1:10" ht="24.75" customHeight="1">
      <c r="A31" s="85">
        <v>19</v>
      </c>
      <c r="B31" s="117" t="s">
        <v>371</v>
      </c>
      <c r="C31" s="238" t="s">
        <v>370</v>
      </c>
      <c r="D31" s="5" t="s">
        <v>11</v>
      </c>
      <c r="E31" s="90">
        <v>2</v>
      </c>
      <c r="F31" s="25"/>
      <c r="G31" s="20">
        <f>E31*F31</f>
        <v>0</v>
      </c>
      <c r="H31" s="3">
        <v>0.08</v>
      </c>
      <c r="I31" s="20">
        <f>G31*H31</f>
        <v>0</v>
      </c>
      <c r="J31" s="20">
        <f>I31+G31</f>
        <v>0</v>
      </c>
    </row>
    <row r="32" spans="1:10" ht="24.75" customHeight="1">
      <c r="A32" s="85">
        <v>20</v>
      </c>
      <c r="B32" s="117" t="s">
        <v>33</v>
      </c>
      <c r="C32" s="116" t="s">
        <v>34</v>
      </c>
      <c r="D32" s="5" t="s">
        <v>32</v>
      </c>
      <c r="E32" s="90">
        <v>1</v>
      </c>
      <c r="F32" s="25"/>
      <c r="G32" s="20">
        <f>E32*F32</f>
        <v>0</v>
      </c>
      <c r="H32" s="3">
        <v>0.08</v>
      </c>
      <c r="I32" s="20">
        <f>G32*H32</f>
        <v>0</v>
      </c>
      <c r="J32" s="20">
        <f>I32+G32</f>
        <v>0</v>
      </c>
    </row>
    <row r="33" spans="1:10" ht="24.75" customHeight="1">
      <c r="A33" s="85">
        <v>21</v>
      </c>
      <c r="B33" s="117" t="s">
        <v>35</v>
      </c>
      <c r="C33" s="116" t="s">
        <v>36</v>
      </c>
      <c r="D33" s="5" t="s">
        <v>32</v>
      </c>
      <c r="E33" s="90">
        <v>1</v>
      </c>
      <c r="F33" s="25"/>
      <c r="G33" s="20">
        <f>E33*F33</f>
        <v>0</v>
      </c>
      <c r="H33" s="3">
        <v>0.08</v>
      </c>
      <c r="I33" s="20">
        <f>G33*H33</f>
        <v>0</v>
      </c>
      <c r="J33" s="20">
        <f>I33+G33</f>
        <v>0</v>
      </c>
    </row>
    <row r="34" spans="1:10" ht="24.75" customHeight="1">
      <c r="A34" s="89" t="s">
        <v>38</v>
      </c>
      <c r="B34" s="89"/>
      <c r="C34" s="89"/>
      <c r="D34" s="89"/>
      <c r="E34" s="89"/>
      <c r="F34" s="89"/>
      <c r="G34" s="89"/>
      <c r="H34" s="89"/>
      <c r="I34" s="89"/>
      <c r="J34" s="89"/>
    </row>
    <row r="35" spans="1:10" ht="24.75" customHeight="1">
      <c r="A35" s="113" t="s">
        <v>41</v>
      </c>
      <c r="B35" s="112"/>
      <c r="C35" s="112"/>
      <c r="D35" s="112"/>
      <c r="E35" s="112"/>
      <c r="F35" s="112"/>
      <c r="G35" s="112"/>
      <c r="H35" s="112"/>
      <c r="I35" s="112"/>
      <c r="J35" s="74"/>
    </row>
    <row r="36" spans="1:10" ht="24.75" customHeight="1">
      <c r="A36" s="21">
        <v>22</v>
      </c>
      <c r="B36" s="111" t="s">
        <v>39</v>
      </c>
      <c r="C36" s="22" t="s">
        <v>40</v>
      </c>
      <c r="D36" s="23" t="s">
        <v>24</v>
      </c>
      <c r="E36" s="21">
        <v>766</v>
      </c>
      <c r="F36" s="25"/>
      <c r="G36" s="20">
        <f>E36*F36</f>
        <v>0</v>
      </c>
      <c r="H36" s="3">
        <v>0.08</v>
      </c>
      <c r="I36" s="20">
        <f>G36*H36</f>
        <v>0</v>
      </c>
      <c r="J36" s="20">
        <f>I36+G36</f>
        <v>0</v>
      </c>
    </row>
    <row r="37" spans="1:10" ht="24.75" customHeight="1">
      <c r="A37" s="115" t="s">
        <v>42</v>
      </c>
      <c r="B37" s="114"/>
      <c r="C37" s="114"/>
      <c r="D37" s="114"/>
      <c r="E37" s="114"/>
      <c r="F37" s="114"/>
      <c r="G37" s="114"/>
      <c r="H37" s="114"/>
      <c r="I37" s="114"/>
      <c r="J37" s="74"/>
    </row>
    <row r="38" spans="1:10" ht="24.75" customHeight="1">
      <c r="A38" s="21">
        <v>23</v>
      </c>
      <c r="B38" s="111" t="s">
        <v>39</v>
      </c>
      <c r="C38" s="22" t="s">
        <v>40</v>
      </c>
      <c r="D38" s="23" t="s">
        <v>24</v>
      </c>
      <c r="E38" s="21">
        <v>614</v>
      </c>
      <c r="F38" s="25"/>
      <c r="G38" s="20">
        <f>E38*F38</f>
        <v>0</v>
      </c>
      <c r="H38" s="3">
        <v>0.08</v>
      </c>
      <c r="I38" s="20">
        <f>G38*H38</f>
        <v>0</v>
      </c>
      <c r="J38" s="20">
        <f>I38+G38</f>
        <v>0</v>
      </c>
    </row>
    <row r="39" spans="1:10" ht="24.75" customHeight="1">
      <c r="A39" s="115" t="s">
        <v>43</v>
      </c>
      <c r="B39" s="114"/>
      <c r="C39" s="114"/>
      <c r="D39" s="114"/>
      <c r="E39" s="114"/>
      <c r="F39" s="114"/>
      <c r="G39" s="114"/>
      <c r="H39" s="114"/>
      <c r="I39" s="114"/>
      <c r="J39" s="74"/>
    </row>
    <row r="40" spans="1:10" ht="24.75" customHeight="1">
      <c r="A40" s="21">
        <v>24</v>
      </c>
      <c r="B40" s="111" t="s">
        <v>39</v>
      </c>
      <c r="C40" s="22" t="s">
        <v>40</v>
      </c>
      <c r="D40" s="23" t="s">
        <v>24</v>
      </c>
      <c r="E40" s="21">
        <v>290</v>
      </c>
      <c r="F40" s="25"/>
      <c r="G40" s="20">
        <f>E40*F40</f>
        <v>0</v>
      </c>
      <c r="H40" s="3">
        <v>0.08</v>
      </c>
      <c r="I40" s="20">
        <f>G40*H40</f>
        <v>0</v>
      </c>
      <c r="J40" s="20">
        <f>I40+G40</f>
        <v>0</v>
      </c>
    </row>
    <row r="41" spans="1:10" ht="24.75" customHeight="1">
      <c r="A41" s="113" t="s">
        <v>46</v>
      </c>
      <c r="B41" s="112"/>
      <c r="C41" s="112"/>
      <c r="D41" s="112"/>
      <c r="E41" s="112"/>
      <c r="F41" s="112"/>
      <c r="G41" s="112"/>
      <c r="H41" s="112"/>
      <c r="I41" s="112"/>
      <c r="J41" s="74"/>
    </row>
    <row r="42" spans="1:10" ht="24.75" customHeight="1">
      <c r="A42" s="21">
        <v>25</v>
      </c>
      <c r="B42" s="111" t="s">
        <v>39</v>
      </c>
      <c r="C42" s="22" t="s">
        <v>40</v>
      </c>
      <c r="D42" s="23" t="s">
        <v>24</v>
      </c>
      <c r="E42" s="21">
        <v>3582</v>
      </c>
      <c r="F42" s="25"/>
      <c r="G42" s="20">
        <f>E42*F42</f>
        <v>0</v>
      </c>
      <c r="H42" s="3">
        <v>0.08</v>
      </c>
      <c r="I42" s="20">
        <f>G42*H42</f>
        <v>0</v>
      </c>
      <c r="J42" s="20">
        <f>I42+G42</f>
        <v>0</v>
      </c>
    </row>
    <row r="43" spans="1:10" ht="12.75" customHeight="1">
      <c r="A43" s="113"/>
      <c r="B43" s="112"/>
      <c r="C43" s="112"/>
      <c r="D43" s="112"/>
      <c r="E43" s="112"/>
      <c r="F43" s="112"/>
      <c r="G43" s="112"/>
      <c r="H43" s="112"/>
      <c r="I43" s="112"/>
      <c r="J43" s="74"/>
    </row>
    <row r="44" spans="1:10" ht="24.75" customHeight="1">
      <c r="A44" s="21">
        <v>26</v>
      </c>
      <c r="B44" s="276" t="s">
        <v>44</v>
      </c>
      <c r="C44" s="159" t="s">
        <v>45</v>
      </c>
      <c r="D44" s="206" t="s">
        <v>24</v>
      </c>
      <c r="E44" s="205">
        <v>5252</v>
      </c>
      <c r="F44" s="50"/>
      <c r="G44" s="51">
        <f>E44*F44</f>
        <v>0</v>
      </c>
      <c r="H44" s="52">
        <v>0.08</v>
      </c>
      <c r="I44" s="51">
        <f>G44*H44</f>
        <v>0</v>
      </c>
      <c r="J44" s="51">
        <f>I44+G44</f>
        <v>0</v>
      </c>
    </row>
    <row r="45" spans="1:10" ht="24.75" customHeight="1">
      <c r="A45" s="275">
        <v>27</v>
      </c>
      <c r="B45" s="158" t="s">
        <v>56</v>
      </c>
      <c r="C45" s="158" t="s">
        <v>57</v>
      </c>
      <c r="D45" s="203" t="s">
        <v>52</v>
      </c>
      <c r="E45" s="202">
        <v>2200</v>
      </c>
      <c r="F45" s="55"/>
      <c r="G45" s="56">
        <f>E45*F45</f>
        <v>0</v>
      </c>
      <c r="H45" s="57">
        <v>0.08</v>
      </c>
      <c r="I45" s="56">
        <f>G45*H45</f>
        <v>0</v>
      </c>
      <c r="J45" s="56">
        <f>I45+G45</f>
        <v>0</v>
      </c>
    </row>
    <row r="46" spans="1:10" ht="24.75" customHeight="1">
      <c r="A46" s="275">
        <v>28</v>
      </c>
      <c r="B46" s="158" t="s">
        <v>75</v>
      </c>
      <c r="C46" s="158" t="s">
        <v>203</v>
      </c>
      <c r="D46" s="203" t="s">
        <v>52</v>
      </c>
      <c r="E46" s="202">
        <v>36</v>
      </c>
      <c r="F46" s="55"/>
      <c r="G46" s="56">
        <f>E46*F46</f>
        <v>0</v>
      </c>
      <c r="H46" s="57">
        <v>0.08</v>
      </c>
      <c r="I46" s="56">
        <f>G46*H46</f>
        <v>0</v>
      </c>
      <c r="J46" s="56">
        <f>I46+G46</f>
        <v>0</v>
      </c>
    </row>
    <row r="47" spans="1:10" ht="24.75" customHeight="1">
      <c r="A47" s="21">
        <v>29</v>
      </c>
      <c r="B47" s="262" t="s">
        <v>79</v>
      </c>
      <c r="C47" s="100" t="s">
        <v>80</v>
      </c>
      <c r="D47" s="203" t="s">
        <v>32</v>
      </c>
      <c r="E47" s="54">
        <v>120</v>
      </c>
      <c r="F47" s="55"/>
      <c r="G47" s="56">
        <f>E47*F47</f>
        <v>0</v>
      </c>
      <c r="H47" s="57">
        <v>0.08</v>
      </c>
      <c r="I47" s="56">
        <f>G47*H47</f>
        <v>0</v>
      </c>
      <c r="J47" s="56">
        <f>I47+G47</f>
        <v>0</v>
      </c>
    </row>
    <row r="48" spans="1:10" ht="24.75" customHeight="1">
      <c r="A48" s="21">
        <v>30</v>
      </c>
      <c r="B48" s="262" t="s">
        <v>77</v>
      </c>
      <c r="C48" s="100" t="s">
        <v>78</v>
      </c>
      <c r="D48" s="203" t="s">
        <v>32</v>
      </c>
      <c r="E48" s="54">
        <v>64</v>
      </c>
      <c r="F48" s="55"/>
      <c r="G48" s="56">
        <f>E48*F48</f>
        <v>0</v>
      </c>
      <c r="H48" s="57">
        <v>0.08</v>
      </c>
      <c r="I48" s="56">
        <f>G48*H48</f>
        <v>0</v>
      </c>
      <c r="J48" s="56">
        <f>I48+G48</f>
        <v>0</v>
      </c>
    </row>
    <row r="49" spans="1:10" ht="24.75" customHeight="1">
      <c r="A49" s="21">
        <v>31</v>
      </c>
      <c r="B49" s="22" t="s">
        <v>65</v>
      </c>
      <c r="C49" s="22" t="s">
        <v>66</v>
      </c>
      <c r="D49" s="24" t="s">
        <v>32</v>
      </c>
      <c r="E49" s="21">
        <v>80</v>
      </c>
      <c r="F49" s="25"/>
      <c r="G49" s="20">
        <f>E49*F49</f>
        <v>0</v>
      </c>
      <c r="H49" s="3">
        <v>0.08</v>
      </c>
      <c r="I49" s="20">
        <f>G49*H49</f>
        <v>0</v>
      </c>
      <c r="J49" s="20">
        <f>I49+G49</f>
        <v>0</v>
      </c>
    </row>
    <row r="50" spans="1:10" ht="24.75" customHeight="1">
      <c r="A50" s="21">
        <v>32</v>
      </c>
      <c r="B50" s="22" t="s">
        <v>67</v>
      </c>
      <c r="C50" s="22" t="s">
        <v>68</v>
      </c>
      <c r="D50" s="24" t="s">
        <v>32</v>
      </c>
      <c r="E50" s="21">
        <v>60</v>
      </c>
      <c r="F50" s="25"/>
      <c r="G50" s="20">
        <f>E50*F50</f>
        <v>0</v>
      </c>
      <c r="H50" s="3">
        <v>0.08</v>
      </c>
      <c r="I50" s="20">
        <f>G50*H50</f>
        <v>0</v>
      </c>
      <c r="J50" s="20">
        <f>I50+G50</f>
        <v>0</v>
      </c>
    </row>
    <row r="51" spans="1:10" ht="24.75" customHeight="1">
      <c r="A51" s="89" t="s">
        <v>47</v>
      </c>
      <c r="B51" s="134"/>
      <c r="C51" s="134"/>
      <c r="D51" s="89"/>
      <c r="E51" s="89"/>
      <c r="F51" s="89"/>
      <c r="G51" s="89"/>
      <c r="H51" s="89"/>
      <c r="I51" s="89"/>
      <c r="J51" s="89"/>
    </row>
    <row r="52" spans="1:10" ht="24.75" customHeight="1">
      <c r="A52" s="155">
        <v>33</v>
      </c>
      <c r="B52" s="158" t="s">
        <v>48</v>
      </c>
      <c r="C52" s="158" t="s">
        <v>50</v>
      </c>
      <c r="D52" s="216" t="s">
        <v>20</v>
      </c>
      <c r="E52" s="90">
        <v>1</v>
      </c>
      <c r="F52" s="25"/>
      <c r="G52" s="20">
        <f>E52*F52</f>
        <v>0</v>
      </c>
      <c r="H52" s="3">
        <v>0.08</v>
      </c>
      <c r="I52" s="20">
        <f>G52*H52</f>
        <v>0</v>
      </c>
      <c r="J52" s="20">
        <f>I52+G52</f>
        <v>0</v>
      </c>
    </row>
    <row r="53" spans="1:10" ht="24.75" customHeight="1">
      <c r="A53" s="89" t="s">
        <v>124</v>
      </c>
      <c r="B53" s="153"/>
      <c r="C53" s="153"/>
      <c r="D53" s="89"/>
      <c r="E53" s="89"/>
      <c r="F53" s="89"/>
      <c r="G53" s="89"/>
      <c r="H53" s="89"/>
      <c r="I53" s="89"/>
      <c r="J53" s="89"/>
    </row>
    <row r="54" spans="1:10" ht="24.75" customHeight="1">
      <c r="A54" s="85">
        <v>34</v>
      </c>
      <c r="B54" s="22" t="s">
        <v>160</v>
      </c>
      <c r="C54" s="124" t="s">
        <v>159</v>
      </c>
      <c r="D54" s="121" t="s">
        <v>92</v>
      </c>
      <c r="E54" s="122">
        <v>2.5</v>
      </c>
      <c r="F54" s="25"/>
      <c r="G54" s="20">
        <f>E54*F54</f>
        <v>0</v>
      </c>
      <c r="H54" s="3">
        <v>0.08</v>
      </c>
      <c r="I54" s="20">
        <f>G54*H54</f>
        <v>0</v>
      </c>
      <c r="J54" s="20">
        <f>I54+G54</f>
        <v>0</v>
      </c>
    </row>
    <row r="55" spans="1:10" ht="24.75" customHeight="1">
      <c r="A55" s="85">
        <v>35</v>
      </c>
      <c r="B55" s="22" t="s">
        <v>123</v>
      </c>
      <c r="C55" s="22" t="s">
        <v>66</v>
      </c>
      <c r="D55" s="91" t="s">
        <v>32</v>
      </c>
      <c r="E55" s="90">
        <v>100</v>
      </c>
      <c r="F55" s="25"/>
      <c r="G55" s="20">
        <f>E55*F55</f>
        <v>0</v>
      </c>
      <c r="H55" s="3">
        <v>0.08</v>
      </c>
      <c r="I55" s="20">
        <f>G55*H55</f>
        <v>0</v>
      </c>
      <c r="J55" s="20">
        <f>I55+G55</f>
        <v>0</v>
      </c>
    </row>
    <row r="56" spans="1:10" ht="24.75" customHeight="1">
      <c r="A56" s="89" t="s">
        <v>122</v>
      </c>
      <c r="B56" s="89"/>
      <c r="C56" s="89"/>
      <c r="D56" s="89"/>
      <c r="E56" s="89"/>
      <c r="F56" s="89"/>
      <c r="G56" s="89"/>
      <c r="H56" s="89"/>
      <c r="I56" s="89"/>
      <c r="J56" s="89"/>
    </row>
    <row r="57" spans="1:10" ht="24.75" customHeight="1">
      <c r="A57" s="122">
        <v>36</v>
      </c>
      <c r="B57" s="200" t="s">
        <v>155</v>
      </c>
      <c r="C57" s="200" t="s">
        <v>154</v>
      </c>
      <c r="D57" s="121" t="s">
        <v>32</v>
      </c>
      <c r="E57" s="122">
        <v>1</v>
      </c>
      <c r="F57" s="274"/>
      <c r="G57" s="20">
        <f>E57*F57</f>
        <v>0</v>
      </c>
      <c r="H57" s="3">
        <v>0.08</v>
      </c>
      <c r="I57" s="20">
        <f>G57*H57</f>
        <v>0</v>
      </c>
      <c r="J57" s="20">
        <f>I57+G57</f>
        <v>0</v>
      </c>
    </row>
    <row r="58" spans="1:10" ht="24.75" customHeight="1">
      <c r="A58" s="122">
        <v>37</v>
      </c>
      <c r="B58" s="200" t="s">
        <v>157</v>
      </c>
      <c r="C58" s="200" t="s">
        <v>156</v>
      </c>
      <c r="D58" s="121" t="s">
        <v>32</v>
      </c>
      <c r="E58" s="122">
        <v>1</v>
      </c>
      <c r="F58" s="274"/>
      <c r="G58" s="20">
        <f>E58*F58</f>
        <v>0</v>
      </c>
      <c r="H58" s="3">
        <v>0.08</v>
      </c>
      <c r="I58" s="20">
        <f>G58*H58</f>
        <v>0</v>
      </c>
      <c r="J58" s="20">
        <f>I58+G58</f>
        <v>0</v>
      </c>
    </row>
    <row r="59" spans="1:10" ht="24.75" customHeight="1">
      <c r="A59" s="85">
        <v>38</v>
      </c>
      <c r="B59" s="97" t="s">
        <v>225</v>
      </c>
      <c r="C59" s="97" t="s">
        <v>120</v>
      </c>
      <c r="D59" s="91" t="s">
        <v>11</v>
      </c>
      <c r="E59" s="90">
        <v>2.25</v>
      </c>
      <c r="F59" s="25"/>
      <c r="G59" s="20">
        <f>E59*F59</f>
        <v>0</v>
      </c>
      <c r="H59" s="3">
        <v>0.08</v>
      </c>
      <c r="I59" s="20">
        <f>G59*H59</f>
        <v>0</v>
      </c>
      <c r="J59" s="20">
        <f>I59+G59</f>
        <v>0</v>
      </c>
    </row>
    <row r="60" spans="1:10" ht="24.75" customHeight="1">
      <c r="A60" s="89" t="s">
        <v>369</v>
      </c>
      <c r="B60" s="89"/>
      <c r="C60" s="89"/>
      <c r="D60" s="89"/>
      <c r="E60" s="89"/>
      <c r="F60" s="89"/>
      <c r="G60" s="89"/>
      <c r="H60" s="89"/>
      <c r="I60" s="89"/>
      <c r="J60" s="89"/>
    </row>
    <row r="61" spans="1:10" ht="24.75" customHeight="1">
      <c r="A61" s="85">
        <v>39</v>
      </c>
      <c r="B61" s="4" t="s">
        <v>358</v>
      </c>
      <c r="C61" s="4" t="s">
        <v>357</v>
      </c>
      <c r="D61" s="5" t="s">
        <v>356</v>
      </c>
      <c r="E61" s="90">
        <v>50</v>
      </c>
      <c r="F61" s="25"/>
      <c r="G61" s="20">
        <f>E61*F61</f>
        <v>0</v>
      </c>
      <c r="H61" s="3">
        <v>0.08</v>
      </c>
      <c r="I61" s="20">
        <f>G61*H61</f>
        <v>0</v>
      </c>
      <c r="J61" s="20">
        <f>I61+G61</f>
        <v>0</v>
      </c>
    </row>
    <row r="62" spans="1:10" ht="24.75" customHeight="1">
      <c r="A62" s="89" t="s">
        <v>119</v>
      </c>
      <c r="B62" s="89"/>
      <c r="C62" s="89"/>
      <c r="D62" s="89"/>
      <c r="E62" s="89"/>
      <c r="F62" s="89"/>
      <c r="G62" s="89"/>
      <c r="H62" s="89"/>
      <c r="I62" s="89"/>
      <c r="J62" s="89"/>
    </row>
    <row r="63" spans="1:10" ht="24.75" customHeight="1">
      <c r="A63" s="85">
        <v>40</v>
      </c>
      <c r="B63" s="4" t="s">
        <v>118</v>
      </c>
      <c r="C63" s="4" t="s">
        <v>117</v>
      </c>
      <c r="D63" s="5" t="s">
        <v>20</v>
      </c>
      <c r="E63" s="90">
        <v>70</v>
      </c>
      <c r="F63" s="25"/>
      <c r="G63" s="20">
        <f>E63*F63</f>
        <v>0</v>
      </c>
      <c r="H63" s="3">
        <v>0.08</v>
      </c>
      <c r="I63" s="20">
        <f>G63*H63</f>
        <v>0</v>
      </c>
      <c r="J63" s="20">
        <f>I63+G63</f>
        <v>0</v>
      </c>
    </row>
    <row r="64" spans="1:10" ht="24.75" customHeight="1">
      <c r="A64" s="89" t="s">
        <v>53</v>
      </c>
      <c r="B64" s="89"/>
      <c r="C64" s="89"/>
      <c r="D64" s="89"/>
      <c r="E64" s="89"/>
      <c r="F64" s="89"/>
      <c r="G64" s="89"/>
      <c r="H64" s="89"/>
      <c r="I64" s="89"/>
      <c r="J64" s="89"/>
    </row>
    <row r="65" spans="1:10" ht="24.75" customHeight="1">
      <c r="A65" s="85">
        <v>41</v>
      </c>
      <c r="B65" s="4" t="s">
        <v>368</v>
      </c>
      <c r="C65" s="4" t="s">
        <v>367</v>
      </c>
      <c r="D65" s="5" t="s">
        <v>52</v>
      </c>
      <c r="E65" s="90">
        <v>3000</v>
      </c>
      <c r="F65" s="25"/>
      <c r="G65" s="20">
        <f>E65*F65</f>
        <v>0</v>
      </c>
      <c r="H65" s="3">
        <v>0.23</v>
      </c>
      <c r="I65" s="20">
        <f>G65*H65</f>
        <v>0</v>
      </c>
      <c r="J65" s="20">
        <f>I65+G65</f>
        <v>0</v>
      </c>
    </row>
    <row r="66" spans="1:10" ht="24.75" customHeight="1">
      <c r="A66" s="85">
        <v>42</v>
      </c>
      <c r="B66" s="4" t="s">
        <v>247</v>
      </c>
      <c r="C66" s="4" t="s">
        <v>115</v>
      </c>
      <c r="D66" s="5" t="s">
        <v>52</v>
      </c>
      <c r="E66" s="90">
        <v>1500</v>
      </c>
      <c r="F66" s="25"/>
      <c r="G66" s="20">
        <f>E66*F66</f>
        <v>0</v>
      </c>
      <c r="H66" s="3">
        <v>0.23</v>
      </c>
      <c r="I66" s="20">
        <f>G66*H66</f>
        <v>0</v>
      </c>
      <c r="J66" s="20">
        <f>I66+G66</f>
        <v>0</v>
      </c>
    </row>
    <row r="67" spans="1:10" ht="24.75" customHeight="1">
      <c r="A67" s="85">
        <v>43</v>
      </c>
      <c r="B67" s="4" t="s">
        <v>112</v>
      </c>
      <c r="C67" s="4" t="s">
        <v>301</v>
      </c>
      <c r="D67" s="5" t="s">
        <v>32</v>
      </c>
      <c r="E67" s="90">
        <v>100</v>
      </c>
      <c r="F67" s="25"/>
      <c r="G67" s="20">
        <f>E67*F67</f>
        <v>0</v>
      </c>
      <c r="H67" s="3">
        <v>0.23</v>
      </c>
      <c r="I67" s="20">
        <f>G67*H67</f>
        <v>0</v>
      </c>
      <c r="J67" s="20">
        <f>I67+G67</f>
        <v>0</v>
      </c>
    </row>
    <row r="68" spans="1:10" ht="24.75" customHeight="1">
      <c r="A68" s="85">
        <v>44</v>
      </c>
      <c r="B68" s="4" t="s">
        <v>110</v>
      </c>
      <c r="C68" s="4" t="s">
        <v>300</v>
      </c>
      <c r="D68" s="5" t="s">
        <v>32</v>
      </c>
      <c r="E68" s="90">
        <v>60</v>
      </c>
      <c r="F68" s="25"/>
      <c r="G68" s="20">
        <f>E68*F68</f>
        <v>0</v>
      </c>
      <c r="H68" s="3">
        <v>0.23</v>
      </c>
      <c r="I68" s="20">
        <f>G68*H68</f>
        <v>0</v>
      </c>
      <c r="J68" s="20">
        <f>I68+G68</f>
        <v>0</v>
      </c>
    </row>
    <row r="69" spans="1:10" ht="24.75" customHeight="1">
      <c r="A69" s="85">
        <v>45</v>
      </c>
      <c r="B69" s="4" t="s">
        <v>90</v>
      </c>
      <c r="C69" s="4" t="s">
        <v>91</v>
      </c>
      <c r="D69" s="5" t="s">
        <v>92</v>
      </c>
      <c r="E69" s="90">
        <v>12</v>
      </c>
      <c r="F69" s="25"/>
      <c r="G69" s="20">
        <f>E69*F69</f>
        <v>0</v>
      </c>
      <c r="H69" s="3">
        <v>0.08</v>
      </c>
      <c r="I69" s="20">
        <f>G69*H69</f>
        <v>0</v>
      </c>
      <c r="J69" s="20">
        <f>I69+G69</f>
        <v>0</v>
      </c>
    </row>
    <row r="70" spans="1:10" ht="24.75" customHeight="1">
      <c r="A70" s="85">
        <v>46</v>
      </c>
      <c r="B70" s="4" t="s">
        <v>93</v>
      </c>
      <c r="C70" s="4" t="s">
        <v>94</v>
      </c>
      <c r="D70" s="5" t="s">
        <v>92</v>
      </c>
      <c r="E70" s="90">
        <v>27</v>
      </c>
      <c r="F70" s="25"/>
      <c r="G70" s="20">
        <f>E70*F70</f>
        <v>0</v>
      </c>
      <c r="H70" s="3">
        <v>0.08</v>
      </c>
      <c r="I70" s="20">
        <f>G70*H70</f>
        <v>0</v>
      </c>
      <c r="J70" s="20">
        <f>I70+G70</f>
        <v>0</v>
      </c>
    </row>
    <row r="71" spans="1:10" ht="24.75" customHeight="1">
      <c r="A71" s="89" t="s">
        <v>192</v>
      </c>
      <c r="B71" s="89"/>
      <c r="C71" s="89"/>
      <c r="D71" s="89"/>
      <c r="E71" s="89"/>
      <c r="F71" s="89"/>
      <c r="G71" s="89"/>
      <c r="H71" s="89"/>
      <c r="I71" s="89"/>
      <c r="J71" s="89"/>
    </row>
    <row r="72" spans="1:10" ht="24.75" customHeight="1">
      <c r="A72" s="122">
        <v>47</v>
      </c>
      <c r="B72" s="200" t="s">
        <v>317</v>
      </c>
      <c r="C72" s="273" t="s">
        <v>246</v>
      </c>
      <c r="D72" s="5" t="s">
        <v>20</v>
      </c>
      <c r="E72" s="122">
        <v>2</v>
      </c>
      <c r="F72" s="25"/>
      <c r="G72" s="20">
        <f>E72*F72</f>
        <v>0</v>
      </c>
      <c r="H72" s="3">
        <v>0.08</v>
      </c>
      <c r="I72" s="20">
        <f>G72*H72</f>
        <v>0</v>
      </c>
      <c r="J72" s="20">
        <f>I72+G72</f>
        <v>0</v>
      </c>
    </row>
    <row r="73" spans="1:10" ht="24.75" customHeight="1" thickBot="1">
      <c r="A73" s="122">
        <v>48</v>
      </c>
      <c r="B73" s="4" t="s">
        <v>366</v>
      </c>
      <c r="C73" s="116" t="s">
        <v>365</v>
      </c>
      <c r="D73" s="5" t="s">
        <v>20</v>
      </c>
      <c r="E73" s="90">
        <v>1</v>
      </c>
      <c r="F73" s="25"/>
      <c r="G73" s="20">
        <f>E73*F73</f>
        <v>0</v>
      </c>
      <c r="H73" s="3">
        <v>0.08</v>
      </c>
      <c r="I73" s="20">
        <f>G73*H73</f>
        <v>0</v>
      </c>
      <c r="J73" s="20">
        <f>I73+G73</f>
        <v>0</v>
      </c>
    </row>
    <row r="74" spans="1:10" ht="24.75" customHeight="1" thickBot="1">
      <c r="A74" s="64" t="s">
        <v>61</v>
      </c>
      <c r="B74" s="64"/>
      <c r="C74" s="64"/>
      <c r="D74" s="64"/>
      <c r="E74" s="64"/>
      <c r="F74" s="64"/>
      <c r="G74" s="64"/>
      <c r="H74" s="65"/>
      <c r="I74" s="83">
        <f>SUM(G72:G73,G65:G70,G63,G57:G59,G54:G55,G52,G44:G50,G42,G40,G38,G36,G24:G33,G19:G23,G12:G17)+G61</f>
        <v>0</v>
      </c>
      <c r="J74" s="82"/>
    </row>
    <row r="75" spans="1:10" ht="24.75" customHeight="1" thickBot="1">
      <c r="A75" s="64" t="s">
        <v>62</v>
      </c>
      <c r="B75" s="64"/>
      <c r="C75" s="64"/>
      <c r="D75" s="64"/>
      <c r="E75" s="64"/>
      <c r="F75" s="64"/>
      <c r="G75" s="64"/>
      <c r="H75" s="65"/>
      <c r="I75" s="66">
        <f>SUM(J72:J73,J65:J70,J63,J57:J59,J54:J55,J52,J44:J50,J42,J40,J38,J36,J21:J33,J19:J20,J12:J17)+J61</f>
        <v>0</v>
      </c>
      <c r="J75" s="67"/>
    </row>
    <row r="77" ht="14.25">
      <c r="G77" s="43" t="s">
        <v>89</v>
      </c>
    </row>
  </sheetData>
  <sheetProtection/>
  <mergeCells count="20">
    <mergeCell ref="A71:J71"/>
    <mergeCell ref="A35:J35"/>
    <mergeCell ref="A37:J37"/>
    <mergeCell ref="A39:J39"/>
    <mergeCell ref="A56:J56"/>
    <mergeCell ref="A41:J41"/>
    <mergeCell ref="A43:J43"/>
    <mergeCell ref="A51:J51"/>
    <mergeCell ref="A53:J53"/>
    <mergeCell ref="A60:J60"/>
    <mergeCell ref="A7:J7"/>
    <mergeCell ref="A74:H74"/>
    <mergeCell ref="I74:J74"/>
    <mergeCell ref="A75:H75"/>
    <mergeCell ref="I75:J75"/>
    <mergeCell ref="A11:J11"/>
    <mergeCell ref="A62:J62"/>
    <mergeCell ref="A64:J64"/>
    <mergeCell ref="A18:J18"/>
    <mergeCell ref="A34:J34"/>
  </mergeCells>
  <printOptions/>
  <pageMargins left="0.7843137254901962" right="0.7843137254901962" top="0.9803921568627452" bottom="0.9803921568627452" header="0.5098039215686275" footer="0.5098039215686275"/>
  <pageSetup fitToHeight="0" fitToWidth="1" horizontalDpi="300" verticalDpi="300" orientation="portrait" paperSize="9" scale="5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2:K73"/>
  <sheetViews>
    <sheetView zoomScalePageLayoutView="0" workbookViewId="0" topLeftCell="A1">
      <selection activeCell="P24" sqref="P24"/>
    </sheetView>
  </sheetViews>
  <sheetFormatPr defaultColWidth="9.140625" defaultRowHeight="12.75"/>
  <cols>
    <col min="1" max="1" width="5.7109375" style="0" customWidth="1"/>
    <col min="2" max="2" width="12.8515625" style="0" customWidth="1"/>
    <col min="3" max="3" width="56.00390625" style="0" customWidth="1"/>
    <col min="4" max="5" width="10.7109375" style="0" customWidth="1"/>
    <col min="6" max="6" width="10.140625" style="0" customWidth="1"/>
    <col min="7" max="10" width="10.7109375" style="0" customWidth="1"/>
  </cols>
  <sheetData>
    <row r="1" ht="72" customHeight="1"/>
    <row r="2" spans="2:3" ht="48" customHeight="1">
      <c r="B2" s="40" t="s">
        <v>82</v>
      </c>
      <c r="C2" s="42" t="s">
        <v>88</v>
      </c>
    </row>
    <row r="3" spans="2:4" ht="27.75" customHeight="1">
      <c r="B3" s="34"/>
      <c r="C3" s="35"/>
      <c r="D3" s="41" t="s">
        <v>83</v>
      </c>
    </row>
    <row r="4" ht="13.5" customHeight="1">
      <c r="A4" s="37" t="s">
        <v>84</v>
      </c>
    </row>
    <row r="5" spans="1:2" ht="16.5" customHeight="1">
      <c r="A5" s="37" t="s">
        <v>85</v>
      </c>
      <c r="B5" s="36"/>
    </row>
    <row r="6" ht="8.25" customHeight="1"/>
    <row r="7" spans="1:10" ht="30.75" customHeight="1">
      <c r="A7" s="129" t="s">
        <v>86</v>
      </c>
      <c r="B7" s="129"/>
      <c r="C7" s="129"/>
      <c r="D7" s="129"/>
      <c r="E7" s="129"/>
      <c r="F7" s="129"/>
      <c r="G7" s="129"/>
      <c r="H7" s="129"/>
      <c r="I7" s="129"/>
      <c r="J7" s="129"/>
    </row>
    <row r="8" s="1" customFormat="1" ht="24.75" customHeight="1">
      <c r="A8" s="7" t="s">
        <v>147</v>
      </c>
    </row>
    <row r="9" spans="1:10" s="1" customFormat="1" ht="51.75" customHeight="1">
      <c r="A9" s="128" t="s">
        <v>0</v>
      </c>
      <c r="B9" s="128" t="s">
        <v>1</v>
      </c>
      <c r="C9" s="128" t="s">
        <v>2</v>
      </c>
      <c r="D9" s="128" t="s">
        <v>3</v>
      </c>
      <c r="E9" s="128" t="s">
        <v>4</v>
      </c>
      <c r="F9" s="126" t="s">
        <v>5</v>
      </c>
      <c r="G9" s="127" t="s">
        <v>6</v>
      </c>
      <c r="H9" s="126" t="s">
        <v>7</v>
      </c>
      <c r="I9" s="126" t="s">
        <v>8</v>
      </c>
      <c r="J9" s="126" t="s">
        <v>9</v>
      </c>
    </row>
    <row r="10" spans="1:10" s="1" customFormat="1" ht="24.75" customHeight="1">
      <c r="A10" s="125" t="s">
        <v>54</v>
      </c>
      <c r="B10" s="125"/>
      <c r="C10" s="125"/>
      <c r="D10" s="125"/>
      <c r="E10" s="125"/>
      <c r="F10" s="125"/>
      <c r="G10" s="125"/>
      <c r="H10" s="125"/>
      <c r="I10" s="125"/>
      <c r="J10" s="125"/>
    </row>
    <row r="11" spans="1:10" s="1" customFormat="1" ht="24.75" customHeight="1">
      <c r="A11" s="121">
        <v>1</v>
      </c>
      <c r="B11" s="58" t="s">
        <v>146</v>
      </c>
      <c r="C11" s="58" t="s">
        <v>70</v>
      </c>
      <c r="D11" s="91" t="s">
        <v>145</v>
      </c>
      <c r="E11" s="90">
        <v>4.1</v>
      </c>
      <c r="F11" s="25"/>
      <c r="G11" s="20">
        <f>E11*F11</f>
        <v>0</v>
      </c>
      <c r="H11" s="3">
        <v>0.08</v>
      </c>
      <c r="I11" s="20">
        <f>G11*H11</f>
        <v>0</v>
      </c>
      <c r="J11" s="20">
        <f>I11+G11</f>
        <v>0</v>
      </c>
    </row>
    <row r="12" spans="1:10" s="1" customFormat="1" ht="24.75" customHeight="1">
      <c r="A12" s="122">
        <v>2</v>
      </c>
      <c r="B12" s="124" t="s">
        <v>144</v>
      </c>
      <c r="C12" s="123" t="s">
        <v>143</v>
      </c>
      <c r="D12" s="91" t="s">
        <v>11</v>
      </c>
      <c r="E12" s="90">
        <v>1.2</v>
      </c>
      <c r="F12" s="25"/>
      <c r="G12" s="20">
        <f>E12*F12</f>
        <v>0</v>
      </c>
      <c r="H12" s="3">
        <v>0.08</v>
      </c>
      <c r="I12" s="20">
        <f>G12*H12</f>
        <v>0</v>
      </c>
      <c r="J12" s="20">
        <f>I12+G12</f>
        <v>0</v>
      </c>
    </row>
    <row r="13" spans="1:10" s="1" customFormat="1" ht="24.75" customHeight="1">
      <c r="A13" s="121">
        <v>3</v>
      </c>
      <c r="B13" s="58" t="s">
        <v>142</v>
      </c>
      <c r="C13" s="58" t="s">
        <v>141</v>
      </c>
      <c r="D13" s="91" t="s">
        <v>106</v>
      </c>
      <c r="E13" s="90">
        <v>28.12</v>
      </c>
      <c r="F13" s="25"/>
      <c r="G13" s="20">
        <f>E13*F13</f>
        <v>0</v>
      </c>
      <c r="H13" s="3">
        <v>0.08</v>
      </c>
      <c r="I13" s="20">
        <f>G13*H13</f>
        <v>0</v>
      </c>
      <c r="J13" s="20">
        <f>I13+G13</f>
        <v>0</v>
      </c>
    </row>
    <row r="14" spans="1:10" s="1" customFormat="1" ht="24.75" customHeight="1">
      <c r="A14" s="122">
        <v>4</v>
      </c>
      <c r="B14" s="58" t="s">
        <v>100</v>
      </c>
      <c r="C14" s="58" t="s">
        <v>102</v>
      </c>
      <c r="D14" s="91" t="s">
        <v>106</v>
      </c>
      <c r="E14" s="90">
        <v>28.12</v>
      </c>
      <c r="F14" s="25"/>
      <c r="G14" s="20">
        <f>E14*F14</f>
        <v>0</v>
      </c>
      <c r="H14" s="3">
        <v>0.08</v>
      </c>
      <c r="I14" s="20">
        <f>G14*H14</f>
        <v>0</v>
      </c>
      <c r="J14" s="20">
        <f>I14+G14</f>
        <v>0</v>
      </c>
    </row>
    <row r="15" spans="1:10" s="1" customFormat="1" ht="21.75" customHeight="1">
      <c r="A15" s="121">
        <v>5</v>
      </c>
      <c r="B15" s="58" t="s">
        <v>140</v>
      </c>
      <c r="C15" s="58" t="s">
        <v>139</v>
      </c>
      <c r="D15" s="91" t="s">
        <v>106</v>
      </c>
      <c r="E15" s="90">
        <v>7</v>
      </c>
      <c r="F15" s="25"/>
      <c r="G15" s="20">
        <f>E15*F15</f>
        <v>0</v>
      </c>
      <c r="H15" s="3">
        <v>0.08</v>
      </c>
      <c r="I15" s="20">
        <f>G15*H15</f>
        <v>0</v>
      </c>
      <c r="J15" s="20">
        <f>I15+G15</f>
        <v>0</v>
      </c>
    </row>
    <row r="16" spans="1:10" s="1" customFormat="1" ht="25.5" customHeight="1">
      <c r="A16" s="122">
        <v>6</v>
      </c>
      <c r="B16" s="58" t="s">
        <v>138</v>
      </c>
      <c r="C16" s="58" t="s">
        <v>137</v>
      </c>
      <c r="D16" s="91" t="s">
        <v>106</v>
      </c>
      <c r="E16" s="90">
        <v>0.64</v>
      </c>
      <c r="F16" s="25"/>
      <c r="G16" s="20">
        <f>E16*F16</f>
        <v>0</v>
      </c>
      <c r="H16" s="3">
        <v>0.08</v>
      </c>
      <c r="I16" s="20">
        <f>G16*H16</f>
        <v>0</v>
      </c>
      <c r="J16" s="20">
        <f>I16+G16</f>
        <v>0</v>
      </c>
    </row>
    <row r="17" spans="1:10" s="1" customFormat="1" ht="25.5">
      <c r="A17" s="121">
        <v>7</v>
      </c>
      <c r="B17" s="58" t="s">
        <v>136</v>
      </c>
      <c r="C17" s="58" t="s">
        <v>135</v>
      </c>
      <c r="D17" s="91" t="s">
        <v>106</v>
      </c>
      <c r="E17" s="90">
        <v>1.99</v>
      </c>
      <c r="F17" s="25"/>
      <c r="G17" s="20">
        <f>E17*F17</f>
        <v>0</v>
      </c>
      <c r="H17" s="3">
        <v>0.08</v>
      </c>
      <c r="I17" s="20">
        <f>G17*H17</f>
        <v>0</v>
      </c>
      <c r="J17" s="20">
        <f>I17+G17</f>
        <v>0</v>
      </c>
    </row>
    <row r="18" spans="1:10" s="1" customFormat="1" ht="25.5">
      <c r="A18" s="122">
        <v>8</v>
      </c>
      <c r="B18" s="58" t="s">
        <v>134</v>
      </c>
      <c r="C18" s="58" t="s">
        <v>133</v>
      </c>
      <c r="D18" s="91" t="s">
        <v>106</v>
      </c>
      <c r="E18" s="90">
        <v>2.17</v>
      </c>
      <c r="F18" s="25"/>
      <c r="G18" s="20">
        <f>E18*F18</f>
        <v>0</v>
      </c>
      <c r="H18" s="3">
        <v>0.08</v>
      </c>
      <c r="I18" s="20">
        <f>G18*H18</f>
        <v>0</v>
      </c>
      <c r="J18" s="20">
        <f>I18+G18</f>
        <v>0</v>
      </c>
    </row>
    <row r="19" spans="1:10" s="1" customFormat="1" ht="24.75" customHeight="1">
      <c r="A19" s="121">
        <v>9</v>
      </c>
      <c r="B19" s="58" t="s">
        <v>132</v>
      </c>
      <c r="C19" s="58" t="s">
        <v>103</v>
      </c>
      <c r="D19" s="91" t="s">
        <v>106</v>
      </c>
      <c r="E19" s="90">
        <v>16.32</v>
      </c>
      <c r="F19" s="25"/>
      <c r="G19" s="20">
        <f>E19*F19</f>
        <v>0</v>
      </c>
      <c r="H19" s="3">
        <v>0.08</v>
      </c>
      <c r="I19" s="20">
        <f>G19*H19</f>
        <v>0</v>
      </c>
      <c r="J19" s="20">
        <f>I19+G19</f>
        <v>0</v>
      </c>
    </row>
    <row r="20" spans="1:10" s="1" customFormat="1" ht="24.75" customHeight="1">
      <c r="A20" s="122">
        <v>10</v>
      </c>
      <c r="B20" s="58" t="s">
        <v>21</v>
      </c>
      <c r="C20" s="58" t="s">
        <v>131</v>
      </c>
      <c r="D20" s="91" t="s">
        <v>11</v>
      </c>
      <c r="E20" s="90">
        <v>29.04</v>
      </c>
      <c r="F20" s="25"/>
      <c r="G20" s="20">
        <f>E20*F20</f>
        <v>0</v>
      </c>
      <c r="H20" s="3">
        <v>0.08</v>
      </c>
      <c r="I20" s="20">
        <f>G20*H20</f>
        <v>0</v>
      </c>
      <c r="J20" s="20">
        <f>I20+G20</f>
        <v>0</v>
      </c>
    </row>
    <row r="21" spans="1:10" s="1" customFormat="1" ht="24.75" customHeight="1">
      <c r="A21" s="121">
        <v>11</v>
      </c>
      <c r="B21" s="58" t="s">
        <v>130</v>
      </c>
      <c r="C21" s="58" t="s">
        <v>72</v>
      </c>
      <c r="D21" s="91" t="s">
        <v>11</v>
      </c>
      <c r="E21" s="90">
        <v>1.3</v>
      </c>
      <c r="F21" s="25"/>
      <c r="G21" s="20">
        <f>E21*F21</f>
        <v>0</v>
      </c>
      <c r="H21" s="3">
        <v>0.08</v>
      </c>
      <c r="I21" s="20">
        <f>G21*H21</f>
        <v>0</v>
      </c>
      <c r="J21" s="20">
        <f>I21+G21</f>
        <v>0</v>
      </c>
    </row>
    <row r="22" spans="1:10" s="1" customFormat="1" ht="24.75" customHeight="1">
      <c r="A22" s="122">
        <v>12</v>
      </c>
      <c r="B22" s="58" t="s">
        <v>15</v>
      </c>
      <c r="C22" s="58" t="s">
        <v>129</v>
      </c>
      <c r="D22" s="91" t="s">
        <v>11</v>
      </c>
      <c r="E22" s="90">
        <v>1.6</v>
      </c>
      <c r="F22" s="25"/>
      <c r="G22" s="20">
        <f>E22*F22</f>
        <v>0</v>
      </c>
      <c r="H22" s="3">
        <v>0.08</v>
      </c>
      <c r="I22" s="20">
        <f>G22*H22</f>
        <v>0</v>
      </c>
      <c r="J22" s="20">
        <f>I22+G22</f>
        <v>0</v>
      </c>
    </row>
    <row r="23" spans="1:10" s="1" customFormat="1" ht="24.75" customHeight="1">
      <c r="A23" s="121">
        <v>13</v>
      </c>
      <c r="B23" s="58" t="s">
        <v>128</v>
      </c>
      <c r="C23" s="58" t="s">
        <v>127</v>
      </c>
      <c r="D23" s="91" t="s">
        <v>11</v>
      </c>
      <c r="E23" s="90">
        <v>22.47</v>
      </c>
      <c r="F23" s="25"/>
      <c r="G23" s="20">
        <f>E23*F23</f>
        <v>0</v>
      </c>
      <c r="H23" s="3">
        <v>0.08</v>
      </c>
      <c r="I23" s="20">
        <f>G23*H23</f>
        <v>0</v>
      </c>
      <c r="J23" s="20">
        <f>I23+G23</f>
        <v>0</v>
      </c>
    </row>
    <row r="24" spans="1:10" s="1" customFormat="1" ht="24.75" customHeight="1">
      <c r="A24" s="122">
        <v>14</v>
      </c>
      <c r="B24" s="58" t="s">
        <v>28</v>
      </c>
      <c r="C24" s="58" t="s">
        <v>29</v>
      </c>
      <c r="D24" s="91" t="s">
        <v>32</v>
      </c>
      <c r="E24" s="90">
        <v>1</v>
      </c>
      <c r="F24" s="25"/>
      <c r="G24" s="20">
        <f>E24*F24</f>
        <v>0</v>
      </c>
      <c r="H24" s="3">
        <v>0.08</v>
      </c>
      <c r="I24" s="20">
        <f>G24*H24</f>
        <v>0</v>
      </c>
      <c r="J24" s="20">
        <f>I24+G24</f>
        <v>0</v>
      </c>
    </row>
    <row r="25" spans="1:10" s="1" customFormat="1" ht="24.75" customHeight="1">
      <c r="A25" s="121">
        <v>15</v>
      </c>
      <c r="B25" s="58" t="s">
        <v>30</v>
      </c>
      <c r="C25" s="58" t="s">
        <v>31</v>
      </c>
      <c r="D25" s="91" t="s">
        <v>32</v>
      </c>
      <c r="E25" s="90">
        <v>1</v>
      </c>
      <c r="F25" s="25"/>
      <c r="G25" s="20">
        <f>E25*F25</f>
        <v>0</v>
      </c>
      <c r="H25" s="3">
        <v>0.08</v>
      </c>
      <c r="I25" s="20">
        <f>G25*H25</f>
        <v>0</v>
      </c>
      <c r="J25" s="20">
        <f>I25+G25</f>
        <v>0</v>
      </c>
    </row>
    <row r="26" spans="1:10" s="1" customFormat="1" ht="24.75" customHeight="1">
      <c r="A26" s="89" t="s">
        <v>55</v>
      </c>
      <c r="B26" s="89"/>
      <c r="C26" s="89"/>
      <c r="D26" s="89"/>
      <c r="E26" s="89"/>
      <c r="F26" s="89"/>
      <c r="G26" s="89"/>
      <c r="H26" s="89"/>
      <c r="I26" s="89"/>
      <c r="J26" s="89"/>
    </row>
    <row r="27" spans="1:10" s="1" customFormat="1" ht="24.75" customHeight="1">
      <c r="A27" s="85">
        <v>16</v>
      </c>
      <c r="B27" s="58" t="s">
        <v>16</v>
      </c>
      <c r="C27" s="58" t="s">
        <v>17</v>
      </c>
      <c r="D27" s="91" t="s">
        <v>11</v>
      </c>
      <c r="E27" s="90">
        <v>5.7</v>
      </c>
      <c r="F27" s="25"/>
      <c r="G27" s="20">
        <f>E27*F27</f>
        <v>0</v>
      </c>
      <c r="H27" s="3">
        <v>0.08</v>
      </c>
      <c r="I27" s="20">
        <f>G27*H27</f>
        <v>0</v>
      </c>
      <c r="J27" s="20">
        <f>I27+G27</f>
        <v>0</v>
      </c>
    </row>
    <row r="28" spans="1:11" s="1" customFormat="1" ht="24.75" customHeight="1">
      <c r="A28" s="85">
        <v>17</v>
      </c>
      <c r="B28" s="58" t="s">
        <v>18</v>
      </c>
      <c r="C28" s="58" t="s">
        <v>19</v>
      </c>
      <c r="D28" s="91" t="s">
        <v>20</v>
      </c>
      <c r="E28" s="90">
        <v>250</v>
      </c>
      <c r="F28" s="25"/>
      <c r="G28" s="20">
        <f>E28*F28</f>
        <v>0</v>
      </c>
      <c r="H28" s="3">
        <v>0.08</v>
      </c>
      <c r="I28" s="20">
        <f>G28*H28</f>
        <v>0</v>
      </c>
      <c r="J28" s="20">
        <f>I28+G28</f>
        <v>0</v>
      </c>
      <c r="K28" s="120"/>
    </row>
    <row r="29" spans="1:10" ht="24.75" customHeight="1">
      <c r="A29" s="85">
        <v>18</v>
      </c>
      <c r="B29" s="119" t="s">
        <v>25</v>
      </c>
      <c r="C29" s="4" t="s">
        <v>26</v>
      </c>
      <c r="D29" s="5" t="s">
        <v>27</v>
      </c>
      <c r="E29" s="90">
        <v>21.5</v>
      </c>
      <c r="F29" s="25"/>
      <c r="G29" s="20">
        <f>E29*F29</f>
        <v>0</v>
      </c>
      <c r="H29" s="3">
        <v>0.23</v>
      </c>
      <c r="I29" s="20">
        <f>G29*H29</f>
        <v>0</v>
      </c>
      <c r="J29" s="20">
        <f>I29+G29</f>
        <v>0</v>
      </c>
    </row>
    <row r="30" spans="1:10" ht="24.75" customHeight="1">
      <c r="A30" s="85">
        <v>19</v>
      </c>
      <c r="B30" s="4" t="s">
        <v>73</v>
      </c>
      <c r="C30" s="4" t="s">
        <v>74</v>
      </c>
      <c r="D30" s="5" t="s">
        <v>27</v>
      </c>
      <c r="E30" s="90">
        <v>9</v>
      </c>
      <c r="F30" s="25"/>
      <c r="G30" s="20">
        <f>E30*F30</f>
        <v>0</v>
      </c>
      <c r="H30" s="3">
        <v>0.23</v>
      </c>
      <c r="I30" s="20">
        <f>G30*H30</f>
        <v>0</v>
      </c>
      <c r="J30" s="20">
        <f>I30+G30</f>
        <v>0</v>
      </c>
    </row>
    <row r="31" spans="1:10" ht="24.75" customHeight="1">
      <c r="A31" s="85">
        <v>20</v>
      </c>
      <c r="B31" s="117" t="s">
        <v>22</v>
      </c>
      <c r="C31" s="4" t="s">
        <v>23</v>
      </c>
      <c r="D31" s="5" t="s">
        <v>24</v>
      </c>
      <c r="E31" s="90">
        <v>7</v>
      </c>
      <c r="F31" s="25"/>
      <c r="G31" s="20">
        <f>E31*F31</f>
        <v>0</v>
      </c>
      <c r="H31" s="3">
        <v>0.08</v>
      </c>
      <c r="I31" s="20">
        <f>G31*H31</f>
        <v>0</v>
      </c>
      <c r="J31" s="20">
        <f>I31+G31</f>
        <v>0</v>
      </c>
    </row>
    <row r="32" spans="1:10" ht="24.75" customHeight="1">
      <c r="A32" s="85">
        <v>21</v>
      </c>
      <c r="B32" s="117" t="s">
        <v>126</v>
      </c>
      <c r="C32" s="118" t="s">
        <v>125</v>
      </c>
      <c r="D32" s="5" t="s">
        <v>20</v>
      </c>
      <c r="E32" s="90">
        <v>6</v>
      </c>
      <c r="F32" s="25"/>
      <c r="G32" s="20">
        <f>E32*F32</f>
        <v>0</v>
      </c>
      <c r="H32" s="3">
        <v>0.08</v>
      </c>
      <c r="I32" s="20">
        <f>G32*H32</f>
        <v>0</v>
      </c>
      <c r="J32" s="20">
        <f>I32+G32</f>
        <v>0</v>
      </c>
    </row>
    <row r="33" spans="1:10" ht="24.75" customHeight="1">
      <c r="A33" s="85">
        <v>22</v>
      </c>
      <c r="B33" s="117" t="s">
        <v>33</v>
      </c>
      <c r="C33" s="116" t="s">
        <v>34</v>
      </c>
      <c r="D33" s="5" t="s">
        <v>32</v>
      </c>
      <c r="E33" s="90">
        <v>1</v>
      </c>
      <c r="F33" s="25"/>
      <c r="G33" s="20">
        <f>E33*F33</f>
        <v>0</v>
      </c>
      <c r="H33" s="3">
        <v>0.08</v>
      </c>
      <c r="I33" s="20">
        <f>G33*H33</f>
        <v>0</v>
      </c>
      <c r="J33" s="20">
        <f>I33+G33</f>
        <v>0</v>
      </c>
    </row>
    <row r="34" spans="1:10" ht="24.75" customHeight="1">
      <c r="A34" s="85">
        <v>23</v>
      </c>
      <c r="B34" s="117" t="s">
        <v>35</v>
      </c>
      <c r="C34" s="116" t="s">
        <v>36</v>
      </c>
      <c r="D34" s="5" t="s">
        <v>32</v>
      </c>
      <c r="E34" s="90">
        <v>1</v>
      </c>
      <c r="F34" s="25"/>
      <c r="G34" s="20">
        <f>E34*F34</f>
        <v>0</v>
      </c>
      <c r="H34" s="3">
        <v>0.08</v>
      </c>
      <c r="I34" s="20">
        <f>G34*H34</f>
        <v>0</v>
      </c>
      <c r="J34" s="20">
        <f>I34+G34</f>
        <v>0</v>
      </c>
    </row>
    <row r="35" spans="1:10" ht="24.75" customHeight="1">
      <c r="A35" s="89" t="s">
        <v>38</v>
      </c>
      <c r="B35" s="89"/>
      <c r="C35" s="89"/>
      <c r="D35" s="89"/>
      <c r="E35" s="89"/>
      <c r="F35" s="89"/>
      <c r="G35" s="89"/>
      <c r="H35" s="89"/>
      <c r="I35" s="89"/>
      <c r="J35" s="89"/>
    </row>
    <row r="36" spans="1:10" ht="24.75" customHeight="1">
      <c r="A36" s="113" t="s">
        <v>41</v>
      </c>
      <c r="B36" s="112"/>
      <c r="C36" s="112"/>
      <c r="D36" s="112"/>
      <c r="E36" s="112"/>
      <c r="F36" s="112"/>
      <c r="G36" s="112"/>
      <c r="H36" s="112"/>
      <c r="I36" s="112"/>
      <c r="J36" s="74"/>
    </row>
    <row r="37" spans="1:10" ht="24.75" customHeight="1">
      <c r="A37" s="21">
        <v>24</v>
      </c>
      <c r="B37" s="111" t="s">
        <v>39</v>
      </c>
      <c r="C37" s="22" t="s">
        <v>40</v>
      </c>
      <c r="D37" s="23" t="s">
        <v>24</v>
      </c>
      <c r="E37" s="21">
        <v>1969</v>
      </c>
      <c r="F37" s="25"/>
      <c r="G37" s="20">
        <f>E37*F37</f>
        <v>0</v>
      </c>
      <c r="H37" s="3">
        <v>0.08</v>
      </c>
      <c r="I37" s="20">
        <f>G37*H37</f>
        <v>0</v>
      </c>
      <c r="J37" s="20">
        <f>I37+G37</f>
        <v>0</v>
      </c>
    </row>
    <row r="38" spans="1:10" ht="24.75" customHeight="1">
      <c r="A38" s="115" t="s">
        <v>42</v>
      </c>
      <c r="B38" s="114"/>
      <c r="C38" s="114"/>
      <c r="D38" s="114"/>
      <c r="E38" s="114"/>
      <c r="F38" s="114"/>
      <c r="G38" s="114"/>
      <c r="H38" s="114"/>
      <c r="I38" s="114"/>
      <c r="J38" s="74"/>
    </row>
    <row r="39" spans="1:10" ht="24.75" customHeight="1">
      <c r="A39" s="21">
        <v>25</v>
      </c>
      <c r="B39" s="111" t="s">
        <v>39</v>
      </c>
      <c r="C39" s="22" t="s">
        <v>40</v>
      </c>
      <c r="D39" s="23" t="s">
        <v>24</v>
      </c>
      <c r="E39" s="21">
        <v>1884</v>
      </c>
      <c r="F39" s="25"/>
      <c r="G39" s="20">
        <f>E39*F39</f>
        <v>0</v>
      </c>
      <c r="H39" s="3">
        <v>0.08</v>
      </c>
      <c r="I39" s="20">
        <f>G39*H39</f>
        <v>0</v>
      </c>
      <c r="J39" s="20">
        <f>I39+G39</f>
        <v>0</v>
      </c>
    </row>
    <row r="40" spans="1:10" ht="24.75" customHeight="1">
      <c r="A40" s="115" t="s">
        <v>43</v>
      </c>
      <c r="B40" s="114"/>
      <c r="C40" s="114"/>
      <c r="D40" s="114"/>
      <c r="E40" s="114"/>
      <c r="F40" s="114"/>
      <c r="G40" s="114"/>
      <c r="H40" s="114"/>
      <c r="I40" s="114"/>
      <c r="J40" s="74"/>
    </row>
    <row r="41" spans="1:10" ht="24.75" customHeight="1">
      <c r="A41" s="21">
        <v>26</v>
      </c>
      <c r="B41" s="111" t="s">
        <v>39</v>
      </c>
      <c r="C41" s="22" t="s">
        <v>40</v>
      </c>
      <c r="D41" s="23" t="s">
        <v>24</v>
      </c>
      <c r="E41" s="21">
        <v>10</v>
      </c>
      <c r="F41" s="25"/>
      <c r="G41" s="20">
        <f>E41*F41</f>
        <v>0</v>
      </c>
      <c r="H41" s="3">
        <v>0.08</v>
      </c>
      <c r="I41" s="20">
        <f>G41*H41</f>
        <v>0</v>
      </c>
      <c r="J41" s="20">
        <f>I41+G41</f>
        <v>0</v>
      </c>
    </row>
    <row r="42" spans="1:10" ht="24.75" customHeight="1">
      <c r="A42" s="113" t="s">
        <v>46</v>
      </c>
      <c r="B42" s="112"/>
      <c r="C42" s="112"/>
      <c r="D42" s="112"/>
      <c r="E42" s="112"/>
      <c r="F42" s="112"/>
      <c r="G42" s="112"/>
      <c r="H42" s="112"/>
      <c r="I42" s="112"/>
      <c r="J42" s="74"/>
    </row>
    <row r="43" spans="1:10" ht="24.75" customHeight="1">
      <c r="A43" s="21">
        <v>27</v>
      </c>
      <c r="B43" s="111" t="s">
        <v>39</v>
      </c>
      <c r="C43" s="22" t="s">
        <v>40</v>
      </c>
      <c r="D43" s="23" t="s">
        <v>24</v>
      </c>
      <c r="E43" s="21">
        <v>241</v>
      </c>
      <c r="F43" s="25"/>
      <c r="G43" s="20">
        <f>E43*F43</f>
        <v>0</v>
      </c>
      <c r="H43" s="3">
        <v>0.08</v>
      </c>
      <c r="I43" s="20">
        <f>G43*H43</f>
        <v>0</v>
      </c>
      <c r="J43" s="20">
        <f>I43+G43</f>
        <v>0</v>
      </c>
    </row>
    <row r="44" spans="1:10" ht="24.75" customHeight="1">
      <c r="A44" s="113"/>
      <c r="B44" s="112"/>
      <c r="C44" s="112"/>
      <c r="D44" s="112"/>
      <c r="E44" s="112"/>
      <c r="F44" s="112"/>
      <c r="G44" s="112"/>
      <c r="H44" s="112"/>
      <c r="I44" s="112"/>
      <c r="J44" s="74"/>
    </row>
    <row r="45" spans="1:10" ht="24.75" customHeight="1">
      <c r="A45" s="21">
        <v>28</v>
      </c>
      <c r="B45" s="111" t="s">
        <v>44</v>
      </c>
      <c r="C45" s="22" t="s">
        <v>45</v>
      </c>
      <c r="D45" s="23" t="s">
        <v>24</v>
      </c>
      <c r="E45" s="21">
        <v>4104</v>
      </c>
      <c r="F45" s="25"/>
      <c r="G45" s="20">
        <f>E45*F45</f>
        <v>0</v>
      </c>
      <c r="H45" s="3">
        <v>0.08</v>
      </c>
      <c r="I45" s="20">
        <f>G45*H45</f>
        <v>0</v>
      </c>
      <c r="J45" s="20">
        <f>I45+G45</f>
        <v>0</v>
      </c>
    </row>
    <row r="46" spans="1:10" ht="24.75" customHeight="1">
      <c r="A46" s="21">
        <v>29</v>
      </c>
      <c r="B46" s="110" t="s">
        <v>56</v>
      </c>
      <c r="C46" s="110" t="s">
        <v>57</v>
      </c>
      <c r="D46" s="109" t="s">
        <v>52</v>
      </c>
      <c r="E46" s="29">
        <v>750</v>
      </c>
      <c r="F46" s="25"/>
      <c r="G46" s="20">
        <f>E46*F46</f>
        <v>0</v>
      </c>
      <c r="H46" s="3">
        <v>0.08</v>
      </c>
      <c r="I46" s="20">
        <f>G46*H46</f>
        <v>0</v>
      </c>
      <c r="J46" s="20">
        <f>I46+G46</f>
        <v>0</v>
      </c>
    </row>
    <row r="47" spans="1:10" ht="24.75" customHeight="1">
      <c r="A47" s="21">
        <v>30</v>
      </c>
      <c r="B47" s="108" t="s">
        <v>75</v>
      </c>
      <c r="C47" s="27" t="s">
        <v>76</v>
      </c>
      <c r="D47" s="28" t="s">
        <v>52</v>
      </c>
      <c r="E47" s="29">
        <v>50</v>
      </c>
      <c r="F47" s="25"/>
      <c r="G47" s="51">
        <f>E47*F47</f>
        <v>0</v>
      </c>
      <c r="H47" s="52">
        <v>0.08</v>
      </c>
      <c r="I47" s="51">
        <f>G47*H47</f>
        <v>0</v>
      </c>
      <c r="J47" s="51">
        <f>I47+G47</f>
        <v>0</v>
      </c>
    </row>
    <row r="48" spans="1:10" ht="24.75" customHeight="1">
      <c r="A48" s="21">
        <v>31</v>
      </c>
      <c r="B48" s="108" t="s">
        <v>77</v>
      </c>
      <c r="C48" s="30" t="s">
        <v>78</v>
      </c>
      <c r="D48" s="107" t="s">
        <v>32</v>
      </c>
      <c r="E48" s="54">
        <v>75</v>
      </c>
      <c r="F48" s="25"/>
      <c r="G48" s="56">
        <f>E48*F48</f>
        <v>0</v>
      </c>
      <c r="H48" s="57">
        <v>0.08</v>
      </c>
      <c r="I48" s="51">
        <f>G48*H48</f>
        <v>0</v>
      </c>
      <c r="J48" s="51">
        <f>I48+G48</f>
        <v>0</v>
      </c>
    </row>
    <row r="49" spans="1:10" ht="24.75" customHeight="1">
      <c r="A49" s="21">
        <v>32</v>
      </c>
      <c r="B49" s="106" t="s">
        <v>79</v>
      </c>
      <c r="C49" s="86" t="s">
        <v>80</v>
      </c>
      <c r="D49" s="105" t="s">
        <v>32</v>
      </c>
      <c r="E49" s="104">
        <v>70</v>
      </c>
      <c r="F49" s="50"/>
      <c r="G49" s="102">
        <f>E49*F49</f>
        <v>0</v>
      </c>
      <c r="H49" s="103">
        <v>0.08</v>
      </c>
      <c r="I49" s="102">
        <f>G49*H49</f>
        <v>0</v>
      </c>
      <c r="J49" s="102">
        <f>I49+G49</f>
        <v>0</v>
      </c>
    </row>
    <row r="50" spans="1:10" ht="24.75" customHeight="1">
      <c r="A50" s="21">
        <v>33</v>
      </c>
      <c r="B50" s="101" t="s">
        <v>64</v>
      </c>
      <c r="C50" s="100" t="s">
        <v>63</v>
      </c>
      <c r="D50" s="99" t="s">
        <v>24</v>
      </c>
      <c r="E50" s="54">
        <v>237</v>
      </c>
      <c r="F50" s="98"/>
      <c r="G50" s="56">
        <f>E50*F50</f>
        <v>0</v>
      </c>
      <c r="H50" s="57">
        <v>0.08</v>
      </c>
      <c r="I50" s="56">
        <f>G50*H50</f>
        <v>0</v>
      </c>
      <c r="J50" s="56">
        <f>I50+G50</f>
        <v>0</v>
      </c>
    </row>
    <row r="51" spans="1:10" ht="24.75" customHeight="1">
      <c r="A51" s="21">
        <v>34</v>
      </c>
      <c r="B51" s="97" t="s">
        <v>65</v>
      </c>
      <c r="C51" s="97" t="s">
        <v>66</v>
      </c>
      <c r="D51" s="96" t="s">
        <v>32</v>
      </c>
      <c r="E51" s="95">
        <v>70</v>
      </c>
      <c r="F51" s="94"/>
      <c r="G51" s="56">
        <f>E51*F51</f>
        <v>0</v>
      </c>
      <c r="H51" s="57">
        <v>0.08</v>
      </c>
      <c r="I51" s="56">
        <f>G51*H51</f>
        <v>0</v>
      </c>
      <c r="J51" s="56">
        <f>I51+G51</f>
        <v>0</v>
      </c>
    </row>
    <row r="52" spans="1:10" ht="24.75" customHeight="1">
      <c r="A52" s="21">
        <v>35</v>
      </c>
      <c r="B52" s="22" t="s">
        <v>67</v>
      </c>
      <c r="C52" s="22" t="s">
        <v>68</v>
      </c>
      <c r="D52" s="24" t="s">
        <v>32</v>
      </c>
      <c r="E52" s="21">
        <v>70</v>
      </c>
      <c r="F52" s="25"/>
      <c r="G52" s="92">
        <f>E52*F52</f>
        <v>0</v>
      </c>
      <c r="H52" s="93">
        <v>0.08</v>
      </c>
      <c r="I52" s="92">
        <f>G52*H52</f>
        <v>0</v>
      </c>
      <c r="J52" s="92">
        <f>I52+G52</f>
        <v>0</v>
      </c>
    </row>
    <row r="53" spans="1:10" ht="24.75" customHeight="1">
      <c r="A53" s="89" t="s">
        <v>47</v>
      </c>
      <c r="B53" s="89"/>
      <c r="C53" s="89"/>
      <c r="D53" s="89"/>
      <c r="E53" s="89"/>
      <c r="F53" s="89"/>
      <c r="G53" s="89"/>
      <c r="H53" s="89"/>
      <c r="I53" s="89"/>
      <c r="J53" s="89"/>
    </row>
    <row r="54" spans="1:10" ht="24.75" customHeight="1">
      <c r="A54" s="85">
        <v>36</v>
      </c>
      <c r="B54" s="22" t="s">
        <v>48</v>
      </c>
      <c r="C54" s="22" t="s">
        <v>50</v>
      </c>
      <c r="D54" s="91" t="s">
        <v>20</v>
      </c>
      <c r="E54" s="90">
        <v>1</v>
      </c>
      <c r="F54" s="25"/>
      <c r="G54" s="20">
        <f>E54*F54</f>
        <v>0</v>
      </c>
      <c r="H54" s="3">
        <v>0.08</v>
      </c>
      <c r="I54" s="20">
        <f>G54*H54</f>
        <v>0</v>
      </c>
      <c r="J54" s="20">
        <f>I54+G54</f>
        <v>0</v>
      </c>
    </row>
    <row r="55" spans="1:10" ht="24.75" customHeight="1">
      <c r="A55" s="89" t="s">
        <v>124</v>
      </c>
      <c r="B55" s="89"/>
      <c r="C55" s="89"/>
      <c r="D55" s="89"/>
      <c r="E55" s="89"/>
      <c r="F55" s="89"/>
      <c r="G55" s="89"/>
      <c r="H55" s="89"/>
      <c r="I55" s="89"/>
      <c r="J55" s="89"/>
    </row>
    <row r="56" spans="1:10" ht="24.75" customHeight="1">
      <c r="A56" s="85">
        <v>37</v>
      </c>
      <c r="B56" s="22" t="s">
        <v>123</v>
      </c>
      <c r="C56" s="22" t="s">
        <v>66</v>
      </c>
      <c r="D56" s="91" t="s">
        <v>32</v>
      </c>
      <c r="E56" s="90">
        <v>272</v>
      </c>
      <c r="F56" s="25"/>
      <c r="G56" s="20">
        <f>E56*F56</f>
        <v>0</v>
      </c>
      <c r="H56" s="3">
        <v>0.08</v>
      </c>
      <c r="I56" s="20">
        <f>G56*H56</f>
        <v>0</v>
      </c>
      <c r="J56" s="20">
        <f>I56+G56</f>
        <v>0</v>
      </c>
    </row>
    <row r="57" spans="1:10" ht="24.75" customHeight="1">
      <c r="A57" s="89" t="s">
        <v>122</v>
      </c>
      <c r="B57" s="89"/>
      <c r="C57" s="89"/>
      <c r="D57" s="89"/>
      <c r="E57" s="89"/>
      <c r="F57" s="89"/>
      <c r="G57" s="89"/>
      <c r="H57" s="89"/>
      <c r="I57" s="89"/>
      <c r="J57" s="89"/>
    </row>
    <row r="58" spans="1:10" ht="24.75" customHeight="1">
      <c r="A58" s="85">
        <v>38</v>
      </c>
      <c r="B58" s="22" t="s">
        <v>121</v>
      </c>
      <c r="C58" s="22" t="s">
        <v>120</v>
      </c>
      <c r="D58" s="91" t="s">
        <v>11</v>
      </c>
      <c r="E58" s="90">
        <v>1.98</v>
      </c>
      <c r="F58" s="25"/>
      <c r="G58" s="20">
        <f>E58*F58</f>
        <v>0</v>
      </c>
      <c r="H58" s="3">
        <v>0.08</v>
      </c>
      <c r="I58" s="20">
        <f>G58*H58</f>
        <v>0</v>
      </c>
      <c r="J58" s="20">
        <f>I58+G58</f>
        <v>0</v>
      </c>
    </row>
    <row r="59" spans="1:10" ht="24.75" customHeight="1">
      <c r="A59" s="89" t="s">
        <v>119</v>
      </c>
      <c r="B59" s="89"/>
      <c r="C59" s="89"/>
      <c r="D59" s="89"/>
      <c r="E59" s="89"/>
      <c r="F59" s="89"/>
      <c r="G59" s="89"/>
      <c r="H59" s="89"/>
      <c r="I59" s="89"/>
      <c r="J59" s="89"/>
    </row>
    <row r="60" spans="1:10" ht="24.75" customHeight="1">
      <c r="A60" s="85">
        <v>39</v>
      </c>
      <c r="B60" s="4" t="s">
        <v>118</v>
      </c>
      <c r="C60" s="4" t="s">
        <v>117</v>
      </c>
      <c r="D60" s="5" t="s">
        <v>20</v>
      </c>
      <c r="E60" s="90">
        <v>30</v>
      </c>
      <c r="F60" s="25"/>
      <c r="G60" s="20">
        <f>E60*F60</f>
        <v>0</v>
      </c>
      <c r="H60" s="3">
        <v>0.08</v>
      </c>
      <c r="I60" s="20">
        <f>G60*H60</f>
        <v>0</v>
      </c>
      <c r="J60" s="20">
        <f>I60+G60</f>
        <v>0</v>
      </c>
    </row>
    <row r="61" spans="1:10" ht="24.75" customHeight="1">
      <c r="A61" s="89" t="s">
        <v>53</v>
      </c>
      <c r="B61" s="89"/>
      <c r="C61" s="89"/>
      <c r="D61" s="89"/>
      <c r="E61" s="89"/>
      <c r="F61" s="89"/>
      <c r="G61" s="89"/>
      <c r="H61" s="89"/>
      <c r="I61" s="89"/>
      <c r="J61" s="89"/>
    </row>
    <row r="62" spans="1:10" ht="24.75" customHeight="1">
      <c r="A62" s="85">
        <v>40</v>
      </c>
      <c r="B62" s="4" t="s">
        <v>58</v>
      </c>
      <c r="C62" s="4" t="s">
        <v>59</v>
      </c>
      <c r="D62" s="5" t="s">
        <v>52</v>
      </c>
      <c r="E62" s="29">
        <v>900</v>
      </c>
      <c r="F62" s="25"/>
      <c r="G62" s="20">
        <f>E62*F62</f>
        <v>0</v>
      </c>
      <c r="H62" s="3">
        <v>0.23</v>
      </c>
      <c r="I62" s="20">
        <f>G62*H62</f>
        <v>0</v>
      </c>
      <c r="J62" s="20">
        <f>I62+G62</f>
        <v>0</v>
      </c>
    </row>
    <row r="63" spans="1:10" ht="24.75" customHeight="1">
      <c r="A63" s="85">
        <v>41</v>
      </c>
      <c r="B63" s="31" t="s">
        <v>116</v>
      </c>
      <c r="C63" s="45" t="s">
        <v>115</v>
      </c>
      <c r="D63" s="29" t="s">
        <v>52</v>
      </c>
      <c r="E63" s="29">
        <v>2000</v>
      </c>
      <c r="F63" s="25"/>
      <c r="G63" s="20">
        <f>E63*F63</f>
        <v>0</v>
      </c>
      <c r="H63" s="3">
        <v>0.23</v>
      </c>
      <c r="I63" s="20">
        <f>G63*H63</f>
        <v>0</v>
      </c>
      <c r="J63" s="20">
        <f>I63+G63</f>
        <v>0</v>
      </c>
    </row>
    <row r="64" spans="1:10" ht="24.75" customHeight="1">
      <c r="A64" s="85">
        <v>42</v>
      </c>
      <c r="B64" s="31" t="s">
        <v>60</v>
      </c>
      <c r="C64" s="32" t="s">
        <v>81</v>
      </c>
      <c r="D64" s="29" t="s">
        <v>52</v>
      </c>
      <c r="E64" s="29">
        <v>80</v>
      </c>
      <c r="F64" s="25"/>
      <c r="G64" s="20">
        <f>E64*F64</f>
        <v>0</v>
      </c>
      <c r="H64" s="3">
        <v>0.23</v>
      </c>
      <c r="I64" s="20">
        <f>G64*H64</f>
        <v>0</v>
      </c>
      <c r="J64" s="20">
        <f>I64+G64</f>
        <v>0</v>
      </c>
    </row>
    <row r="65" spans="1:10" ht="24.75" customHeight="1">
      <c r="A65" s="85">
        <v>43</v>
      </c>
      <c r="B65" s="88" t="s">
        <v>114</v>
      </c>
      <c r="C65" s="30" t="s">
        <v>113</v>
      </c>
      <c r="D65" s="33" t="s">
        <v>52</v>
      </c>
      <c r="E65" s="29">
        <v>20</v>
      </c>
      <c r="F65" s="25"/>
      <c r="G65" s="20">
        <f>E65*F65</f>
        <v>0</v>
      </c>
      <c r="H65" s="3">
        <v>0.23</v>
      </c>
      <c r="I65" s="20">
        <f>G65*H65</f>
        <v>0</v>
      </c>
      <c r="J65" s="20">
        <f>I65+G65</f>
        <v>0</v>
      </c>
    </row>
    <row r="66" spans="1:10" ht="24.75" customHeight="1">
      <c r="A66" s="85">
        <v>44</v>
      </c>
      <c r="B66" s="88" t="s">
        <v>112</v>
      </c>
      <c r="C66" s="30" t="s">
        <v>111</v>
      </c>
      <c r="D66" s="33" t="s">
        <v>32</v>
      </c>
      <c r="E66" s="29">
        <v>40</v>
      </c>
      <c r="F66" s="25"/>
      <c r="G66" s="20">
        <f>E66*F66</f>
        <v>0</v>
      </c>
      <c r="H66" s="3">
        <v>0.23</v>
      </c>
      <c r="I66" s="20">
        <f>G66*H66</f>
        <v>0</v>
      </c>
      <c r="J66" s="20">
        <f>I66+G66</f>
        <v>0</v>
      </c>
    </row>
    <row r="67" spans="1:10" ht="24.75" customHeight="1">
      <c r="A67" s="85">
        <v>45</v>
      </c>
      <c r="B67" s="87" t="s">
        <v>110</v>
      </c>
      <c r="C67" s="86" t="s">
        <v>109</v>
      </c>
      <c r="D67" s="49" t="s">
        <v>32</v>
      </c>
      <c r="E67" s="29">
        <v>80</v>
      </c>
      <c r="F67" s="50"/>
      <c r="G67" s="51">
        <f>E67*F67</f>
        <v>0</v>
      </c>
      <c r="H67" s="52">
        <v>0.23</v>
      </c>
      <c r="I67" s="51">
        <f>G67*H67</f>
        <v>0</v>
      </c>
      <c r="J67" s="51">
        <f>I67+G67</f>
        <v>0</v>
      </c>
    </row>
    <row r="68" spans="1:10" ht="24.75" customHeight="1">
      <c r="A68" s="85">
        <v>46</v>
      </c>
      <c r="B68" s="84" t="s">
        <v>90</v>
      </c>
      <c r="C68" s="48" t="s">
        <v>91</v>
      </c>
      <c r="D68" s="54" t="s">
        <v>92</v>
      </c>
      <c r="E68" s="54">
        <v>3</v>
      </c>
      <c r="F68" s="55"/>
      <c r="G68" s="56">
        <f>E68*F68</f>
        <v>0</v>
      </c>
      <c r="H68" s="57">
        <v>0.08</v>
      </c>
      <c r="I68" s="56">
        <f>G68*H68</f>
        <v>0</v>
      </c>
      <c r="J68" s="56">
        <f>I68+G68</f>
        <v>0</v>
      </c>
    </row>
    <row r="69" spans="1:10" ht="24.75" customHeight="1">
      <c r="A69" s="85">
        <v>47</v>
      </c>
      <c r="B69" s="84" t="s">
        <v>93</v>
      </c>
      <c r="C69" s="45" t="s">
        <v>94</v>
      </c>
      <c r="D69" s="54" t="s">
        <v>92</v>
      </c>
      <c r="E69" s="54">
        <v>5</v>
      </c>
      <c r="F69" s="55"/>
      <c r="G69" s="56">
        <f>E69*F69</f>
        <v>0</v>
      </c>
      <c r="H69" s="57">
        <v>0.08</v>
      </c>
      <c r="I69" s="56">
        <f>G69*H69</f>
        <v>0</v>
      </c>
      <c r="J69" s="56">
        <f>I69+G69</f>
        <v>0</v>
      </c>
    </row>
    <row r="70" spans="1:10" ht="24.75" customHeight="1" thickBot="1">
      <c r="A70" s="85">
        <v>48</v>
      </c>
      <c r="B70" s="84" t="s">
        <v>95</v>
      </c>
      <c r="C70" s="48" t="s">
        <v>96</v>
      </c>
      <c r="D70" s="54" t="s">
        <v>92</v>
      </c>
      <c r="E70" s="54">
        <v>5</v>
      </c>
      <c r="F70" s="55"/>
      <c r="G70" s="56">
        <f>E70*F70</f>
        <v>0</v>
      </c>
      <c r="H70" s="57">
        <v>0.08</v>
      </c>
      <c r="I70" s="56">
        <f>G70*H70</f>
        <v>0</v>
      </c>
      <c r="J70" s="56">
        <f>I70+G70</f>
        <v>0</v>
      </c>
    </row>
    <row r="71" spans="1:10" ht="24.75" customHeight="1" thickBot="1">
      <c r="A71" s="64" t="s">
        <v>61</v>
      </c>
      <c r="B71" s="64"/>
      <c r="C71" s="64"/>
      <c r="D71" s="64"/>
      <c r="E71" s="64"/>
      <c r="F71" s="64"/>
      <c r="G71" s="64"/>
      <c r="H71" s="65"/>
      <c r="I71" s="83">
        <f>SUM(G11:G25,G27:G34,G37,G39,G41,G43,G45:G52,G54,G56,G58,G60,G62:G70)</f>
        <v>0</v>
      </c>
      <c r="J71" s="82"/>
    </row>
    <row r="72" spans="1:10" ht="24.75" customHeight="1" thickBot="1">
      <c r="A72" s="64" t="s">
        <v>62</v>
      </c>
      <c r="B72" s="64"/>
      <c r="C72" s="64"/>
      <c r="D72" s="64"/>
      <c r="E72" s="64"/>
      <c r="F72" s="64"/>
      <c r="G72" s="64"/>
      <c r="H72" s="65"/>
      <c r="I72" s="66">
        <f>SUM(J11:J25,J27:J34,J37,J39,J41,J43,J45:J52,J54,J56,J58,J60,J62:J70)</f>
        <v>0</v>
      </c>
      <c r="J72" s="67"/>
    </row>
    <row r="73" ht="24.75" customHeight="1">
      <c r="G73" s="43" t="s">
        <v>89</v>
      </c>
    </row>
  </sheetData>
  <sheetProtection/>
  <mergeCells count="18">
    <mergeCell ref="A42:J42"/>
    <mergeCell ref="A10:J10"/>
    <mergeCell ref="A40:J40"/>
    <mergeCell ref="A26:J26"/>
    <mergeCell ref="A7:J7"/>
    <mergeCell ref="A35:J35"/>
    <mergeCell ref="A36:J36"/>
    <mergeCell ref="A38:J38"/>
    <mergeCell ref="A44:J44"/>
    <mergeCell ref="A53:J53"/>
    <mergeCell ref="A72:H72"/>
    <mergeCell ref="I72:J72"/>
    <mergeCell ref="A55:J55"/>
    <mergeCell ref="A57:J57"/>
    <mergeCell ref="A59:J59"/>
    <mergeCell ref="A61:J61"/>
    <mergeCell ref="A71:H71"/>
    <mergeCell ref="I71:J71"/>
  </mergeCells>
  <printOptions/>
  <pageMargins left="0.7843137254901962" right="0.7843137254901962" top="0.9803921568627452" bottom="0.9803921568627452" header="0.5098039215686275" footer="0.5098039215686275"/>
  <pageSetup fitToHeight="0" fitToWidth="1" horizontalDpi="300" verticalDpi="300" orientation="portrait" paperSize="9" scale="5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J79"/>
  <sheetViews>
    <sheetView zoomScalePageLayoutView="0" workbookViewId="0" topLeftCell="A1">
      <selection activeCell="N18" sqref="N18"/>
    </sheetView>
  </sheetViews>
  <sheetFormatPr defaultColWidth="9.140625" defaultRowHeight="12.75"/>
  <cols>
    <col min="1" max="1" width="5.7109375" style="0" customWidth="1"/>
    <col min="2" max="2" width="12.8515625" style="0" customWidth="1"/>
    <col min="3" max="3" width="56.00390625" style="0" customWidth="1"/>
    <col min="4" max="5" width="10.7109375" style="0" customWidth="1"/>
    <col min="6" max="6" width="10.140625" style="0" customWidth="1"/>
    <col min="7" max="10" width="10.7109375" style="0" customWidth="1"/>
  </cols>
  <sheetData>
    <row r="1" ht="66" customHeight="1"/>
    <row r="2" spans="2:3" ht="58.5" customHeight="1">
      <c r="B2" s="40" t="s">
        <v>82</v>
      </c>
      <c r="C2" s="42" t="s">
        <v>88</v>
      </c>
    </row>
    <row r="3" spans="2:4" ht="21" customHeight="1">
      <c r="B3" s="34"/>
      <c r="C3" s="35"/>
      <c r="D3" s="41" t="s">
        <v>83</v>
      </c>
    </row>
    <row r="4" ht="17.25" customHeight="1">
      <c r="A4" s="37" t="s">
        <v>84</v>
      </c>
    </row>
    <row r="5" spans="1:2" ht="12.75">
      <c r="A5" s="37" t="s">
        <v>85</v>
      </c>
      <c r="B5" s="36"/>
    </row>
    <row r="6" ht="13.5" customHeight="1"/>
    <row r="7" spans="1:10" ht="30" customHeight="1">
      <c r="A7" s="129" t="s">
        <v>86</v>
      </c>
      <c r="B7" s="129"/>
      <c r="C7" s="129"/>
      <c r="D7" s="129"/>
      <c r="E7" s="129"/>
      <c r="F7" s="129"/>
      <c r="G7" s="129"/>
      <c r="H7" s="129"/>
      <c r="I7" s="129"/>
      <c r="J7" s="129"/>
    </row>
    <row r="8" spans="1:10" ht="12.75" customHeight="1">
      <c r="A8" s="152"/>
      <c r="B8" s="152"/>
      <c r="C8" s="152"/>
      <c r="D8" s="152"/>
      <c r="E8" s="152"/>
      <c r="F8" s="152"/>
      <c r="G8" s="152"/>
      <c r="H8" s="152"/>
      <c r="I8" s="152"/>
      <c r="J8" s="152"/>
    </row>
    <row r="9" s="1" customFormat="1" ht="15.75">
      <c r="A9" s="7" t="s">
        <v>185</v>
      </c>
    </row>
    <row r="10" spans="1:10" s="1" customFormat="1" ht="51.75" customHeight="1">
      <c r="A10" s="128" t="s">
        <v>0</v>
      </c>
      <c r="B10" s="128" t="s">
        <v>1</v>
      </c>
      <c r="C10" s="128" t="s">
        <v>2</v>
      </c>
      <c r="D10" s="128" t="s">
        <v>3</v>
      </c>
      <c r="E10" s="128" t="s">
        <v>4</v>
      </c>
      <c r="F10" s="126" t="s">
        <v>5</v>
      </c>
      <c r="G10" s="127" t="s">
        <v>6</v>
      </c>
      <c r="H10" s="126" t="s">
        <v>7</v>
      </c>
      <c r="I10" s="126" t="s">
        <v>8</v>
      </c>
      <c r="J10" s="126" t="s">
        <v>9</v>
      </c>
    </row>
    <row r="11" spans="1:10" s="1" customFormat="1" ht="24.75" customHeight="1">
      <c r="A11" s="125" t="s">
        <v>54</v>
      </c>
      <c r="B11" s="125"/>
      <c r="C11" s="125"/>
      <c r="D11" s="125"/>
      <c r="E11" s="125"/>
      <c r="F11" s="125"/>
      <c r="G11" s="125"/>
      <c r="H11" s="125"/>
      <c r="I11" s="125"/>
      <c r="J11" s="125"/>
    </row>
    <row r="12" spans="1:10" s="1" customFormat="1" ht="24.75" customHeight="1">
      <c r="A12" s="121">
        <v>1</v>
      </c>
      <c r="B12" s="58" t="s">
        <v>146</v>
      </c>
      <c r="C12" s="58" t="s">
        <v>70</v>
      </c>
      <c r="D12" s="91" t="s">
        <v>145</v>
      </c>
      <c r="E12" s="90">
        <v>2.1</v>
      </c>
      <c r="F12" s="25"/>
      <c r="G12" s="20">
        <f>E12*F12</f>
        <v>0</v>
      </c>
      <c r="H12" s="3">
        <v>0.08</v>
      </c>
      <c r="I12" s="20">
        <f>G12*H12</f>
        <v>0</v>
      </c>
      <c r="J12" s="20">
        <f>I12+G12</f>
        <v>0</v>
      </c>
    </row>
    <row r="13" spans="1:10" s="1" customFormat="1" ht="24.75" customHeight="1">
      <c r="A13" s="85">
        <v>2</v>
      </c>
      <c r="B13" s="58" t="s">
        <v>184</v>
      </c>
      <c r="C13" s="58" t="s">
        <v>183</v>
      </c>
      <c r="D13" s="91" t="s">
        <v>106</v>
      </c>
      <c r="E13" s="90">
        <v>8.29</v>
      </c>
      <c r="F13" s="25"/>
      <c r="G13" s="20">
        <f>E13*F13</f>
        <v>0</v>
      </c>
      <c r="H13" s="3">
        <v>0.08</v>
      </c>
      <c r="I13" s="20">
        <f>G13*H13</f>
        <v>0</v>
      </c>
      <c r="J13" s="20">
        <f>I13+G13</f>
        <v>0</v>
      </c>
    </row>
    <row r="14" spans="1:10" s="1" customFormat="1" ht="24.75" customHeight="1">
      <c r="A14" s="121">
        <v>3</v>
      </c>
      <c r="B14" s="58" t="s">
        <v>100</v>
      </c>
      <c r="C14" s="58" t="s">
        <v>102</v>
      </c>
      <c r="D14" s="91" t="s">
        <v>106</v>
      </c>
      <c r="E14" s="90">
        <v>8.29</v>
      </c>
      <c r="F14" s="25"/>
      <c r="G14" s="20">
        <f>E14*F14</f>
        <v>0</v>
      </c>
      <c r="H14" s="3">
        <v>0.08</v>
      </c>
      <c r="I14" s="20">
        <f>G14*H14</f>
        <v>0</v>
      </c>
      <c r="J14" s="20">
        <f>I14+G14</f>
        <v>0</v>
      </c>
    </row>
    <row r="15" spans="1:10" s="1" customFormat="1" ht="25.5">
      <c r="A15" s="85">
        <v>4</v>
      </c>
      <c r="B15" s="58" t="s">
        <v>136</v>
      </c>
      <c r="C15" s="58" t="s">
        <v>182</v>
      </c>
      <c r="D15" s="91" t="s">
        <v>106</v>
      </c>
      <c r="E15" s="90">
        <v>5.05</v>
      </c>
      <c r="F15" s="25"/>
      <c r="G15" s="20">
        <f>E15*F15</f>
        <v>0</v>
      </c>
      <c r="H15" s="3">
        <v>0.08</v>
      </c>
      <c r="I15" s="20">
        <f>G15*H15</f>
        <v>0</v>
      </c>
      <c r="J15" s="20">
        <f>I15+G15</f>
        <v>0</v>
      </c>
    </row>
    <row r="16" spans="1:10" s="1" customFormat="1" ht="25.5">
      <c r="A16" s="121">
        <v>5</v>
      </c>
      <c r="B16" s="58" t="s">
        <v>134</v>
      </c>
      <c r="C16" s="58" t="s">
        <v>181</v>
      </c>
      <c r="D16" s="91" t="s">
        <v>106</v>
      </c>
      <c r="E16" s="90">
        <v>0.04</v>
      </c>
      <c r="F16" s="25"/>
      <c r="G16" s="20">
        <f>E16*F16</f>
        <v>0</v>
      </c>
      <c r="H16" s="3">
        <v>0.08</v>
      </c>
      <c r="I16" s="20">
        <f>G16*H16</f>
        <v>0</v>
      </c>
      <c r="J16" s="20">
        <f>I16+G16</f>
        <v>0</v>
      </c>
    </row>
    <row r="17" spans="1:10" s="1" customFormat="1" ht="25.5">
      <c r="A17" s="85">
        <v>6</v>
      </c>
      <c r="B17" s="58" t="s">
        <v>132</v>
      </c>
      <c r="C17" s="58" t="s">
        <v>103</v>
      </c>
      <c r="D17" s="91" t="s">
        <v>106</v>
      </c>
      <c r="E17" s="90">
        <v>3.2</v>
      </c>
      <c r="F17" s="25"/>
      <c r="G17" s="20">
        <f>E17*F17</f>
        <v>0</v>
      </c>
      <c r="H17" s="3">
        <v>0.08</v>
      </c>
      <c r="I17" s="20">
        <f>G17*H17</f>
        <v>0</v>
      </c>
      <c r="J17" s="20">
        <f>I17+G17</f>
        <v>0</v>
      </c>
    </row>
    <row r="18" spans="1:10" s="1" customFormat="1" ht="24.75" customHeight="1">
      <c r="A18" s="121">
        <v>7</v>
      </c>
      <c r="B18" s="58" t="s">
        <v>180</v>
      </c>
      <c r="C18" s="58" t="s">
        <v>10</v>
      </c>
      <c r="D18" s="91" t="s">
        <v>11</v>
      </c>
      <c r="E18" s="90">
        <v>9</v>
      </c>
      <c r="F18" s="25"/>
      <c r="G18" s="20">
        <f>E18*F18</f>
        <v>0</v>
      </c>
      <c r="H18" s="3">
        <v>0.08</v>
      </c>
      <c r="I18" s="20">
        <f>G18*H18</f>
        <v>0</v>
      </c>
      <c r="J18" s="20">
        <f>I18+G18</f>
        <v>0</v>
      </c>
    </row>
    <row r="19" spans="1:10" s="1" customFormat="1" ht="24.75" customHeight="1">
      <c r="A19" s="85">
        <v>8</v>
      </c>
      <c r="B19" s="151" t="s">
        <v>179</v>
      </c>
      <c r="C19" s="58" t="s">
        <v>178</v>
      </c>
      <c r="D19" s="91" t="s">
        <v>11</v>
      </c>
      <c r="E19" s="90">
        <v>12.62</v>
      </c>
      <c r="F19" s="25"/>
      <c r="G19" s="20">
        <f>E19*F19</f>
        <v>0</v>
      </c>
      <c r="H19" s="3">
        <v>0.08</v>
      </c>
      <c r="I19" s="20">
        <f>G19*H19</f>
        <v>0</v>
      </c>
      <c r="J19" s="20">
        <f>I19+G19</f>
        <v>0</v>
      </c>
    </row>
    <row r="20" spans="1:10" s="1" customFormat="1" ht="24.75" customHeight="1">
      <c r="A20" s="121">
        <v>9</v>
      </c>
      <c r="B20" s="58" t="s">
        <v>177</v>
      </c>
      <c r="C20" s="58" t="s">
        <v>176</v>
      </c>
      <c r="D20" s="91" t="s">
        <v>11</v>
      </c>
      <c r="E20" s="90">
        <v>0.5</v>
      </c>
      <c r="F20" s="25"/>
      <c r="G20" s="20">
        <f>E20*F20</f>
        <v>0</v>
      </c>
      <c r="H20" s="3">
        <v>0.08</v>
      </c>
      <c r="I20" s="20">
        <f>G20*H20</f>
        <v>0</v>
      </c>
      <c r="J20" s="20">
        <f>I20+G20</f>
        <v>0</v>
      </c>
    </row>
    <row r="21" spans="1:10" s="1" customFormat="1" ht="24.75" customHeight="1">
      <c r="A21" s="85">
        <v>10</v>
      </c>
      <c r="B21" s="58" t="s">
        <v>28</v>
      </c>
      <c r="C21" s="58" t="s">
        <v>29</v>
      </c>
      <c r="D21" s="91" t="s">
        <v>32</v>
      </c>
      <c r="E21" s="90">
        <v>1</v>
      </c>
      <c r="F21" s="25"/>
      <c r="G21" s="20">
        <f>E21*F21</f>
        <v>0</v>
      </c>
      <c r="H21" s="3">
        <v>0.08</v>
      </c>
      <c r="I21" s="20">
        <f>G21*H21</f>
        <v>0</v>
      </c>
      <c r="J21" s="20">
        <f>I21+G21</f>
        <v>0</v>
      </c>
    </row>
    <row r="22" spans="1:10" s="1" customFormat="1" ht="24.75" customHeight="1">
      <c r="A22" s="121">
        <v>11</v>
      </c>
      <c r="B22" s="58" t="s">
        <v>30</v>
      </c>
      <c r="C22" s="58" t="s">
        <v>31</v>
      </c>
      <c r="D22" s="91" t="s">
        <v>32</v>
      </c>
      <c r="E22" s="90">
        <v>1</v>
      </c>
      <c r="F22" s="25"/>
      <c r="G22" s="20">
        <f>E22*F22</f>
        <v>0</v>
      </c>
      <c r="H22" s="3">
        <v>0.08</v>
      </c>
      <c r="I22" s="20">
        <f>G22*H22</f>
        <v>0</v>
      </c>
      <c r="J22" s="20">
        <f>I22+G22</f>
        <v>0</v>
      </c>
    </row>
    <row r="23" spans="1:10" s="1" customFormat="1" ht="24.75" customHeight="1">
      <c r="A23" s="89" t="s">
        <v>55</v>
      </c>
      <c r="B23" s="89"/>
      <c r="C23" s="89"/>
      <c r="D23" s="89"/>
      <c r="E23" s="89"/>
      <c r="F23" s="89"/>
      <c r="G23" s="89"/>
      <c r="H23" s="89"/>
      <c r="I23" s="89"/>
      <c r="J23" s="89"/>
    </row>
    <row r="24" spans="1:10" s="1" customFormat="1" ht="24.75" customHeight="1">
      <c r="A24" s="85">
        <v>12</v>
      </c>
      <c r="B24" s="58" t="s">
        <v>16</v>
      </c>
      <c r="C24" s="58" t="s">
        <v>17</v>
      </c>
      <c r="D24" s="91" t="s">
        <v>11</v>
      </c>
      <c r="E24" s="90">
        <v>8.35</v>
      </c>
      <c r="F24" s="25"/>
      <c r="G24" s="20">
        <f>E24*F24</f>
        <v>0</v>
      </c>
      <c r="H24" s="3">
        <v>0.08</v>
      </c>
      <c r="I24" s="20">
        <f>G24*H24</f>
        <v>0</v>
      </c>
      <c r="J24" s="20">
        <f>I24+G24</f>
        <v>0</v>
      </c>
    </row>
    <row r="25" spans="1:10" s="1" customFormat="1" ht="24.75" customHeight="1">
      <c r="A25" s="85">
        <v>13</v>
      </c>
      <c r="B25" s="58" t="s">
        <v>18</v>
      </c>
      <c r="C25" s="58" t="s">
        <v>19</v>
      </c>
      <c r="D25" s="91" t="s">
        <v>20</v>
      </c>
      <c r="E25" s="90">
        <v>100</v>
      </c>
      <c r="F25" s="25"/>
      <c r="G25" s="20">
        <f>E25*F25</f>
        <v>0</v>
      </c>
      <c r="H25" s="3">
        <v>0.08</v>
      </c>
      <c r="I25" s="20">
        <f>G25*H25</f>
        <v>0</v>
      </c>
      <c r="J25" s="20">
        <f>I25+G25</f>
        <v>0</v>
      </c>
    </row>
    <row r="26" spans="1:10" s="1" customFormat="1" ht="24.75" customHeight="1">
      <c r="A26" s="85">
        <v>14</v>
      </c>
      <c r="B26" s="58" t="s">
        <v>175</v>
      </c>
      <c r="C26" s="58" t="s">
        <v>174</v>
      </c>
      <c r="D26" s="91" t="s">
        <v>20</v>
      </c>
      <c r="E26" s="90">
        <v>10</v>
      </c>
      <c r="F26" s="25"/>
      <c r="G26" s="20">
        <f>E26*F26</f>
        <v>0</v>
      </c>
      <c r="H26" s="3">
        <v>0.08</v>
      </c>
      <c r="I26" s="20">
        <f>G26*H26</f>
        <v>0</v>
      </c>
      <c r="J26" s="20">
        <f>I26+G26</f>
        <v>0</v>
      </c>
    </row>
    <row r="27" spans="1:10" s="1" customFormat="1" ht="24.75" customHeight="1">
      <c r="A27" s="85">
        <v>15</v>
      </c>
      <c r="B27" s="58" t="s">
        <v>173</v>
      </c>
      <c r="C27" s="150" t="s">
        <v>172</v>
      </c>
      <c r="D27" s="91" t="s">
        <v>27</v>
      </c>
      <c r="E27" s="90">
        <v>6.7</v>
      </c>
      <c r="F27" s="25"/>
      <c r="G27" s="20">
        <f>E27*F27</f>
        <v>0</v>
      </c>
      <c r="H27" s="3">
        <v>0.08</v>
      </c>
      <c r="I27" s="20">
        <f>G27*H27</f>
        <v>0</v>
      </c>
      <c r="J27" s="20">
        <f>I27+G27</f>
        <v>0</v>
      </c>
    </row>
    <row r="28" spans="1:10" s="1" customFormat="1" ht="24.75" customHeight="1">
      <c r="A28" s="85">
        <v>16</v>
      </c>
      <c r="B28" s="58" t="s">
        <v>73</v>
      </c>
      <c r="C28" s="150" t="s">
        <v>171</v>
      </c>
      <c r="D28" s="91" t="s">
        <v>27</v>
      </c>
      <c r="E28" s="90">
        <v>1</v>
      </c>
      <c r="F28" s="25"/>
      <c r="G28" s="20">
        <f>E28*F28</f>
        <v>0</v>
      </c>
      <c r="H28" s="3">
        <v>0.08</v>
      </c>
      <c r="I28" s="20">
        <f>G28*H28</f>
        <v>0</v>
      </c>
      <c r="J28" s="20">
        <f>I28+G28</f>
        <v>0</v>
      </c>
    </row>
    <row r="29" spans="1:10" s="1" customFormat="1" ht="24.75" customHeight="1">
      <c r="A29" s="85">
        <v>17</v>
      </c>
      <c r="B29" s="58" t="s">
        <v>170</v>
      </c>
      <c r="C29" s="58" t="s">
        <v>169</v>
      </c>
      <c r="D29" s="91" t="s">
        <v>20</v>
      </c>
      <c r="E29" s="90">
        <v>3</v>
      </c>
      <c r="F29" s="25"/>
      <c r="G29" s="20">
        <f>E29*F29</f>
        <v>0</v>
      </c>
      <c r="H29" s="3">
        <v>0.23</v>
      </c>
      <c r="I29" s="20">
        <f>G29*H29</f>
        <v>0</v>
      </c>
      <c r="J29" s="20">
        <f>I29+G29</f>
        <v>0</v>
      </c>
    </row>
    <row r="30" spans="1:10" ht="24.75" customHeight="1">
      <c r="A30" s="85">
        <v>18</v>
      </c>
      <c r="B30" s="119" t="s">
        <v>168</v>
      </c>
      <c r="C30" s="4" t="s">
        <v>167</v>
      </c>
      <c r="D30" s="5" t="s">
        <v>20</v>
      </c>
      <c r="E30" s="90">
        <v>1</v>
      </c>
      <c r="F30" s="25"/>
      <c r="G30" s="20">
        <f>E30*F30</f>
        <v>0</v>
      </c>
      <c r="H30" s="3">
        <v>0.23</v>
      </c>
      <c r="I30" s="20">
        <f>G30*H30</f>
        <v>0</v>
      </c>
      <c r="J30" s="20">
        <f>I30+G30</f>
        <v>0</v>
      </c>
    </row>
    <row r="31" spans="1:10" ht="24.75" customHeight="1">
      <c r="A31" s="85">
        <v>19</v>
      </c>
      <c r="B31" s="119" t="s">
        <v>166</v>
      </c>
      <c r="C31" s="4" t="s">
        <v>165</v>
      </c>
      <c r="D31" s="5" t="s">
        <v>106</v>
      </c>
      <c r="E31" s="90">
        <v>0.08</v>
      </c>
      <c r="F31" s="25"/>
      <c r="G31" s="20">
        <f>E31*F31</f>
        <v>0</v>
      </c>
      <c r="H31" s="3">
        <v>0.08</v>
      </c>
      <c r="I31" s="20">
        <f>G31*H31</f>
        <v>0</v>
      </c>
      <c r="J31" s="20">
        <f>I31+G31</f>
        <v>0</v>
      </c>
    </row>
    <row r="32" spans="1:10" ht="24.75" customHeight="1">
      <c r="A32" s="85">
        <v>20</v>
      </c>
      <c r="B32" s="119" t="s">
        <v>22</v>
      </c>
      <c r="C32" s="4" t="s">
        <v>23</v>
      </c>
      <c r="D32" s="5" t="s">
        <v>24</v>
      </c>
      <c r="E32" s="90">
        <v>7</v>
      </c>
      <c r="F32" s="25"/>
      <c r="G32" s="20">
        <f>E32*F32</f>
        <v>0</v>
      </c>
      <c r="H32" s="3">
        <v>0.08</v>
      </c>
      <c r="I32" s="20">
        <f>G32*H32</f>
        <v>0</v>
      </c>
      <c r="J32" s="20">
        <f>I32+G32</f>
        <v>0</v>
      </c>
    </row>
    <row r="33" spans="1:10" ht="24.75" customHeight="1">
      <c r="A33" s="85">
        <v>21</v>
      </c>
      <c r="B33" s="119" t="s">
        <v>33</v>
      </c>
      <c r="C33" s="4" t="s">
        <v>34</v>
      </c>
      <c r="D33" s="5" t="s">
        <v>32</v>
      </c>
      <c r="E33" s="90">
        <v>1</v>
      </c>
      <c r="F33" s="25"/>
      <c r="G33" s="20">
        <f>E33*F33</f>
        <v>0</v>
      </c>
      <c r="H33" s="3">
        <v>0.08</v>
      </c>
      <c r="I33" s="20">
        <f>G33*H33</f>
        <v>0</v>
      </c>
      <c r="J33" s="20">
        <f>I33+G33</f>
        <v>0</v>
      </c>
    </row>
    <row r="34" spans="1:10" ht="24.75" customHeight="1">
      <c r="A34" s="85">
        <v>22</v>
      </c>
      <c r="B34" s="4" t="s">
        <v>35</v>
      </c>
      <c r="C34" s="4" t="s">
        <v>36</v>
      </c>
      <c r="D34" s="5" t="s">
        <v>32</v>
      </c>
      <c r="E34" s="90">
        <v>1</v>
      </c>
      <c r="F34" s="25"/>
      <c r="G34" s="20">
        <f>E34*F34</f>
        <v>0</v>
      </c>
      <c r="H34" s="3">
        <v>0.08</v>
      </c>
      <c r="I34" s="20">
        <f>G34*H34</f>
        <v>0</v>
      </c>
      <c r="J34" s="20">
        <f>I34+G34</f>
        <v>0</v>
      </c>
    </row>
    <row r="35" spans="1:10" ht="24.75" customHeight="1">
      <c r="A35" s="89" t="s">
        <v>38</v>
      </c>
      <c r="B35" s="89"/>
      <c r="C35" s="89"/>
      <c r="D35" s="89"/>
      <c r="E35" s="89"/>
      <c r="F35" s="89"/>
      <c r="G35" s="89"/>
      <c r="H35" s="89"/>
      <c r="I35" s="89"/>
      <c r="J35" s="89"/>
    </row>
    <row r="36" spans="1:10" ht="24.75" customHeight="1">
      <c r="A36" s="113" t="s">
        <v>41</v>
      </c>
      <c r="B36" s="112"/>
      <c r="C36" s="112"/>
      <c r="D36" s="112"/>
      <c r="E36" s="112"/>
      <c r="F36" s="112"/>
      <c r="G36" s="112"/>
      <c r="H36" s="112"/>
      <c r="I36" s="112"/>
      <c r="J36" s="148"/>
    </row>
    <row r="37" spans="1:10" ht="24.75" customHeight="1">
      <c r="A37" s="21">
        <v>23</v>
      </c>
      <c r="B37" s="111" t="s">
        <v>39</v>
      </c>
      <c r="C37" s="22" t="s">
        <v>40</v>
      </c>
      <c r="D37" s="23" t="s">
        <v>24</v>
      </c>
      <c r="E37" s="21">
        <v>2875</v>
      </c>
      <c r="F37" s="25"/>
      <c r="G37" s="20">
        <f>E37*F37</f>
        <v>0</v>
      </c>
      <c r="H37" s="3">
        <v>0.08</v>
      </c>
      <c r="I37" s="20">
        <f>G37*H37</f>
        <v>0</v>
      </c>
      <c r="J37" s="20">
        <f>I37+G37</f>
        <v>0</v>
      </c>
    </row>
    <row r="38" spans="1:10" ht="24.75" customHeight="1">
      <c r="A38" s="115" t="s">
        <v>42</v>
      </c>
      <c r="B38" s="114"/>
      <c r="C38" s="114"/>
      <c r="D38" s="114"/>
      <c r="E38" s="114"/>
      <c r="F38" s="114"/>
      <c r="G38" s="114"/>
      <c r="H38" s="114"/>
      <c r="I38" s="114"/>
      <c r="J38" s="149"/>
    </row>
    <row r="39" spans="1:10" ht="24.75" customHeight="1">
      <c r="A39" s="21">
        <v>24</v>
      </c>
      <c r="B39" s="111" t="s">
        <v>39</v>
      </c>
      <c r="C39" s="22" t="s">
        <v>40</v>
      </c>
      <c r="D39" s="23" t="s">
        <v>24</v>
      </c>
      <c r="E39" s="21">
        <v>2638</v>
      </c>
      <c r="F39" s="25"/>
      <c r="G39" s="20">
        <f>E39*F39</f>
        <v>0</v>
      </c>
      <c r="H39" s="3">
        <v>0.08</v>
      </c>
      <c r="I39" s="20">
        <f>G39*H39</f>
        <v>0</v>
      </c>
      <c r="J39" s="20">
        <f>I39+G39</f>
        <v>0</v>
      </c>
    </row>
    <row r="40" spans="1:10" ht="24.75" customHeight="1">
      <c r="A40" s="115" t="s">
        <v>43</v>
      </c>
      <c r="B40" s="114"/>
      <c r="C40" s="114"/>
      <c r="D40" s="114"/>
      <c r="E40" s="114"/>
      <c r="F40" s="114"/>
      <c r="G40" s="114"/>
      <c r="H40" s="114"/>
      <c r="I40" s="114"/>
      <c r="J40" s="149"/>
    </row>
    <row r="41" spans="1:10" ht="24.75" customHeight="1">
      <c r="A41" s="21">
        <v>25</v>
      </c>
      <c r="B41" s="111" t="s">
        <v>39</v>
      </c>
      <c r="C41" s="22" t="s">
        <v>40</v>
      </c>
      <c r="D41" s="23" t="s">
        <v>24</v>
      </c>
      <c r="E41" s="21">
        <v>113</v>
      </c>
      <c r="F41" s="25"/>
      <c r="G41" s="20">
        <f>E41*F41</f>
        <v>0</v>
      </c>
      <c r="H41" s="3">
        <v>0.08</v>
      </c>
      <c r="I41" s="20">
        <f>G41*H41</f>
        <v>0</v>
      </c>
      <c r="J41" s="20">
        <f>I41+G41</f>
        <v>0</v>
      </c>
    </row>
    <row r="42" spans="1:10" ht="24.75" customHeight="1">
      <c r="A42" s="113" t="s">
        <v>46</v>
      </c>
      <c r="B42" s="112"/>
      <c r="C42" s="112"/>
      <c r="D42" s="112"/>
      <c r="E42" s="112"/>
      <c r="F42" s="112"/>
      <c r="G42" s="112"/>
      <c r="H42" s="112"/>
      <c r="I42" s="112"/>
      <c r="J42" s="148"/>
    </row>
    <row r="43" spans="1:10" ht="24.75" customHeight="1">
      <c r="A43" s="21">
        <v>26</v>
      </c>
      <c r="B43" s="111" t="s">
        <v>39</v>
      </c>
      <c r="C43" s="22" t="s">
        <v>40</v>
      </c>
      <c r="D43" s="23" t="s">
        <v>24</v>
      </c>
      <c r="E43" s="21">
        <v>336</v>
      </c>
      <c r="F43" s="25"/>
      <c r="G43" s="20">
        <f>E43*F43</f>
        <v>0</v>
      </c>
      <c r="H43" s="3">
        <v>0.08</v>
      </c>
      <c r="I43" s="20">
        <f>G43*H43</f>
        <v>0</v>
      </c>
      <c r="J43" s="20">
        <f>I43+G43</f>
        <v>0</v>
      </c>
    </row>
    <row r="44" spans="1:10" ht="24.75" customHeight="1">
      <c r="A44" s="113"/>
      <c r="B44" s="112"/>
      <c r="C44" s="112"/>
      <c r="D44" s="112"/>
      <c r="E44" s="112"/>
      <c r="F44" s="112"/>
      <c r="G44" s="112"/>
      <c r="H44" s="112"/>
      <c r="I44" s="112"/>
      <c r="J44" s="74"/>
    </row>
    <row r="45" spans="1:10" ht="24.75" customHeight="1">
      <c r="A45" s="21">
        <v>27</v>
      </c>
      <c r="B45" s="111" t="s">
        <v>44</v>
      </c>
      <c r="C45" s="22" t="s">
        <v>45</v>
      </c>
      <c r="D45" s="23" t="s">
        <v>24</v>
      </c>
      <c r="E45" s="21">
        <v>5962</v>
      </c>
      <c r="F45" s="25"/>
      <c r="G45" s="20">
        <f>E45*F45</f>
        <v>0</v>
      </c>
      <c r="H45" s="3">
        <v>0.08</v>
      </c>
      <c r="I45" s="20">
        <f>G45*H45</f>
        <v>0</v>
      </c>
      <c r="J45" s="20">
        <f>I45+G45</f>
        <v>0</v>
      </c>
    </row>
    <row r="46" spans="1:10" ht="24.75" customHeight="1">
      <c r="A46" s="21">
        <v>28</v>
      </c>
      <c r="B46" s="110" t="s">
        <v>56</v>
      </c>
      <c r="C46" s="110" t="s">
        <v>57</v>
      </c>
      <c r="D46" s="109" t="s">
        <v>52</v>
      </c>
      <c r="E46" s="29">
        <v>400</v>
      </c>
      <c r="F46" s="50"/>
      <c r="G46" s="20">
        <f>E46*F46</f>
        <v>0</v>
      </c>
      <c r="H46" s="3">
        <v>0.08</v>
      </c>
      <c r="I46" s="20">
        <f>G46*H46</f>
        <v>0</v>
      </c>
      <c r="J46" s="20">
        <f>I46+G46</f>
        <v>0</v>
      </c>
    </row>
    <row r="47" spans="1:10" ht="24.75" customHeight="1">
      <c r="A47" s="21">
        <v>29</v>
      </c>
      <c r="B47" s="108" t="s">
        <v>75</v>
      </c>
      <c r="C47" s="27" t="s">
        <v>76</v>
      </c>
      <c r="D47" s="107" t="s">
        <v>52</v>
      </c>
      <c r="E47" s="54">
        <v>20</v>
      </c>
      <c r="F47" s="55"/>
      <c r="G47" s="20">
        <f>E47*F47</f>
        <v>0</v>
      </c>
      <c r="H47" s="3">
        <v>0.08</v>
      </c>
      <c r="I47" s="20">
        <f>G47*H47</f>
        <v>0</v>
      </c>
      <c r="J47" s="20">
        <f>I47+G47</f>
        <v>0</v>
      </c>
    </row>
    <row r="48" spans="1:10" ht="24.75" customHeight="1">
      <c r="A48" s="21">
        <v>30</v>
      </c>
      <c r="B48" s="108" t="s">
        <v>164</v>
      </c>
      <c r="C48" s="27" t="s">
        <v>163</v>
      </c>
      <c r="D48" s="105" t="s">
        <v>52</v>
      </c>
      <c r="E48" s="54">
        <v>12</v>
      </c>
      <c r="F48" s="55"/>
      <c r="G48" s="20">
        <f>E48*F48</f>
        <v>0</v>
      </c>
      <c r="H48" s="3">
        <v>0.08</v>
      </c>
      <c r="I48" s="20">
        <f>G48*H48</f>
        <v>0</v>
      </c>
      <c r="J48" s="20">
        <f>I48+G48</f>
        <v>0</v>
      </c>
    </row>
    <row r="49" spans="1:10" ht="24.75" customHeight="1">
      <c r="A49" s="21">
        <v>31</v>
      </c>
      <c r="B49" s="147" t="s">
        <v>79</v>
      </c>
      <c r="C49" s="30" t="s">
        <v>80</v>
      </c>
      <c r="D49" s="107" t="s">
        <v>32</v>
      </c>
      <c r="E49" s="54">
        <v>700</v>
      </c>
      <c r="F49" s="55"/>
      <c r="G49" s="20">
        <f>E49*F49</f>
        <v>0</v>
      </c>
      <c r="H49" s="3">
        <v>0.08</v>
      </c>
      <c r="I49" s="20">
        <f>G49*H49</f>
        <v>0</v>
      </c>
      <c r="J49" s="20">
        <f>I49+G49</f>
        <v>0</v>
      </c>
    </row>
    <row r="50" spans="1:10" ht="24.75" customHeight="1">
      <c r="A50" s="21">
        <v>32</v>
      </c>
      <c r="B50" s="147" t="s">
        <v>77</v>
      </c>
      <c r="C50" s="30" t="s">
        <v>78</v>
      </c>
      <c r="D50" s="107" t="s">
        <v>32</v>
      </c>
      <c r="E50" s="54">
        <v>700</v>
      </c>
      <c r="F50" s="55"/>
      <c r="G50" s="20">
        <f>E50*F50</f>
        <v>0</v>
      </c>
      <c r="H50" s="3">
        <v>0.08</v>
      </c>
      <c r="I50" s="20">
        <f>G50*H50</f>
        <v>0</v>
      </c>
      <c r="J50" s="20">
        <f>I50+G50</f>
        <v>0</v>
      </c>
    </row>
    <row r="51" spans="1:10" ht="24.75" customHeight="1">
      <c r="A51" s="21">
        <v>33</v>
      </c>
      <c r="B51" s="22" t="s">
        <v>65</v>
      </c>
      <c r="C51" s="22" t="s">
        <v>66</v>
      </c>
      <c r="D51" s="24" t="s">
        <v>32</v>
      </c>
      <c r="E51" s="21">
        <v>120</v>
      </c>
      <c r="F51" s="25"/>
      <c r="G51" s="20">
        <f>E51*F51</f>
        <v>0</v>
      </c>
      <c r="H51" s="3">
        <v>0.08</v>
      </c>
      <c r="I51" s="20">
        <f>G51*H51</f>
        <v>0</v>
      </c>
      <c r="J51" s="20">
        <f>I51+G51</f>
        <v>0</v>
      </c>
    </row>
    <row r="52" spans="1:10" ht="24.75" customHeight="1">
      <c r="A52" s="21">
        <v>34</v>
      </c>
      <c r="B52" s="22" t="s">
        <v>67</v>
      </c>
      <c r="C52" s="22" t="s">
        <v>68</v>
      </c>
      <c r="D52" s="24" t="s">
        <v>32</v>
      </c>
      <c r="E52" s="21">
        <v>120</v>
      </c>
      <c r="F52" s="25"/>
      <c r="G52" s="20">
        <f>E52*F52</f>
        <v>0</v>
      </c>
      <c r="H52" s="3">
        <v>0.08</v>
      </c>
      <c r="I52" s="20">
        <f>G52*H52</f>
        <v>0</v>
      </c>
      <c r="J52" s="20">
        <f>I52+G52</f>
        <v>0</v>
      </c>
    </row>
    <row r="53" spans="1:10" ht="24.75" customHeight="1">
      <c r="A53" s="146" t="s">
        <v>162</v>
      </c>
      <c r="B53" s="146"/>
      <c r="C53" s="146"/>
      <c r="D53" s="146"/>
      <c r="E53" s="146"/>
      <c r="F53" s="146"/>
      <c r="G53" s="146"/>
      <c r="H53" s="146"/>
      <c r="I53" s="146"/>
      <c r="J53" s="146"/>
    </row>
    <row r="54" spans="1:10" ht="24.75" customHeight="1">
      <c r="A54" s="143">
        <v>35</v>
      </c>
      <c r="B54" s="144" t="s">
        <v>123</v>
      </c>
      <c r="C54" s="144" t="s">
        <v>66</v>
      </c>
      <c r="D54" s="141" t="s">
        <v>32</v>
      </c>
      <c r="E54" s="140">
        <v>50</v>
      </c>
      <c r="F54" s="139"/>
      <c r="G54" s="20">
        <f>E54*F54</f>
        <v>0</v>
      </c>
      <c r="H54" s="138">
        <v>0.08</v>
      </c>
      <c r="I54" s="137">
        <v>0</v>
      </c>
      <c r="J54" s="137">
        <v>0</v>
      </c>
    </row>
    <row r="55" spans="1:10" ht="24.75" customHeight="1">
      <c r="A55" s="143">
        <v>36</v>
      </c>
      <c r="B55" s="145" t="s">
        <v>161</v>
      </c>
      <c r="C55" s="144" t="s">
        <v>68</v>
      </c>
      <c r="D55" s="141" t="s">
        <v>32</v>
      </c>
      <c r="E55" s="140">
        <v>50</v>
      </c>
      <c r="F55" s="139"/>
      <c r="G55" s="20">
        <f>E55*F55</f>
        <v>0</v>
      </c>
      <c r="H55" s="138">
        <v>0.08</v>
      </c>
      <c r="I55" s="137">
        <v>0</v>
      </c>
      <c r="J55" s="137">
        <v>0</v>
      </c>
    </row>
    <row r="56" spans="1:10" ht="24.75" customHeight="1">
      <c r="A56" s="143">
        <v>37</v>
      </c>
      <c r="B56" s="142" t="s">
        <v>160</v>
      </c>
      <c r="C56" s="124" t="s">
        <v>159</v>
      </c>
      <c r="D56" s="141" t="s">
        <v>92</v>
      </c>
      <c r="E56" s="140">
        <v>5.9</v>
      </c>
      <c r="F56" s="139"/>
      <c r="G56" s="20">
        <f>E56*F56</f>
        <v>0</v>
      </c>
      <c r="H56" s="138">
        <v>0.08</v>
      </c>
      <c r="I56" s="137">
        <v>0</v>
      </c>
      <c r="J56" s="137">
        <v>0</v>
      </c>
    </row>
    <row r="57" spans="1:10" ht="24.75" customHeight="1">
      <c r="A57" s="89" t="s">
        <v>158</v>
      </c>
      <c r="B57" s="89"/>
      <c r="C57" s="89"/>
      <c r="D57" s="89"/>
      <c r="E57" s="89"/>
      <c r="F57" s="89"/>
      <c r="G57" s="89"/>
      <c r="H57" s="89"/>
      <c r="I57" s="89"/>
      <c r="J57" s="89"/>
    </row>
    <row r="58" spans="1:10" ht="24.75" customHeight="1">
      <c r="A58" s="18">
        <v>38</v>
      </c>
      <c r="B58" s="22" t="s">
        <v>48</v>
      </c>
      <c r="C58" s="22" t="s">
        <v>50</v>
      </c>
      <c r="D58" s="91" t="s">
        <v>20</v>
      </c>
      <c r="E58" s="90">
        <v>1</v>
      </c>
      <c r="F58" s="25"/>
      <c r="G58" s="20">
        <f>E58*F58</f>
        <v>0</v>
      </c>
      <c r="H58" s="3">
        <v>0.08</v>
      </c>
      <c r="I58" s="20">
        <f>G58*H58</f>
        <v>0</v>
      </c>
      <c r="J58" s="20">
        <f>I58+G58</f>
        <v>0</v>
      </c>
    </row>
    <row r="59" spans="1:10" ht="24.75" customHeight="1">
      <c r="A59" s="89" t="s">
        <v>122</v>
      </c>
      <c r="B59" s="89"/>
      <c r="C59" s="89"/>
      <c r="D59" s="89"/>
      <c r="E59" s="89"/>
      <c r="F59" s="89"/>
      <c r="G59" s="89"/>
      <c r="H59" s="89"/>
      <c r="I59" s="89"/>
      <c r="J59" s="89"/>
    </row>
    <row r="60" spans="1:10" ht="24.75" customHeight="1">
      <c r="A60" s="18">
        <v>39</v>
      </c>
      <c r="B60" s="136" t="s">
        <v>157</v>
      </c>
      <c r="C60" s="22" t="s">
        <v>156</v>
      </c>
      <c r="D60" s="91" t="s">
        <v>32</v>
      </c>
      <c r="E60" s="90">
        <v>10</v>
      </c>
      <c r="F60" s="25"/>
      <c r="G60" s="20">
        <f>E60*F60</f>
        <v>0</v>
      </c>
      <c r="H60" s="3">
        <v>0.08</v>
      </c>
      <c r="I60" s="20">
        <f>G60*H60</f>
        <v>0</v>
      </c>
      <c r="J60" s="20">
        <f>I60+G60</f>
        <v>0</v>
      </c>
    </row>
    <row r="61" spans="1:10" ht="24.75" customHeight="1">
      <c r="A61" s="18">
        <v>40</v>
      </c>
      <c r="B61" s="22" t="s">
        <v>155</v>
      </c>
      <c r="C61" s="22" t="s">
        <v>154</v>
      </c>
      <c r="D61" s="91" t="s">
        <v>32</v>
      </c>
      <c r="E61" s="90">
        <v>10</v>
      </c>
      <c r="F61" s="25"/>
      <c r="G61" s="20">
        <f>E61*F61</f>
        <v>0</v>
      </c>
      <c r="H61" s="3">
        <v>0.08</v>
      </c>
      <c r="I61" s="20">
        <f>G61*H61</f>
        <v>0</v>
      </c>
      <c r="J61" s="20">
        <f>I61+G61</f>
        <v>0</v>
      </c>
    </row>
    <row r="62" spans="1:10" ht="24.75" customHeight="1">
      <c r="A62" s="18">
        <v>41</v>
      </c>
      <c r="B62" s="22" t="s">
        <v>121</v>
      </c>
      <c r="C62" s="22" t="s">
        <v>120</v>
      </c>
      <c r="D62" s="91" t="s">
        <v>11</v>
      </c>
      <c r="E62" s="90">
        <v>3.17</v>
      </c>
      <c r="F62" s="25"/>
      <c r="G62" s="20">
        <f>E62*F62</f>
        <v>0</v>
      </c>
      <c r="H62" s="3">
        <v>0.08</v>
      </c>
      <c r="I62" s="20">
        <f>G62*H62</f>
        <v>0</v>
      </c>
      <c r="J62" s="20">
        <f>I62+G62</f>
        <v>0</v>
      </c>
    </row>
    <row r="63" spans="1:10" ht="24.75" customHeight="1">
      <c r="A63" s="89" t="s">
        <v>153</v>
      </c>
      <c r="B63" s="89"/>
      <c r="C63" s="89"/>
      <c r="D63" s="89"/>
      <c r="E63" s="89"/>
      <c r="F63" s="89"/>
      <c r="G63" s="89"/>
      <c r="H63" s="89"/>
      <c r="I63" s="89"/>
      <c r="J63" s="89"/>
    </row>
    <row r="64" spans="1:10" ht="24.75" customHeight="1">
      <c r="A64" s="18">
        <v>42</v>
      </c>
      <c r="B64" s="4" t="s">
        <v>152</v>
      </c>
      <c r="C64" s="4" t="s">
        <v>151</v>
      </c>
      <c r="D64" s="5" t="s">
        <v>52</v>
      </c>
      <c r="E64" s="90">
        <v>84</v>
      </c>
      <c r="F64" s="25"/>
      <c r="G64" s="20">
        <f>E64*F64</f>
        <v>0</v>
      </c>
      <c r="H64" s="3">
        <v>0.08</v>
      </c>
      <c r="I64" s="20">
        <f>G64*H64</f>
        <v>0</v>
      </c>
      <c r="J64" s="20">
        <f>I64+G64</f>
        <v>0</v>
      </c>
    </row>
    <row r="65" spans="1:10" ht="24.75" customHeight="1">
      <c r="A65" s="89" t="s">
        <v>150</v>
      </c>
      <c r="B65" s="89"/>
      <c r="C65" s="89"/>
      <c r="D65" s="89"/>
      <c r="E65" s="89"/>
      <c r="F65" s="89"/>
      <c r="G65" s="89"/>
      <c r="H65" s="89"/>
      <c r="I65" s="89"/>
      <c r="J65" s="89"/>
    </row>
    <row r="66" spans="1:10" ht="24.75" customHeight="1">
      <c r="A66" s="46">
        <v>43</v>
      </c>
      <c r="B66" s="31" t="s">
        <v>118</v>
      </c>
      <c r="C66" s="31" t="s">
        <v>117</v>
      </c>
      <c r="D66" s="29" t="s">
        <v>20</v>
      </c>
      <c r="E66" s="135">
        <v>40</v>
      </c>
      <c r="F66" s="25"/>
      <c r="G66" s="20">
        <f>E66*F66</f>
        <v>0</v>
      </c>
      <c r="H66" s="3">
        <v>0.08</v>
      </c>
      <c r="I66" s="20">
        <f>G66*H66</f>
        <v>0</v>
      </c>
      <c r="J66" s="20">
        <f>I66+G66</f>
        <v>0</v>
      </c>
    </row>
    <row r="67" spans="1:10" ht="24.75" customHeight="1">
      <c r="A67" s="134" t="s">
        <v>149</v>
      </c>
      <c r="B67" s="134"/>
      <c r="C67" s="134"/>
      <c r="D67" s="134"/>
      <c r="E67" s="134"/>
      <c r="F67" s="134"/>
      <c r="G67" s="134"/>
      <c r="H67" s="134"/>
      <c r="I67" s="134"/>
      <c r="J67" s="134"/>
    </row>
    <row r="68" spans="1:10" ht="24.75" customHeight="1">
      <c r="A68" s="46">
        <v>44</v>
      </c>
      <c r="B68" s="84" t="s">
        <v>58</v>
      </c>
      <c r="C68" s="84" t="s">
        <v>59</v>
      </c>
      <c r="D68" s="54" t="s">
        <v>52</v>
      </c>
      <c r="E68" s="54">
        <v>60</v>
      </c>
      <c r="F68" s="55"/>
      <c r="G68" s="20">
        <f>E68*F68</f>
        <v>0</v>
      </c>
      <c r="H68" s="57">
        <v>0.23</v>
      </c>
      <c r="I68" s="20">
        <f>G68*H68</f>
        <v>0</v>
      </c>
      <c r="J68" s="20">
        <f>I68+G68</f>
        <v>0</v>
      </c>
    </row>
    <row r="69" spans="1:10" ht="24.75" customHeight="1">
      <c r="A69" s="46">
        <v>45</v>
      </c>
      <c r="B69" s="84" t="s">
        <v>60</v>
      </c>
      <c r="C69" s="100" t="s">
        <v>81</v>
      </c>
      <c r="D69" s="54" t="s">
        <v>52</v>
      </c>
      <c r="E69" s="54">
        <v>20</v>
      </c>
      <c r="F69" s="55"/>
      <c r="G69" s="20">
        <f>E69*F69</f>
        <v>0</v>
      </c>
      <c r="H69" s="57">
        <v>0.23</v>
      </c>
      <c r="I69" s="20">
        <f>G69*H69</f>
        <v>0</v>
      </c>
      <c r="J69" s="20">
        <f>I69+G69</f>
        <v>0</v>
      </c>
    </row>
    <row r="70" spans="1:10" ht="24.75" customHeight="1">
      <c r="A70" s="46">
        <v>46</v>
      </c>
      <c r="B70" s="84" t="s">
        <v>114</v>
      </c>
      <c r="C70" s="100" t="s">
        <v>113</v>
      </c>
      <c r="D70" s="54" t="s">
        <v>52</v>
      </c>
      <c r="E70" s="54">
        <v>6</v>
      </c>
      <c r="F70" s="55"/>
      <c r="G70" s="20">
        <f>E70*F70</f>
        <v>0</v>
      </c>
      <c r="H70" s="57">
        <v>0.23</v>
      </c>
      <c r="I70" s="20">
        <f>G70*H70</f>
        <v>0</v>
      </c>
      <c r="J70" s="20">
        <f>I70+G70</f>
        <v>0</v>
      </c>
    </row>
    <row r="71" spans="1:10" ht="24.75" customHeight="1">
      <c r="A71" s="46">
        <v>47</v>
      </c>
      <c r="B71" s="84" t="s">
        <v>148</v>
      </c>
      <c r="C71" s="100" t="s">
        <v>109</v>
      </c>
      <c r="D71" s="54" t="s">
        <v>32</v>
      </c>
      <c r="E71" s="54">
        <v>300</v>
      </c>
      <c r="F71" s="55"/>
      <c r="G71" s="20">
        <f>E71*F71</f>
        <v>0</v>
      </c>
      <c r="H71" s="57">
        <v>0.23</v>
      </c>
      <c r="I71" s="20">
        <f>G71*H71</f>
        <v>0</v>
      </c>
      <c r="J71" s="20">
        <f>I71+G71</f>
        <v>0</v>
      </c>
    </row>
    <row r="72" spans="1:10" ht="24.75" customHeight="1">
      <c r="A72" s="46">
        <v>48</v>
      </c>
      <c r="B72" s="133" t="s">
        <v>112</v>
      </c>
      <c r="C72" s="132" t="s">
        <v>111</v>
      </c>
      <c r="D72" s="104" t="s">
        <v>32</v>
      </c>
      <c r="E72" s="104">
        <v>300</v>
      </c>
      <c r="F72" s="131"/>
      <c r="G72" s="20">
        <f>E72*F72</f>
        <v>0</v>
      </c>
      <c r="H72" s="103">
        <v>0.23</v>
      </c>
      <c r="I72" s="51">
        <f>G72*H72</f>
        <v>0</v>
      </c>
      <c r="J72" s="51">
        <f>I72+G72</f>
        <v>0</v>
      </c>
    </row>
    <row r="73" spans="1:10" ht="24.75" customHeight="1">
      <c r="A73" s="46">
        <v>49</v>
      </c>
      <c r="B73" s="84" t="s">
        <v>90</v>
      </c>
      <c r="C73" s="45" t="s">
        <v>91</v>
      </c>
      <c r="D73" s="54" t="s">
        <v>92</v>
      </c>
      <c r="E73" s="54">
        <v>10</v>
      </c>
      <c r="F73" s="55"/>
      <c r="G73" s="20">
        <f>E73*F73</f>
        <v>0</v>
      </c>
      <c r="H73" s="103">
        <v>0.08</v>
      </c>
      <c r="I73" s="56">
        <v>0</v>
      </c>
      <c r="J73" s="56">
        <v>0</v>
      </c>
    </row>
    <row r="74" spans="1:10" ht="24.75" customHeight="1">
      <c r="A74" s="46">
        <v>50</v>
      </c>
      <c r="B74" s="84" t="s">
        <v>93</v>
      </c>
      <c r="C74" s="48" t="s">
        <v>94</v>
      </c>
      <c r="D74" s="54" t="s">
        <v>92</v>
      </c>
      <c r="E74" s="54">
        <v>3</v>
      </c>
      <c r="F74" s="55"/>
      <c r="G74" s="20">
        <f>E74*F74</f>
        <v>0</v>
      </c>
      <c r="H74" s="103">
        <v>0.08</v>
      </c>
      <c r="I74" s="56">
        <v>0</v>
      </c>
      <c r="J74" s="56">
        <v>0</v>
      </c>
    </row>
    <row r="75" spans="1:10" ht="24.75" customHeight="1">
      <c r="A75" s="18">
        <v>51</v>
      </c>
      <c r="B75" s="130" t="s">
        <v>95</v>
      </c>
      <c r="C75" s="45" t="s">
        <v>96</v>
      </c>
      <c r="D75" s="54" t="s">
        <v>92</v>
      </c>
      <c r="E75" s="54">
        <v>3</v>
      </c>
      <c r="F75" s="55"/>
      <c r="G75" s="20">
        <f>E75*F75</f>
        <v>0</v>
      </c>
      <c r="H75" s="57">
        <v>0.08</v>
      </c>
      <c r="I75" s="56">
        <v>0</v>
      </c>
      <c r="J75" s="56">
        <v>0</v>
      </c>
    </row>
    <row r="76" spans="1:10" ht="24.75" customHeight="1" thickBot="1">
      <c r="A76" s="68" t="s">
        <v>61</v>
      </c>
      <c r="B76" s="68"/>
      <c r="C76" s="68"/>
      <c r="D76" s="68"/>
      <c r="E76" s="68"/>
      <c r="F76" s="68"/>
      <c r="G76" s="68"/>
      <c r="H76" s="69"/>
      <c r="I76" s="70">
        <f>SUM(G12:G22,G24:G34,G37,G39,G41,G43,G45:G52,G54:G56,G58,G60:G62,G64,G66,G68:G75)</f>
        <v>0</v>
      </c>
      <c r="J76" s="71"/>
    </row>
    <row r="77" spans="1:10" ht="24.75" customHeight="1" thickBot="1">
      <c r="A77" s="64" t="s">
        <v>62</v>
      </c>
      <c r="B77" s="64"/>
      <c r="C77" s="64"/>
      <c r="D77" s="64"/>
      <c r="E77" s="64"/>
      <c r="F77" s="64"/>
      <c r="G77" s="64"/>
      <c r="H77" s="65"/>
      <c r="I77" s="66">
        <f>SUM(J12:J22,J24:J34,J37,J39,J41,J43,J45:J52,J54:J56,J58,J60:J62,J64,J66,J68:J75)</f>
        <v>0</v>
      </c>
      <c r="J77" s="67"/>
    </row>
    <row r="79" ht="14.25">
      <c r="G79" s="43" t="s">
        <v>89</v>
      </c>
    </row>
  </sheetData>
  <sheetProtection/>
  <mergeCells count="19">
    <mergeCell ref="A63:J63"/>
    <mergeCell ref="A65:J65"/>
    <mergeCell ref="A23:J23"/>
    <mergeCell ref="A35:J35"/>
    <mergeCell ref="A36:J36"/>
    <mergeCell ref="A38:J38"/>
    <mergeCell ref="A40:J40"/>
    <mergeCell ref="A59:J59"/>
    <mergeCell ref="A42:J42"/>
    <mergeCell ref="A7:J7"/>
    <mergeCell ref="A76:H76"/>
    <mergeCell ref="I76:J76"/>
    <mergeCell ref="A77:H77"/>
    <mergeCell ref="I77:J77"/>
    <mergeCell ref="A44:J44"/>
    <mergeCell ref="A57:J57"/>
    <mergeCell ref="A67:J67"/>
    <mergeCell ref="A11:J11"/>
    <mergeCell ref="A53:J53"/>
  </mergeCells>
  <printOptions/>
  <pageMargins left="0.7843137254901962" right="0.7843137254901962" top="0.9803921568627452" bottom="0.9803921568627452" header="0.5098039215686275" footer="0.5098039215686275"/>
  <pageSetup fitToHeight="0" fitToWidth="1" horizontalDpi="300" verticalDpi="300" orientation="portrait" paperSize="9" scale="55"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2:J78"/>
  <sheetViews>
    <sheetView zoomScalePageLayoutView="0" workbookViewId="0" topLeftCell="A1">
      <selection activeCell="C85" sqref="C85"/>
    </sheetView>
  </sheetViews>
  <sheetFormatPr defaultColWidth="9.140625" defaultRowHeight="12.75"/>
  <cols>
    <col min="1" max="1" width="5.7109375" style="0" customWidth="1"/>
    <col min="2" max="2" width="12.8515625" style="0" customWidth="1"/>
    <col min="3" max="3" width="56.00390625" style="0" customWidth="1"/>
    <col min="4" max="5" width="10.7109375" style="0" customWidth="1"/>
    <col min="6" max="6" width="10.140625" style="0" customWidth="1"/>
    <col min="7" max="10" width="10.7109375" style="0" customWidth="1"/>
  </cols>
  <sheetData>
    <row r="1" ht="74.25" customHeight="1"/>
    <row r="2" spans="2:3" ht="42.75" customHeight="1">
      <c r="B2" s="40" t="s">
        <v>82</v>
      </c>
      <c r="C2" s="42" t="s">
        <v>88</v>
      </c>
    </row>
    <row r="3" spans="2:4" ht="24.75" customHeight="1">
      <c r="B3" s="34"/>
      <c r="C3" s="35"/>
      <c r="D3" s="41" t="s">
        <v>83</v>
      </c>
    </row>
    <row r="4" ht="12.75">
      <c r="A4" s="37" t="s">
        <v>84</v>
      </c>
    </row>
    <row r="5" spans="1:2" ht="12.75">
      <c r="A5" s="37" t="s">
        <v>85</v>
      </c>
      <c r="B5" s="36"/>
    </row>
    <row r="7" spans="1:10" ht="26.25" customHeight="1">
      <c r="A7" s="77" t="s">
        <v>86</v>
      </c>
      <c r="B7" s="77"/>
      <c r="C7" s="77"/>
      <c r="D7" s="77"/>
      <c r="E7" s="77"/>
      <c r="F7" s="77"/>
      <c r="G7" s="77"/>
      <c r="H7" s="77"/>
      <c r="I7" s="77"/>
      <c r="J7" s="77"/>
    </row>
    <row r="8" spans="1:10" ht="10.5" customHeight="1">
      <c r="A8" s="63"/>
      <c r="B8" s="63"/>
      <c r="C8" s="63"/>
      <c r="D8" s="63"/>
      <c r="E8" s="63"/>
      <c r="F8" s="63"/>
      <c r="G8" s="63"/>
      <c r="H8" s="63"/>
      <c r="I8" s="63"/>
      <c r="J8" s="63"/>
    </row>
    <row r="9" s="1" customFormat="1" ht="15.75">
      <c r="A9" s="7" t="s">
        <v>212</v>
      </c>
    </row>
    <row r="10" spans="1:10" s="1" customFormat="1" ht="51.75" customHeight="1">
      <c r="A10" s="128" t="s">
        <v>0</v>
      </c>
      <c r="B10" s="128" t="s">
        <v>1</v>
      </c>
      <c r="C10" s="128" t="s">
        <v>2</v>
      </c>
      <c r="D10" s="128" t="s">
        <v>3</v>
      </c>
      <c r="E10" s="128" t="s">
        <v>4</v>
      </c>
      <c r="F10" s="126" t="s">
        <v>5</v>
      </c>
      <c r="G10" s="127" t="s">
        <v>6</v>
      </c>
      <c r="H10" s="126" t="s">
        <v>7</v>
      </c>
      <c r="I10" s="126" t="s">
        <v>8</v>
      </c>
      <c r="J10" s="126" t="s">
        <v>9</v>
      </c>
    </row>
    <row r="11" spans="1:10" s="1" customFormat="1" ht="24.75" customHeight="1">
      <c r="A11" s="125" t="s">
        <v>54</v>
      </c>
      <c r="B11" s="125"/>
      <c r="C11" s="125"/>
      <c r="D11" s="125"/>
      <c r="E11" s="125"/>
      <c r="F11" s="125"/>
      <c r="G11" s="125"/>
      <c r="H11" s="125"/>
      <c r="I11" s="125"/>
      <c r="J11" s="125"/>
    </row>
    <row r="12" spans="1:10" s="1" customFormat="1" ht="24.75" customHeight="1">
      <c r="A12" s="122">
        <v>1</v>
      </c>
      <c r="B12" s="58" t="s">
        <v>146</v>
      </c>
      <c r="C12" s="58" t="s">
        <v>70</v>
      </c>
      <c r="D12" s="91" t="s">
        <v>145</v>
      </c>
      <c r="E12" s="90">
        <v>0.25</v>
      </c>
      <c r="F12" s="25"/>
      <c r="G12" s="20">
        <f>E12*F12</f>
        <v>0</v>
      </c>
      <c r="H12" s="3">
        <v>0.08</v>
      </c>
      <c r="I12" s="20">
        <f>G12*H12</f>
        <v>0</v>
      </c>
      <c r="J12" s="20">
        <f>I12+G12</f>
        <v>0</v>
      </c>
    </row>
    <row r="13" spans="1:10" s="1" customFormat="1" ht="24.75" customHeight="1">
      <c r="A13" s="122">
        <v>2</v>
      </c>
      <c r="B13" s="58" t="s">
        <v>184</v>
      </c>
      <c r="C13" s="58" t="s">
        <v>211</v>
      </c>
      <c r="D13" s="91" t="s">
        <v>106</v>
      </c>
      <c r="E13" s="90">
        <v>1.92</v>
      </c>
      <c r="F13" s="25"/>
      <c r="G13" s="20">
        <f>E13*F13</f>
        <v>0</v>
      </c>
      <c r="H13" s="3">
        <v>0.08</v>
      </c>
      <c r="I13" s="20">
        <f>G13*H13</f>
        <v>0</v>
      </c>
      <c r="J13" s="20">
        <f>I13+G13</f>
        <v>0</v>
      </c>
    </row>
    <row r="14" spans="1:10" s="1" customFormat="1" ht="24.75" customHeight="1">
      <c r="A14" s="122">
        <v>3</v>
      </c>
      <c r="B14" s="58" t="s">
        <v>100</v>
      </c>
      <c r="C14" s="58" t="s">
        <v>102</v>
      </c>
      <c r="D14" s="91" t="s">
        <v>106</v>
      </c>
      <c r="E14" s="90">
        <v>1.92</v>
      </c>
      <c r="F14" s="25"/>
      <c r="G14" s="20">
        <f>E14*F14</f>
        <v>0</v>
      </c>
      <c r="H14" s="3">
        <v>0.08</v>
      </c>
      <c r="I14" s="20">
        <f>G14*H14</f>
        <v>0</v>
      </c>
      <c r="J14" s="20">
        <f>I14+G14</f>
        <v>0</v>
      </c>
    </row>
    <row r="15" spans="1:10" s="1" customFormat="1" ht="24.75" customHeight="1">
      <c r="A15" s="122">
        <v>4</v>
      </c>
      <c r="B15" s="58" t="s">
        <v>210</v>
      </c>
      <c r="C15" s="58" t="s">
        <v>209</v>
      </c>
      <c r="D15" s="91" t="s">
        <v>106</v>
      </c>
      <c r="E15" s="90">
        <v>0.32</v>
      </c>
      <c r="F15" s="25"/>
      <c r="G15" s="20">
        <f>E15*F15</f>
        <v>0</v>
      </c>
      <c r="H15" s="3">
        <v>0.08</v>
      </c>
      <c r="I15" s="20">
        <f>G15*H15</f>
        <v>0</v>
      </c>
      <c r="J15" s="20">
        <f>I15+G15</f>
        <v>0</v>
      </c>
    </row>
    <row r="16" spans="1:10" s="1" customFormat="1" ht="37.5" customHeight="1">
      <c r="A16" s="122">
        <v>5</v>
      </c>
      <c r="B16" s="58" t="s">
        <v>132</v>
      </c>
      <c r="C16" s="58" t="s">
        <v>103</v>
      </c>
      <c r="D16" s="91" t="s">
        <v>106</v>
      </c>
      <c r="E16" s="169">
        <v>1.6</v>
      </c>
      <c r="F16" s="25"/>
      <c r="G16" s="20">
        <f>E16*F16</f>
        <v>0</v>
      </c>
      <c r="H16" s="3">
        <v>0.08</v>
      </c>
      <c r="I16" s="20">
        <f>G16*H16</f>
        <v>0</v>
      </c>
      <c r="J16" s="20">
        <f>I16+G16</f>
        <v>0</v>
      </c>
    </row>
    <row r="17" spans="1:10" s="1" customFormat="1" ht="24.75" customHeight="1">
      <c r="A17" s="122">
        <v>6</v>
      </c>
      <c r="B17" s="58" t="s">
        <v>180</v>
      </c>
      <c r="C17" s="58" t="s">
        <v>131</v>
      </c>
      <c r="D17" s="91" t="s">
        <v>11</v>
      </c>
      <c r="E17" s="90">
        <v>6.73</v>
      </c>
      <c r="F17" s="25"/>
      <c r="G17" s="20">
        <f>E17*F17</f>
        <v>0</v>
      </c>
      <c r="H17" s="3">
        <v>0.08</v>
      </c>
      <c r="I17" s="20">
        <f>G17*H17</f>
        <v>0</v>
      </c>
      <c r="J17" s="20">
        <f>I17+G17</f>
        <v>0</v>
      </c>
    </row>
    <row r="18" spans="1:10" s="1" customFormat="1" ht="24.75" customHeight="1">
      <c r="A18" s="122">
        <v>7</v>
      </c>
      <c r="B18" s="58" t="s">
        <v>13</v>
      </c>
      <c r="C18" s="58" t="s">
        <v>14</v>
      </c>
      <c r="D18" s="91" t="s">
        <v>11</v>
      </c>
      <c r="E18" s="90">
        <v>2.72</v>
      </c>
      <c r="F18" s="25"/>
      <c r="G18" s="20">
        <f>E18*F18</f>
        <v>0</v>
      </c>
      <c r="H18" s="3">
        <v>0.08</v>
      </c>
      <c r="I18" s="20">
        <f>G18*H18</f>
        <v>0</v>
      </c>
      <c r="J18" s="20">
        <f>I18+G18</f>
        <v>0</v>
      </c>
    </row>
    <row r="19" spans="1:10" s="1" customFormat="1" ht="24.75" customHeight="1">
      <c r="A19" s="122">
        <v>8</v>
      </c>
      <c r="B19" s="58" t="s">
        <v>37</v>
      </c>
      <c r="C19" s="58" t="s">
        <v>12</v>
      </c>
      <c r="D19" s="91" t="s">
        <v>11</v>
      </c>
      <c r="E19" s="169">
        <v>1</v>
      </c>
      <c r="F19" s="25"/>
      <c r="G19" s="20">
        <f>E19*F19</f>
        <v>0</v>
      </c>
      <c r="H19" s="3">
        <v>0.08</v>
      </c>
      <c r="I19" s="20">
        <f>G19*H19</f>
        <v>0</v>
      </c>
      <c r="J19" s="20">
        <f>I19+G19</f>
        <v>0</v>
      </c>
    </row>
    <row r="20" spans="1:10" s="1" customFormat="1" ht="24.75" customHeight="1">
      <c r="A20" s="122">
        <v>9</v>
      </c>
      <c r="B20" s="58" t="s">
        <v>208</v>
      </c>
      <c r="C20" s="58" t="s">
        <v>178</v>
      </c>
      <c r="D20" s="91" t="s">
        <v>11</v>
      </c>
      <c r="E20" s="90">
        <v>14.79</v>
      </c>
      <c r="F20" s="25"/>
      <c r="G20" s="20">
        <f>E20*F20</f>
        <v>0</v>
      </c>
      <c r="H20" s="3">
        <v>0.08</v>
      </c>
      <c r="I20" s="20">
        <f>G20*H20</f>
        <v>0</v>
      </c>
      <c r="J20" s="20">
        <f>I20+G20</f>
        <v>0</v>
      </c>
    </row>
    <row r="21" spans="1:10" s="1" customFormat="1" ht="24.75" customHeight="1">
      <c r="A21" s="122">
        <v>10</v>
      </c>
      <c r="B21" s="173" t="s">
        <v>207</v>
      </c>
      <c r="C21" s="172" t="s">
        <v>206</v>
      </c>
      <c r="D21" s="91" t="s">
        <v>11</v>
      </c>
      <c r="E21" s="90">
        <v>0.77</v>
      </c>
      <c r="F21" s="25"/>
      <c r="G21" s="20">
        <f>E21*F21</f>
        <v>0</v>
      </c>
      <c r="H21" s="3">
        <v>0.08</v>
      </c>
      <c r="I21" s="20">
        <f>G21*H21</f>
        <v>0</v>
      </c>
      <c r="J21" s="20">
        <f>I21+G21</f>
        <v>0</v>
      </c>
    </row>
    <row r="22" spans="1:10" s="1" customFormat="1" ht="24.75" customHeight="1">
      <c r="A22" s="122">
        <v>11</v>
      </c>
      <c r="B22" s="171" t="s">
        <v>128</v>
      </c>
      <c r="C22" s="170" t="s">
        <v>205</v>
      </c>
      <c r="D22" s="91" t="s">
        <v>11</v>
      </c>
      <c r="E22" s="169">
        <v>1.5</v>
      </c>
      <c r="F22" s="25"/>
      <c r="G22" s="20">
        <f>E22*F22</f>
        <v>0</v>
      </c>
      <c r="H22" s="3">
        <v>0.08</v>
      </c>
      <c r="I22" s="20">
        <f>G22*H22</f>
        <v>0</v>
      </c>
      <c r="J22" s="20">
        <f>I22+G22</f>
        <v>0</v>
      </c>
    </row>
    <row r="23" spans="1:10" s="1" customFormat="1" ht="24.75" customHeight="1">
      <c r="A23" s="122">
        <v>12</v>
      </c>
      <c r="B23" s="58" t="s">
        <v>28</v>
      </c>
      <c r="C23" s="58" t="s">
        <v>29</v>
      </c>
      <c r="D23" s="91" t="s">
        <v>32</v>
      </c>
      <c r="E23" s="169">
        <v>1</v>
      </c>
      <c r="F23" s="25"/>
      <c r="G23" s="20">
        <f>E23*F23</f>
        <v>0</v>
      </c>
      <c r="H23" s="3">
        <v>0.08</v>
      </c>
      <c r="I23" s="20">
        <f>G23*H23</f>
        <v>0</v>
      </c>
      <c r="J23" s="20">
        <f>I23+G23</f>
        <v>0</v>
      </c>
    </row>
    <row r="24" spans="1:10" s="1" customFormat="1" ht="24.75" customHeight="1">
      <c r="A24" s="122">
        <v>13</v>
      </c>
      <c r="B24" s="58" t="s">
        <v>30</v>
      </c>
      <c r="C24" s="58" t="s">
        <v>31</v>
      </c>
      <c r="D24" s="91" t="s">
        <v>32</v>
      </c>
      <c r="E24" s="169">
        <v>1</v>
      </c>
      <c r="F24" s="25"/>
      <c r="G24" s="20">
        <f>E24*F24</f>
        <v>0</v>
      </c>
      <c r="H24" s="3">
        <v>0.08</v>
      </c>
      <c r="I24" s="20">
        <f>G24*H24</f>
        <v>0</v>
      </c>
      <c r="J24" s="20">
        <f>I24+G24</f>
        <v>0</v>
      </c>
    </row>
    <row r="25" spans="1:10" s="1" customFormat="1" ht="24.75" customHeight="1">
      <c r="A25" s="89" t="s">
        <v>55</v>
      </c>
      <c r="B25" s="89"/>
      <c r="C25" s="89"/>
      <c r="D25" s="89"/>
      <c r="E25" s="89"/>
      <c r="F25" s="89"/>
      <c r="G25" s="89"/>
      <c r="H25" s="89"/>
      <c r="I25" s="89"/>
      <c r="J25" s="89"/>
    </row>
    <row r="26" spans="1:10" s="1" customFormat="1" ht="24.75" customHeight="1">
      <c r="A26" s="85">
        <v>14</v>
      </c>
      <c r="B26" s="58" t="s">
        <v>16</v>
      </c>
      <c r="C26" s="58" t="s">
        <v>17</v>
      </c>
      <c r="D26" s="91" t="s">
        <v>11</v>
      </c>
      <c r="E26" s="90">
        <v>4.04</v>
      </c>
      <c r="F26" s="25"/>
      <c r="G26" s="20">
        <f>E26*F26</f>
        <v>0</v>
      </c>
      <c r="H26" s="3">
        <v>0.08</v>
      </c>
      <c r="I26" s="20">
        <f>G26*H26</f>
        <v>0</v>
      </c>
      <c r="J26" s="20">
        <f>I26+G26</f>
        <v>0</v>
      </c>
    </row>
    <row r="27" spans="1:10" s="1" customFormat="1" ht="24.75" customHeight="1">
      <c r="A27" s="85">
        <v>15</v>
      </c>
      <c r="B27" s="58" t="s">
        <v>204</v>
      </c>
      <c r="C27" s="58" t="s">
        <v>174</v>
      </c>
      <c r="D27" s="91" t="s">
        <v>20</v>
      </c>
      <c r="E27" s="90">
        <v>10</v>
      </c>
      <c r="F27" s="25"/>
      <c r="G27" s="20">
        <f>E27*F27</f>
        <v>0</v>
      </c>
      <c r="H27" s="3">
        <v>0.08</v>
      </c>
      <c r="I27" s="20">
        <f>G27*H27</f>
        <v>0</v>
      </c>
      <c r="J27" s="20">
        <f>I27+G27</f>
        <v>0</v>
      </c>
    </row>
    <row r="28" spans="1:10" s="1" customFormat="1" ht="24.75" customHeight="1">
      <c r="A28" s="85">
        <v>16</v>
      </c>
      <c r="B28" s="58" t="s">
        <v>18</v>
      </c>
      <c r="C28" s="58" t="s">
        <v>19</v>
      </c>
      <c r="D28" s="91" t="s">
        <v>20</v>
      </c>
      <c r="E28" s="90">
        <v>189</v>
      </c>
      <c r="F28" s="25"/>
      <c r="G28" s="20">
        <f>E28*F28</f>
        <v>0</v>
      </c>
      <c r="H28" s="3">
        <v>0.08</v>
      </c>
      <c r="I28" s="20">
        <f>G28*H28</f>
        <v>0</v>
      </c>
      <c r="J28" s="20">
        <f>I28+G28</f>
        <v>0</v>
      </c>
    </row>
    <row r="29" spans="1:10" ht="24.75" customHeight="1">
      <c r="A29" s="85">
        <v>17</v>
      </c>
      <c r="B29" s="119" t="s">
        <v>73</v>
      </c>
      <c r="C29" s="4" t="s">
        <v>74</v>
      </c>
      <c r="D29" s="5" t="s">
        <v>27</v>
      </c>
      <c r="E29" s="90">
        <v>2.5</v>
      </c>
      <c r="F29" s="25"/>
      <c r="G29" s="20">
        <f>E29*F29</f>
        <v>0</v>
      </c>
      <c r="H29" s="3">
        <v>0.23</v>
      </c>
      <c r="I29" s="20">
        <f>G29*H29</f>
        <v>0</v>
      </c>
      <c r="J29" s="20">
        <f>I29+G29</f>
        <v>0</v>
      </c>
    </row>
    <row r="30" spans="1:10" ht="24.75" customHeight="1">
      <c r="A30" s="85">
        <v>18</v>
      </c>
      <c r="B30" s="119" t="s">
        <v>25</v>
      </c>
      <c r="C30" s="168" t="s">
        <v>172</v>
      </c>
      <c r="D30" s="5" t="s">
        <v>27</v>
      </c>
      <c r="E30" s="90">
        <v>3.5</v>
      </c>
      <c r="F30" s="25"/>
      <c r="G30" s="20">
        <f>E30*F30</f>
        <v>0</v>
      </c>
      <c r="H30" s="3">
        <v>0.23</v>
      </c>
      <c r="I30" s="20">
        <f>G30*H30</f>
        <v>0</v>
      </c>
      <c r="J30" s="20">
        <f>I30+G30</f>
        <v>0</v>
      </c>
    </row>
    <row r="31" spans="1:10" ht="24.75" customHeight="1">
      <c r="A31" s="85">
        <v>19</v>
      </c>
      <c r="B31" s="119" t="s">
        <v>22</v>
      </c>
      <c r="C31" s="4" t="s">
        <v>23</v>
      </c>
      <c r="D31" s="5" t="s">
        <v>24</v>
      </c>
      <c r="E31" s="90">
        <v>7</v>
      </c>
      <c r="F31" s="25"/>
      <c r="G31" s="20">
        <f>E31*F31</f>
        <v>0</v>
      </c>
      <c r="H31" s="3">
        <v>0.08</v>
      </c>
      <c r="I31" s="20">
        <f>G31*H31</f>
        <v>0</v>
      </c>
      <c r="J31" s="20">
        <f>I31+G31</f>
        <v>0</v>
      </c>
    </row>
    <row r="32" spans="1:10" ht="24.75" customHeight="1">
      <c r="A32" s="85">
        <v>20</v>
      </c>
      <c r="B32" s="117" t="s">
        <v>33</v>
      </c>
      <c r="C32" s="4" t="s">
        <v>34</v>
      </c>
      <c r="D32" s="5" t="s">
        <v>32</v>
      </c>
      <c r="E32" s="90">
        <v>1</v>
      </c>
      <c r="F32" s="25"/>
      <c r="G32" s="20">
        <f>E32*F32</f>
        <v>0</v>
      </c>
      <c r="H32" s="3">
        <v>0.08</v>
      </c>
      <c r="I32" s="20">
        <f>G32*H32</f>
        <v>0</v>
      </c>
      <c r="J32" s="20">
        <f>I32+G32</f>
        <v>0</v>
      </c>
    </row>
    <row r="33" spans="1:10" ht="24.75" customHeight="1">
      <c r="A33" s="85">
        <v>21</v>
      </c>
      <c r="B33" s="117" t="s">
        <v>35</v>
      </c>
      <c r="C33" s="4" t="s">
        <v>36</v>
      </c>
      <c r="D33" s="5" t="s">
        <v>32</v>
      </c>
      <c r="E33" s="90">
        <v>1</v>
      </c>
      <c r="F33" s="25"/>
      <c r="G33" s="20">
        <f>E33*F33</f>
        <v>0</v>
      </c>
      <c r="H33" s="3">
        <v>0.08</v>
      </c>
      <c r="I33" s="20">
        <f>G33*H33</f>
        <v>0</v>
      </c>
      <c r="J33" s="20">
        <f>I33+G33</f>
        <v>0</v>
      </c>
    </row>
    <row r="34" spans="1:10" ht="24.75" customHeight="1">
      <c r="A34" s="89" t="s">
        <v>38</v>
      </c>
      <c r="B34" s="89"/>
      <c r="C34" s="89"/>
      <c r="D34" s="89"/>
      <c r="E34" s="89"/>
      <c r="F34" s="89"/>
      <c r="G34" s="89"/>
      <c r="H34" s="89"/>
      <c r="I34" s="89"/>
      <c r="J34" s="89"/>
    </row>
    <row r="35" spans="1:10" ht="24.75" customHeight="1">
      <c r="A35" s="113" t="s">
        <v>41</v>
      </c>
      <c r="B35" s="112"/>
      <c r="C35" s="112"/>
      <c r="D35" s="112"/>
      <c r="E35" s="112"/>
      <c r="F35" s="112"/>
      <c r="G35" s="112"/>
      <c r="H35" s="112"/>
      <c r="I35" s="112"/>
      <c r="J35" s="74"/>
    </row>
    <row r="36" spans="1:10" ht="24.75" customHeight="1">
      <c r="A36" s="21">
        <v>22</v>
      </c>
      <c r="B36" s="111" t="s">
        <v>39</v>
      </c>
      <c r="C36" s="22" t="s">
        <v>40</v>
      </c>
      <c r="D36" s="23" t="s">
        <v>24</v>
      </c>
      <c r="E36" s="21">
        <v>2298</v>
      </c>
      <c r="F36" s="25"/>
      <c r="G36" s="20">
        <f>E36*F36</f>
        <v>0</v>
      </c>
      <c r="H36" s="3">
        <v>0.08</v>
      </c>
      <c r="I36" s="20">
        <f>G36*H36</f>
        <v>0</v>
      </c>
      <c r="J36" s="20">
        <f>I36+G36</f>
        <v>0</v>
      </c>
    </row>
    <row r="37" spans="1:10" ht="24.75" customHeight="1">
      <c r="A37" s="115" t="s">
        <v>42</v>
      </c>
      <c r="B37" s="114"/>
      <c r="C37" s="114"/>
      <c r="D37" s="114"/>
      <c r="E37" s="114"/>
      <c r="F37" s="114"/>
      <c r="G37" s="114"/>
      <c r="H37" s="114"/>
      <c r="I37" s="114"/>
      <c r="J37" s="74"/>
    </row>
    <row r="38" spans="1:10" ht="24.75" customHeight="1">
      <c r="A38" s="21">
        <v>23</v>
      </c>
      <c r="B38" s="111" t="s">
        <v>39</v>
      </c>
      <c r="C38" s="22" t="s">
        <v>40</v>
      </c>
      <c r="D38" s="23" t="s">
        <v>24</v>
      </c>
      <c r="E38" s="21">
        <v>1535</v>
      </c>
      <c r="F38" s="25"/>
      <c r="G38" s="20">
        <f>E38*F38</f>
        <v>0</v>
      </c>
      <c r="H38" s="3">
        <v>0.08</v>
      </c>
      <c r="I38" s="20">
        <f>G38*H38</f>
        <v>0</v>
      </c>
      <c r="J38" s="20">
        <f>I38+G38</f>
        <v>0</v>
      </c>
    </row>
    <row r="39" spans="1:10" ht="24.75" customHeight="1">
      <c r="A39" s="115" t="s">
        <v>43</v>
      </c>
      <c r="B39" s="114"/>
      <c r="C39" s="114"/>
      <c r="D39" s="114"/>
      <c r="E39" s="114"/>
      <c r="F39" s="114"/>
      <c r="G39" s="114"/>
      <c r="H39" s="114"/>
      <c r="I39" s="114"/>
      <c r="J39" s="74"/>
    </row>
    <row r="40" spans="1:10" ht="24.75" customHeight="1">
      <c r="A40" s="21">
        <v>24</v>
      </c>
      <c r="B40" s="111" t="s">
        <v>39</v>
      </c>
      <c r="C40" s="22" t="s">
        <v>40</v>
      </c>
      <c r="D40" s="23" t="s">
        <v>24</v>
      </c>
      <c r="E40" s="21">
        <v>94</v>
      </c>
      <c r="F40" s="25"/>
      <c r="G40" s="20">
        <f>E40*F40</f>
        <v>0</v>
      </c>
      <c r="H40" s="3">
        <v>0.08</v>
      </c>
      <c r="I40" s="20">
        <f>G40*H40</f>
        <v>0</v>
      </c>
      <c r="J40" s="20">
        <f>I40+G40</f>
        <v>0</v>
      </c>
    </row>
    <row r="41" spans="1:10" ht="24.75" customHeight="1">
      <c r="A41" s="113" t="s">
        <v>46</v>
      </c>
      <c r="B41" s="112"/>
      <c r="C41" s="112"/>
      <c r="D41" s="112"/>
      <c r="E41" s="112"/>
      <c r="F41" s="112"/>
      <c r="G41" s="112"/>
      <c r="H41" s="112"/>
      <c r="I41" s="112"/>
      <c r="J41" s="74"/>
    </row>
    <row r="42" spans="1:10" ht="24.75" customHeight="1">
      <c r="A42" s="21">
        <v>25</v>
      </c>
      <c r="B42" s="111" t="s">
        <v>39</v>
      </c>
      <c r="C42" s="22" t="s">
        <v>40</v>
      </c>
      <c r="D42" s="23" t="s">
        <v>24</v>
      </c>
      <c r="E42" s="21">
        <v>361</v>
      </c>
      <c r="F42" s="25"/>
      <c r="G42" s="20">
        <f>E42*F42</f>
        <v>0</v>
      </c>
      <c r="H42" s="3">
        <v>0.08</v>
      </c>
      <c r="I42" s="20">
        <f>G42*H42</f>
        <v>0</v>
      </c>
      <c r="J42" s="20">
        <f>I42+G42</f>
        <v>0</v>
      </c>
    </row>
    <row r="43" spans="1:10" ht="17.25" customHeight="1">
      <c r="A43" s="113"/>
      <c r="B43" s="112"/>
      <c r="C43" s="112"/>
      <c r="D43" s="112"/>
      <c r="E43" s="112"/>
      <c r="F43" s="112"/>
      <c r="G43" s="112"/>
      <c r="H43" s="112"/>
      <c r="I43" s="112"/>
      <c r="J43" s="74"/>
    </row>
    <row r="44" spans="1:10" ht="24.75" customHeight="1">
      <c r="A44" s="21">
        <v>26</v>
      </c>
      <c r="B44" s="111" t="s">
        <v>44</v>
      </c>
      <c r="C44" s="22" t="s">
        <v>45</v>
      </c>
      <c r="D44" s="23" t="s">
        <v>24</v>
      </c>
      <c r="E44" s="21">
        <v>4288</v>
      </c>
      <c r="F44" s="25"/>
      <c r="G44" s="20">
        <f>E44*F44</f>
        <v>0</v>
      </c>
      <c r="H44" s="3">
        <v>0.08</v>
      </c>
      <c r="I44" s="20">
        <f>G44*H44</f>
        <v>0</v>
      </c>
      <c r="J44" s="20">
        <f>I44+G44</f>
        <v>0</v>
      </c>
    </row>
    <row r="45" spans="1:10" ht="24.75" customHeight="1">
      <c r="A45" s="21">
        <v>27</v>
      </c>
      <c r="B45" s="101" t="s">
        <v>56</v>
      </c>
      <c r="C45" s="101" t="s">
        <v>57</v>
      </c>
      <c r="D45" s="99" t="s">
        <v>52</v>
      </c>
      <c r="E45" s="54">
        <v>600</v>
      </c>
      <c r="F45" s="55"/>
      <c r="G45" s="20">
        <f>E45*F45</f>
        <v>0</v>
      </c>
      <c r="H45" s="57">
        <v>0.08</v>
      </c>
      <c r="I45" s="20">
        <f>G45*H45</f>
        <v>0</v>
      </c>
      <c r="J45" s="20">
        <f>I45+G45</f>
        <v>0</v>
      </c>
    </row>
    <row r="46" spans="1:10" ht="24.75" customHeight="1">
      <c r="A46" s="21">
        <v>28</v>
      </c>
      <c r="B46" s="101" t="s">
        <v>75</v>
      </c>
      <c r="C46" s="48" t="s">
        <v>203</v>
      </c>
      <c r="D46" s="53" t="s">
        <v>52</v>
      </c>
      <c r="E46" s="54">
        <v>6</v>
      </c>
      <c r="F46" s="55"/>
      <c r="G46" s="20">
        <f>E46*F46</f>
        <v>0</v>
      </c>
      <c r="H46" s="103">
        <v>0.08</v>
      </c>
      <c r="I46" s="51">
        <f>G46*H46</f>
        <v>0</v>
      </c>
      <c r="J46" s="51">
        <f>I46+G46</f>
        <v>0</v>
      </c>
    </row>
    <row r="47" spans="1:10" ht="29.25" customHeight="1">
      <c r="A47" s="21">
        <v>29</v>
      </c>
      <c r="B47" s="101" t="s">
        <v>77</v>
      </c>
      <c r="C47" s="100" t="s">
        <v>78</v>
      </c>
      <c r="D47" s="99" t="s">
        <v>32</v>
      </c>
      <c r="E47" s="54">
        <v>12</v>
      </c>
      <c r="F47" s="55"/>
      <c r="G47" s="167">
        <f>E47*F47</f>
        <v>0</v>
      </c>
      <c r="H47" s="57">
        <v>0.08</v>
      </c>
      <c r="I47" s="56">
        <f>G47*H47</f>
        <v>0</v>
      </c>
      <c r="J47" s="56">
        <f>I47+G47</f>
        <v>0</v>
      </c>
    </row>
    <row r="48" spans="1:10" ht="24.75" customHeight="1">
      <c r="A48" s="21">
        <v>30</v>
      </c>
      <c r="B48" s="166" t="s">
        <v>79</v>
      </c>
      <c r="C48" s="132" t="s">
        <v>80</v>
      </c>
      <c r="D48" s="165" t="s">
        <v>32</v>
      </c>
      <c r="E48" s="104">
        <v>12</v>
      </c>
      <c r="F48" s="131"/>
      <c r="G48" s="164">
        <f>E48*F48</f>
        <v>0</v>
      </c>
      <c r="H48" s="57">
        <v>0.08</v>
      </c>
      <c r="I48" s="56">
        <f>G48*H48</f>
        <v>0</v>
      </c>
      <c r="J48" s="56">
        <f>I48+G48</f>
        <v>0</v>
      </c>
    </row>
    <row r="49" spans="1:10" ht="24.75" customHeight="1">
      <c r="A49" s="21">
        <v>31</v>
      </c>
      <c r="B49" s="62" t="s">
        <v>64</v>
      </c>
      <c r="C49" s="100" t="s">
        <v>63</v>
      </c>
      <c r="D49" s="53" t="s">
        <v>24</v>
      </c>
      <c r="E49" s="54">
        <v>122</v>
      </c>
      <c r="F49" s="55"/>
      <c r="G49" s="163">
        <f>E49*F49</f>
        <v>0</v>
      </c>
      <c r="H49" s="57">
        <v>0.08</v>
      </c>
      <c r="I49" s="56">
        <f>G49*H49</f>
        <v>0</v>
      </c>
      <c r="J49" s="56">
        <f>I49+G49</f>
        <v>0</v>
      </c>
    </row>
    <row r="50" spans="1:10" ht="24.75" customHeight="1">
      <c r="A50" s="21">
        <v>32</v>
      </c>
      <c r="B50" s="97" t="s">
        <v>65</v>
      </c>
      <c r="C50" s="97" t="s">
        <v>66</v>
      </c>
      <c r="D50" s="96" t="s">
        <v>32</v>
      </c>
      <c r="E50" s="95">
        <v>25</v>
      </c>
      <c r="F50" s="162"/>
      <c r="G50" s="161">
        <f>E50*F50</f>
        <v>0</v>
      </c>
      <c r="H50" s="57">
        <v>0.08</v>
      </c>
      <c r="I50" s="56">
        <f>G50*H50</f>
        <v>0</v>
      </c>
      <c r="J50" s="56">
        <f>I50+G50</f>
        <v>0</v>
      </c>
    </row>
    <row r="51" spans="1:10" ht="24.75" customHeight="1">
      <c r="A51" s="21">
        <v>33</v>
      </c>
      <c r="B51" s="22" t="s">
        <v>67</v>
      </c>
      <c r="C51" s="22" t="s">
        <v>68</v>
      </c>
      <c r="D51" s="24" t="s">
        <v>32</v>
      </c>
      <c r="E51" s="21">
        <v>25</v>
      </c>
      <c r="F51" s="25"/>
      <c r="G51" s="20">
        <f>E51*F51</f>
        <v>0</v>
      </c>
      <c r="H51" s="93">
        <v>0.08</v>
      </c>
      <c r="I51" s="92">
        <f>G51*H51</f>
        <v>0</v>
      </c>
      <c r="J51" s="92">
        <f>I51+G51</f>
        <v>0</v>
      </c>
    </row>
    <row r="52" spans="1:10" ht="24.75" customHeight="1">
      <c r="A52" s="89" t="s">
        <v>47</v>
      </c>
      <c r="B52" s="89"/>
      <c r="C52" s="89"/>
      <c r="D52" s="89"/>
      <c r="E52" s="89"/>
      <c r="F52" s="89"/>
      <c r="G52" s="89"/>
      <c r="H52" s="89"/>
      <c r="I52" s="89"/>
      <c r="J52" s="89"/>
    </row>
    <row r="53" spans="1:10" ht="24.75" customHeight="1">
      <c r="A53" s="12">
        <v>34</v>
      </c>
      <c r="B53" s="22" t="s">
        <v>202</v>
      </c>
      <c r="C53" s="22" t="s">
        <v>201</v>
      </c>
      <c r="D53" s="91" t="s">
        <v>32</v>
      </c>
      <c r="E53" s="90">
        <v>1</v>
      </c>
      <c r="F53" s="25"/>
      <c r="G53" s="20">
        <f>E53*F53</f>
        <v>0</v>
      </c>
      <c r="H53" s="3">
        <v>0.08</v>
      </c>
      <c r="I53" s="20">
        <f>G53*H53</f>
        <v>0</v>
      </c>
      <c r="J53" s="20">
        <f>I53+G53</f>
        <v>0</v>
      </c>
    </row>
    <row r="54" spans="1:10" ht="24.75" customHeight="1">
      <c r="A54" s="12">
        <v>35</v>
      </c>
      <c r="B54" s="159" t="s">
        <v>49</v>
      </c>
      <c r="C54" s="136" t="s">
        <v>51</v>
      </c>
      <c r="D54" s="91" t="s">
        <v>20</v>
      </c>
      <c r="E54" s="90">
        <v>1</v>
      </c>
      <c r="F54" s="25"/>
      <c r="G54" s="20">
        <f>E54*F54</f>
        <v>0</v>
      </c>
      <c r="H54" s="3">
        <v>0.08</v>
      </c>
      <c r="I54" s="20">
        <f>G54*H54</f>
        <v>0</v>
      </c>
      <c r="J54" s="20">
        <f>I54+G54</f>
        <v>0</v>
      </c>
    </row>
    <row r="55" spans="1:10" ht="24.75" customHeight="1">
      <c r="A55" s="12">
        <v>36</v>
      </c>
      <c r="B55" s="158" t="s">
        <v>200</v>
      </c>
      <c r="C55" s="160" t="s">
        <v>199</v>
      </c>
      <c r="D55" s="91" t="s">
        <v>27</v>
      </c>
      <c r="E55" s="90">
        <v>0.5</v>
      </c>
      <c r="F55" s="25"/>
      <c r="G55" s="20">
        <f>E55*F55</f>
        <v>0</v>
      </c>
      <c r="H55" s="3">
        <v>0.08</v>
      </c>
      <c r="I55" s="20">
        <f>G55*H55</f>
        <v>0</v>
      </c>
      <c r="J55" s="20">
        <f>I55+G55</f>
        <v>0</v>
      </c>
    </row>
    <row r="56" spans="1:10" ht="24.75" customHeight="1">
      <c r="A56" s="12">
        <v>37</v>
      </c>
      <c r="B56" s="159" t="s">
        <v>198</v>
      </c>
      <c r="C56" s="136" t="s">
        <v>197</v>
      </c>
      <c r="D56" s="91" t="s">
        <v>20</v>
      </c>
      <c r="E56" s="90">
        <v>1</v>
      </c>
      <c r="F56" s="25"/>
      <c r="G56" s="20">
        <f>E56*F56</f>
        <v>0</v>
      </c>
      <c r="H56" s="3">
        <v>0.08</v>
      </c>
      <c r="I56" s="20">
        <f>G56*H56</f>
        <v>0</v>
      </c>
      <c r="J56" s="20">
        <f>I56+G56</f>
        <v>0</v>
      </c>
    </row>
    <row r="57" spans="1:10" ht="24.75" customHeight="1">
      <c r="A57" s="12">
        <v>38</v>
      </c>
      <c r="B57" s="158" t="s">
        <v>196</v>
      </c>
      <c r="C57" s="157" t="s">
        <v>195</v>
      </c>
      <c r="D57" s="91" t="s">
        <v>20</v>
      </c>
      <c r="E57" s="90">
        <v>2</v>
      </c>
      <c r="F57" s="25"/>
      <c r="G57" s="20">
        <f>E57*F57</f>
        <v>0</v>
      </c>
      <c r="H57" s="3">
        <v>0.08</v>
      </c>
      <c r="I57" s="20">
        <f>G57*H57</f>
        <v>0</v>
      </c>
      <c r="J57" s="20">
        <f>I57+G57</f>
        <v>0</v>
      </c>
    </row>
    <row r="58" spans="1:10" ht="24.75" customHeight="1">
      <c r="A58" s="89" t="s">
        <v>124</v>
      </c>
      <c r="B58" s="153"/>
      <c r="C58" s="89"/>
      <c r="D58" s="89"/>
      <c r="E58" s="89"/>
      <c r="F58" s="89"/>
      <c r="G58" s="89"/>
      <c r="H58" s="89"/>
      <c r="I58" s="89"/>
      <c r="J58" s="89"/>
    </row>
    <row r="59" spans="1:10" ht="24.75" customHeight="1">
      <c r="A59" s="12">
        <v>38</v>
      </c>
      <c r="B59" s="22" t="s">
        <v>123</v>
      </c>
      <c r="C59" s="22" t="s">
        <v>66</v>
      </c>
      <c r="D59" s="91" t="s">
        <v>32</v>
      </c>
      <c r="E59" s="90">
        <v>16</v>
      </c>
      <c r="F59" s="25"/>
      <c r="G59" s="20">
        <f>E59*F59</f>
        <v>0</v>
      </c>
      <c r="H59" s="3">
        <v>0.08</v>
      </c>
      <c r="I59" s="20">
        <f>G59*H59</f>
        <v>0</v>
      </c>
      <c r="J59" s="20">
        <f>I59+G59</f>
        <v>0</v>
      </c>
    </row>
    <row r="60" spans="1:10" ht="24.75" customHeight="1">
      <c r="A60" s="12">
        <v>39</v>
      </c>
      <c r="B60" s="22" t="s">
        <v>161</v>
      </c>
      <c r="C60" s="22" t="s">
        <v>194</v>
      </c>
      <c r="D60" s="91" t="s">
        <v>32</v>
      </c>
      <c r="E60" s="90">
        <v>3</v>
      </c>
      <c r="F60" s="25"/>
      <c r="G60" s="20">
        <f>E60*F60</f>
        <v>0</v>
      </c>
      <c r="H60" s="3">
        <v>0.08</v>
      </c>
      <c r="I60" s="20">
        <f>G60*H60</f>
        <v>0</v>
      </c>
      <c r="J60" s="20">
        <f>I60+G60</f>
        <v>0</v>
      </c>
    </row>
    <row r="61" spans="1:10" ht="24.75" customHeight="1">
      <c r="A61" s="89" t="s">
        <v>193</v>
      </c>
      <c r="B61" s="89"/>
      <c r="C61" s="89"/>
      <c r="D61" s="89"/>
      <c r="E61" s="89"/>
      <c r="F61" s="89"/>
      <c r="G61" s="89"/>
      <c r="H61" s="89"/>
      <c r="I61" s="89"/>
      <c r="J61" s="89"/>
    </row>
    <row r="62" spans="1:10" ht="24.75" customHeight="1">
      <c r="A62" s="12">
        <v>40</v>
      </c>
      <c r="B62" s="4" t="s">
        <v>152</v>
      </c>
      <c r="C62" s="4" t="s">
        <v>151</v>
      </c>
      <c r="D62" s="5" t="s">
        <v>52</v>
      </c>
      <c r="E62" s="90">
        <v>130</v>
      </c>
      <c r="F62" s="25"/>
      <c r="G62" s="20">
        <f>E62*F62</f>
        <v>0</v>
      </c>
      <c r="H62" s="3">
        <v>0.08</v>
      </c>
      <c r="I62" s="20">
        <f>G62*H62</f>
        <v>0</v>
      </c>
      <c r="J62" s="20">
        <f>I62+G62</f>
        <v>0</v>
      </c>
    </row>
    <row r="63" spans="1:10" ht="24.75" customHeight="1">
      <c r="A63" s="89" t="s">
        <v>119</v>
      </c>
      <c r="B63" s="89"/>
      <c r="C63" s="89"/>
      <c r="D63" s="89"/>
      <c r="E63" s="89"/>
      <c r="F63" s="89"/>
      <c r="G63" s="89"/>
      <c r="H63" s="89"/>
      <c r="I63" s="89"/>
      <c r="J63" s="89"/>
    </row>
    <row r="64" spans="1:10" ht="24.75" customHeight="1">
      <c r="A64" s="12">
        <v>41</v>
      </c>
      <c r="B64" s="4" t="s">
        <v>118</v>
      </c>
      <c r="C64" s="4" t="s">
        <v>117</v>
      </c>
      <c r="D64" s="5" t="s">
        <v>20</v>
      </c>
      <c r="E64" s="90">
        <v>50</v>
      </c>
      <c r="F64" s="25"/>
      <c r="G64" s="20">
        <f>E64*F64</f>
        <v>0</v>
      </c>
      <c r="H64" s="3">
        <v>0.08</v>
      </c>
      <c r="I64" s="20">
        <f>G64*H64</f>
        <v>0</v>
      </c>
      <c r="J64" s="20">
        <f>I64+G64</f>
        <v>0</v>
      </c>
    </row>
    <row r="65" spans="1:10" ht="24.75" customHeight="1">
      <c r="A65" s="89" t="s">
        <v>53</v>
      </c>
      <c r="B65" s="89"/>
      <c r="C65" s="89"/>
      <c r="D65" s="89"/>
      <c r="E65" s="89"/>
      <c r="F65" s="89"/>
      <c r="G65" s="89"/>
      <c r="H65" s="89"/>
      <c r="I65" s="89"/>
      <c r="J65" s="89"/>
    </row>
    <row r="66" spans="1:10" ht="24.75" customHeight="1">
      <c r="A66" s="85">
        <v>42</v>
      </c>
      <c r="B66" s="4" t="s">
        <v>58</v>
      </c>
      <c r="C66" s="4" t="s">
        <v>59</v>
      </c>
      <c r="D66" s="5" t="s">
        <v>52</v>
      </c>
      <c r="E66" s="90">
        <v>900</v>
      </c>
      <c r="F66" s="25"/>
      <c r="G66" s="20">
        <f>E66*F66</f>
        <v>0</v>
      </c>
      <c r="H66" s="3">
        <v>0.23</v>
      </c>
      <c r="I66" s="20">
        <f>G66*H66</f>
        <v>0</v>
      </c>
      <c r="J66" s="20">
        <f>I66+G66</f>
        <v>0</v>
      </c>
    </row>
    <row r="67" spans="1:10" ht="24.75" customHeight="1">
      <c r="A67" s="85">
        <v>43</v>
      </c>
      <c r="B67" s="88" t="s">
        <v>112</v>
      </c>
      <c r="C67" s="30" t="s">
        <v>111</v>
      </c>
      <c r="D67" s="33" t="s">
        <v>32</v>
      </c>
      <c r="E67" s="29">
        <v>12</v>
      </c>
      <c r="F67" s="25"/>
      <c r="G67" s="20">
        <f>E67*F67</f>
        <v>0</v>
      </c>
      <c r="H67" s="3">
        <v>0.23</v>
      </c>
      <c r="I67" s="20">
        <f>G67*H67</f>
        <v>0</v>
      </c>
      <c r="J67" s="20">
        <f>I67+G67</f>
        <v>0</v>
      </c>
    </row>
    <row r="68" spans="1:10" ht="24.75" customHeight="1">
      <c r="A68" s="85">
        <v>44</v>
      </c>
      <c r="B68" s="87" t="s">
        <v>110</v>
      </c>
      <c r="C68" s="86" t="s">
        <v>109</v>
      </c>
      <c r="D68" s="49" t="s">
        <v>32</v>
      </c>
      <c r="E68" s="29">
        <v>12</v>
      </c>
      <c r="F68" s="50"/>
      <c r="G68" s="20">
        <f>E68*F68</f>
        <v>0</v>
      </c>
      <c r="H68" s="52">
        <v>0.23</v>
      </c>
      <c r="I68" s="20">
        <f>G68*H68</f>
        <v>0</v>
      </c>
      <c r="J68" s="20">
        <f>I68+G68</f>
        <v>0</v>
      </c>
    </row>
    <row r="69" spans="1:10" ht="24.75" customHeight="1">
      <c r="A69" s="155">
        <v>45</v>
      </c>
      <c r="B69" s="154" t="s">
        <v>90</v>
      </c>
      <c r="C69" s="48" t="s">
        <v>91</v>
      </c>
      <c r="D69" s="154" t="s">
        <v>92</v>
      </c>
      <c r="E69" s="54">
        <v>5</v>
      </c>
      <c r="F69" s="55"/>
      <c r="G69" s="20">
        <f>E69*F69</f>
        <v>0</v>
      </c>
      <c r="H69" s="57">
        <v>0.08</v>
      </c>
      <c r="I69" s="20">
        <f>G69*H69</f>
        <v>0</v>
      </c>
      <c r="J69" s="20">
        <f>I69+G69</f>
        <v>0</v>
      </c>
    </row>
    <row r="70" spans="1:10" ht="24.75" customHeight="1">
      <c r="A70" s="155">
        <v>46</v>
      </c>
      <c r="B70" s="156" t="s">
        <v>93</v>
      </c>
      <c r="C70" s="45" t="s">
        <v>94</v>
      </c>
      <c r="D70" s="156" t="s">
        <v>92</v>
      </c>
      <c r="E70" s="54">
        <v>3</v>
      </c>
      <c r="F70" s="55"/>
      <c r="G70" s="20">
        <f>E70*F70</f>
        <v>0</v>
      </c>
      <c r="H70" s="57">
        <v>0.08</v>
      </c>
      <c r="I70" s="20">
        <f>G70*H70</f>
        <v>0</v>
      </c>
      <c r="J70" s="20">
        <f>I70+G70</f>
        <v>0</v>
      </c>
    </row>
    <row r="71" spans="1:10" ht="24.75" customHeight="1">
      <c r="A71" s="155">
        <v>47</v>
      </c>
      <c r="B71" s="154" t="s">
        <v>95</v>
      </c>
      <c r="C71" s="48" t="s">
        <v>96</v>
      </c>
      <c r="D71" s="154" t="s">
        <v>92</v>
      </c>
      <c r="E71" s="54">
        <v>3</v>
      </c>
      <c r="F71" s="55"/>
      <c r="G71" s="20">
        <f>E71*F71</f>
        <v>0</v>
      </c>
      <c r="H71" s="57">
        <v>0.08</v>
      </c>
      <c r="I71" s="20">
        <f>G71*H71</f>
        <v>0</v>
      </c>
      <c r="J71" s="20">
        <f>I71+G71</f>
        <v>0</v>
      </c>
    </row>
    <row r="72" spans="1:10" ht="24.75" customHeight="1">
      <c r="A72" s="89" t="s">
        <v>192</v>
      </c>
      <c r="B72" s="153"/>
      <c r="C72" s="153"/>
      <c r="D72" s="153"/>
      <c r="E72" s="153"/>
      <c r="F72" s="153"/>
      <c r="G72" s="153"/>
      <c r="H72" s="153"/>
      <c r="I72" s="153"/>
      <c r="J72" s="153"/>
    </row>
    <row r="73" spans="1:10" ht="24.75" customHeight="1">
      <c r="A73" s="6" t="s">
        <v>191</v>
      </c>
      <c r="B73" s="4" t="s">
        <v>190</v>
      </c>
      <c r="C73" s="116" t="s">
        <v>189</v>
      </c>
      <c r="D73" s="5" t="s">
        <v>20</v>
      </c>
      <c r="E73" s="121" t="s">
        <v>188</v>
      </c>
      <c r="F73" s="25"/>
      <c r="G73" s="20">
        <f>E73*F73</f>
        <v>0</v>
      </c>
      <c r="H73" s="3">
        <v>0.08</v>
      </c>
      <c r="I73" s="20">
        <f>G73*H73</f>
        <v>0</v>
      </c>
      <c r="J73" s="20">
        <f>I73+G73</f>
        <v>0</v>
      </c>
    </row>
    <row r="74" spans="1:10" ht="24.75" customHeight="1" thickBot="1">
      <c r="A74" s="12">
        <v>49</v>
      </c>
      <c r="B74" s="4" t="s">
        <v>187</v>
      </c>
      <c r="C74" s="116" t="s">
        <v>186</v>
      </c>
      <c r="D74" s="5" t="s">
        <v>20</v>
      </c>
      <c r="E74" s="90">
        <v>2</v>
      </c>
      <c r="F74" s="25"/>
      <c r="G74" s="20">
        <f>E74*F74</f>
        <v>0</v>
      </c>
      <c r="H74" s="3">
        <v>0.08</v>
      </c>
      <c r="I74" s="20">
        <f>G74*H74</f>
        <v>0</v>
      </c>
      <c r="J74" s="20">
        <f>I74+G74</f>
        <v>0</v>
      </c>
    </row>
    <row r="75" spans="1:10" ht="24.75" customHeight="1" thickBot="1">
      <c r="A75" s="64" t="s">
        <v>61</v>
      </c>
      <c r="B75" s="64"/>
      <c r="C75" s="64"/>
      <c r="D75" s="64"/>
      <c r="E75" s="64"/>
      <c r="F75" s="64"/>
      <c r="G75" s="64"/>
      <c r="H75" s="65"/>
      <c r="I75" s="83">
        <f>SUM(G12:G24,G26:G33,G36,G38,G40,G42,G44:G51,G53:G57,G59:G60,G62,G64,G66:G71,G73:G74)</f>
        <v>0</v>
      </c>
      <c r="J75" s="82"/>
    </row>
    <row r="76" spans="1:10" ht="24.75" customHeight="1" thickBot="1">
      <c r="A76" s="64" t="s">
        <v>62</v>
      </c>
      <c r="B76" s="64"/>
      <c r="C76" s="64"/>
      <c r="D76" s="64"/>
      <c r="E76" s="64"/>
      <c r="F76" s="64"/>
      <c r="G76" s="64"/>
      <c r="H76" s="65"/>
      <c r="I76" s="66">
        <f>SUM(J12:J24,J26:J33,J36,J38,J40,J42,J44:J51,J53:J57,J59:J60,J62,J64,J66:J71,J73:J74)</f>
        <v>0</v>
      </c>
      <c r="J76" s="67"/>
    </row>
    <row r="78" ht="14.25">
      <c r="G78" s="43" t="s">
        <v>89</v>
      </c>
    </row>
  </sheetData>
  <sheetProtection/>
  <mergeCells count="19">
    <mergeCell ref="A34:J34"/>
    <mergeCell ref="A35:J35"/>
    <mergeCell ref="A37:J37"/>
    <mergeCell ref="A39:J39"/>
    <mergeCell ref="A72:J72"/>
    <mergeCell ref="A41:J41"/>
    <mergeCell ref="A43:J43"/>
    <mergeCell ref="A52:J52"/>
    <mergeCell ref="A58:J58"/>
    <mergeCell ref="A7:J7"/>
    <mergeCell ref="A75:H75"/>
    <mergeCell ref="I75:J75"/>
    <mergeCell ref="A76:H76"/>
    <mergeCell ref="I76:J76"/>
    <mergeCell ref="A11:J11"/>
    <mergeCell ref="A61:J61"/>
    <mergeCell ref="A63:J63"/>
    <mergeCell ref="A65:J65"/>
    <mergeCell ref="A25:J25"/>
  </mergeCells>
  <printOptions/>
  <pageMargins left="0.7843137254901962" right="0.7843137254901962" top="0.9803921568627452" bottom="0.9803921568627452" header="0.5098039215686275" footer="0.5098039215686275"/>
  <pageSetup fitToHeight="0" fitToWidth="1" horizontalDpi="300" verticalDpi="300" orientation="portrait" paperSize="9" scale="5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2:J64"/>
  <sheetViews>
    <sheetView zoomScale="115" zoomScaleNormal="115" zoomScalePageLayoutView="0" workbookViewId="0" topLeftCell="A1">
      <selection activeCell="C70" sqref="C70"/>
    </sheetView>
  </sheetViews>
  <sheetFormatPr defaultColWidth="9.140625" defaultRowHeight="12.75"/>
  <cols>
    <col min="1" max="1" width="5.7109375" style="0" customWidth="1"/>
    <col min="2" max="2" width="15.7109375" style="0" customWidth="1"/>
    <col min="3" max="3" width="56.00390625" style="0" customWidth="1"/>
    <col min="4" max="5" width="10.7109375" style="0" customWidth="1"/>
    <col min="6" max="6" width="10.140625" style="0" customWidth="1"/>
    <col min="7" max="10" width="10.7109375" style="0" customWidth="1"/>
  </cols>
  <sheetData>
    <row r="1" ht="77.25" customHeight="1"/>
    <row r="2" spans="2:3" ht="44.25" customHeight="1">
      <c r="B2" s="40" t="s">
        <v>82</v>
      </c>
      <c r="C2" s="42" t="s">
        <v>88</v>
      </c>
    </row>
    <row r="3" spans="2:4" ht="25.5" customHeight="1">
      <c r="B3" s="34"/>
      <c r="C3" s="35"/>
      <c r="D3" s="41" t="s">
        <v>83</v>
      </c>
    </row>
    <row r="4" ht="12.75">
      <c r="A4" s="37" t="s">
        <v>84</v>
      </c>
    </row>
    <row r="5" spans="1:2" ht="12.75">
      <c r="A5" s="37" t="s">
        <v>85</v>
      </c>
      <c r="B5" s="36"/>
    </row>
    <row r="6" ht="7.5" customHeight="1"/>
    <row r="7" spans="1:10" ht="44.25" customHeight="1">
      <c r="A7" s="129" t="s">
        <v>86</v>
      </c>
      <c r="B7" s="129"/>
      <c r="C7" s="129"/>
      <c r="D7" s="129"/>
      <c r="E7" s="129"/>
      <c r="F7" s="129"/>
      <c r="G7" s="129"/>
      <c r="H7" s="129"/>
      <c r="I7" s="129"/>
      <c r="J7" s="129"/>
    </row>
    <row r="8" ht="6" customHeight="1"/>
    <row r="9" s="1" customFormat="1" ht="15" customHeight="1">
      <c r="A9" s="192" t="s">
        <v>222</v>
      </c>
    </row>
    <row r="10" spans="1:10" s="1" customFormat="1" ht="51.75" customHeight="1">
      <c r="A10" s="128" t="s">
        <v>0</v>
      </c>
      <c r="B10" s="128" t="s">
        <v>1</v>
      </c>
      <c r="C10" s="128" t="s">
        <v>2</v>
      </c>
      <c r="D10" s="128" t="s">
        <v>3</v>
      </c>
      <c r="E10" s="128" t="s">
        <v>4</v>
      </c>
      <c r="F10" s="126" t="s">
        <v>5</v>
      </c>
      <c r="G10" s="127" t="s">
        <v>6</v>
      </c>
      <c r="H10" s="126" t="s">
        <v>7</v>
      </c>
      <c r="I10" s="126" t="s">
        <v>8</v>
      </c>
      <c r="J10" s="126" t="s">
        <v>9</v>
      </c>
    </row>
    <row r="11" spans="1:10" s="1" customFormat="1" ht="24.75" customHeight="1">
      <c r="A11" s="125" t="s">
        <v>54</v>
      </c>
      <c r="B11" s="125"/>
      <c r="C11" s="125"/>
      <c r="D11" s="125"/>
      <c r="E11" s="125"/>
      <c r="F11" s="125"/>
      <c r="G11" s="125"/>
      <c r="H11" s="125"/>
      <c r="I11" s="125"/>
      <c r="J11" s="125"/>
    </row>
    <row r="12" spans="1:10" s="1" customFormat="1" ht="24.75" customHeight="1">
      <c r="A12" s="85">
        <v>1</v>
      </c>
      <c r="B12" s="58" t="s">
        <v>180</v>
      </c>
      <c r="C12" s="58" t="s">
        <v>10</v>
      </c>
      <c r="D12" s="91" t="s">
        <v>11</v>
      </c>
      <c r="E12" s="90">
        <v>4</v>
      </c>
      <c r="F12" s="25"/>
      <c r="G12" s="20">
        <f>E12*F12</f>
        <v>0</v>
      </c>
      <c r="H12" s="3">
        <v>0.08</v>
      </c>
      <c r="I12" s="20">
        <f>G12*H12</f>
        <v>0</v>
      </c>
      <c r="J12" s="20">
        <f>I12+G12</f>
        <v>0</v>
      </c>
    </row>
    <row r="13" spans="1:10" s="1" customFormat="1" ht="24.75" customHeight="1">
      <c r="A13" s="85">
        <v>2</v>
      </c>
      <c r="B13" s="58" t="s">
        <v>13</v>
      </c>
      <c r="C13" s="58" t="s">
        <v>14</v>
      </c>
      <c r="D13" s="91" t="s">
        <v>11</v>
      </c>
      <c r="E13" s="90">
        <v>3.5</v>
      </c>
      <c r="F13" s="25"/>
      <c r="G13" s="20">
        <f>E13*F13</f>
        <v>0</v>
      </c>
      <c r="H13" s="3">
        <v>0.08</v>
      </c>
      <c r="I13" s="20">
        <f>G13*H13</f>
        <v>0</v>
      </c>
      <c r="J13" s="20">
        <f>I13+G13</f>
        <v>0</v>
      </c>
    </row>
    <row r="14" spans="1:10" s="1" customFormat="1" ht="24.75" customHeight="1">
      <c r="A14" s="85">
        <v>3</v>
      </c>
      <c r="B14" s="58" t="s">
        <v>221</v>
      </c>
      <c r="C14" s="58" t="s">
        <v>206</v>
      </c>
      <c r="D14" s="91" t="s">
        <v>11</v>
      </c>
      <c r="E14" s="90">
        <v>0.4</v>
      </c>
      <c r="F14" s="25"/>
      <c r="G14" s="20">
        <f>E14*F14</f>
        <v>0</v>
      </c>
      <c r="H14" s="3">
        <v>0.08</v>
      </c>
      <c r="I14" s="20">
        <f>G14*H14</f>
        <v>0</v>
      </c>
      <c r="J14" s="20">
        <f>I14+G14</f>
        <v>0</v>
      </c>
    </row>
    <row r="15" spans="1:10" s="1" customFormat="1" ht="24.75" customHeight="1">
      <c r="A15" s="85">
        <v>4</v>
      </c>
      <c r="B15" s="58" t="s">
        <v>220</v>
      </c>
      <c r="C15" s="58" t="s">
        <v>127</v>
      </c>
      <c r="D15" s="91" t="s">
        <v>11</v>
      </c>
      <c r="E15" s="90">
        <v>3.19</v>
      </c>
      <c r="F15" s="25"/>
      <c r="G15" s="20">
        <f>E15*F15</f>
        <v>0</v>
      </c>
      <c r="H15" s="3">
        <v>0.08</v>
      </c>
      <c r="I15" s="20">
        <f>G15*H15</f>
        <v>0</v>
      </c>
      <c r="J15" s="20">
        <f>I15+G15</f>
        <v>0</v>
      </c>
    </row>
    <row r="16" spans="1:10" s="1" customFormat="1" ht="24.75" customHeight="1">
      <c r="A16" s="85">
        <v>5</v>
      </c>
      <c r="B16" s="58" t="s">
        <v>219</v>
      </c>
      <c r="C16" s="58" t="s">
        <v>178</v>
      </c>
      <c r="D16" s="91" t="s">
        <v>11</v>
      </c>
      <c r="E16" s="90">
        <v>9.81</v>
      </c>
      <c r="F16" s="25"/>
      <c r="G16" s="20">
        <f>E16*F16</f>
        <v>0</v>
      </c>
      <c r="H16" s="3">
        <v>0.08</v>
      </c>
      <c r="I16" s="20">
        <f>G16*H16</f>
        <v>0</v>
      </c>
      <c r="J16" s="20">
        <f>I16+G16</f>
        <v>0</v>
      </c>
    </row>
    <row r="17" spans="1:10" s="1" customFormat="1" ht="24.75" customHeight="1">
      <c r="A17" s="85">
        <v>6</v>
      </c>
      <c r="B17" s="58" t="s">
        <v>28</v>
      </c>
      <c r="C17" s="58" t="s">
        <v>29</v>
      </c>
      <c r="D17" s="91" t="s">
        <v>32</v>
      </c>
      <c r="E17" s="90">
        <v>1</v>
      </c>
      <c r="F17" s="25"/>
      <c r="G17" s="20">
        <f>E17*F17</f>
        <v>0</v>
      </c>
      <c r="H17" s="3">
        <v>0.08</v>
      </c>
      <c r="I17" s="20">
        <f>G17*H17</f>
        <v>0</v>
      </c>
      <c r="J17" s="20">
        <f>I17+G17</f>
        <v>0</v>
      </c>
    </row>
    <row r="18" spans="1:10" s="1" customFormat="1" ht="24.75" customHeight="1">
      <c r="A18" s="85">
        <v>7</v>
      </c>
      <c r="B18" s="58" t="s">
        <v>30</v>
      </c>
      <c r="C18" s="58" t="s">
        <v>31</v>
      </c>
      <c r="D18" s="91" t="s">
        <v>32</v>
      </c>
      <c r="E18" s="90">
        <v>1</v>
      </c>
      <c r="F18" s="25"/>
      <c r="G18" s="20">
        <f>E18*F18</f>
        <v>0</v>
      </c>
      <c r="H18" s="3">
        <v>0.08</v>
      </c>
      <c r="I18" s="20">
        <f>G18*H18</f>
        <v>0</v>
      </c>
      <c r="J18" s="20">
        <f>I18+G18</f>
        <v>0</v>
      </c>
    </row>
    <row r="19" spans="1:10" s="1" customFormat="1" ht="24.75" customHeight="1">
      <c r="A19" s="89" t="s">
        <v>55</v>
      </c>
      <c r="B19" s="89"/>
      <c r="C19" s="89"/>
      <c r="D19" s="89"/>
      <c r="E19" s="89"/>
      <c r="F19" s="89"/>
      <c r="G19" s="89"/>
      <c r="H19" s="89"/>
      <c r="I19" s="89"/>
      <c r="J19" s="89"/>
    </row>
    <row r="20" spans="1:10" s="1" customFormat="1" ht="24.75" customHeight="1">
      <c r="A20" s="85">
        <v>8</v>
      </c>
      <c r="B20" s="58" t="s">
        <v>16</v>
      </c>
      <c r="C20" s="58" t="s">
        <v>17</v>
      </c>
      <c r="D20" s="91" t="s">
        <v>11</v>
      </c>
      <c r="E20" s="90">
        <v>10.8</v>
      </c>
      <c r="F20" s="25"/>
      <c r="G20" s="20">
        <f>E20*F20</f>
        <v>0</v>
      </c>
      <c r="H20" s="3">
        <v>0.08</v>
      </c>
      <c r="I20" s="20">
        <f>G20*H20</f>
        <v>0</v>
      </c>
      <c r="J20" s="20">
        <f>I20+G20</f>
        <v>0</v>
      </c>
    </row>
    <row r="21" spans="1:10" s="1" customFormat="1" ht="24.75" customHeight="1">
      <c r="A21" s="85">
        <v>9</v>
      </c>
      <c r="B21" s="58" t="s">
        <v>18</v>
      </c>
      <c r="C21" s="58" t="s">
        <v>19</v>
      </c>
      <c r="D21" s="91" t="s">
        <v>20</v>
      </c>
      <c r="E21" s="90">
        <v>40</v>
      </c>
      <c r="F21" s="25"/>
      <c r="G21" s="20">
        <f>E21*F21</f>
        <v>0</v>
      </c>
      <c r="H21" s="3">
        <v>0.08</v>
      </c>
      <c r="I21" s="20">
        <f>G21*H21</f>
        <v>0</v>
      </c>
      <c r="J21" s="20">
        <f>I21+G21</f>
        <v>0</v>
      </c>
    </row>
    <row r="22" spans="1:10" ht="24.75" customHeight="1">
      <c r="A22" s="85">
        <v>10</v>
      </c>
      <c r="B22" s="119" t="s">
        <v>73</v>
      </c>
      <c r="C22" s="4" t="s">
        <v>74</v>
      </c>
      <c r="D22" s="5" t="s">
        <v>27</v>
      </c>
      <c r="E22" s="90">
        <v>0.5</v>
      </c>
      <c r="F22" s="25"/>
      <c r="G22" s="20">
        <f>E22*F22</f>
        <v>0</v>
      </c>
      <c r="H22" s="3">
        <v>0.23</v>
      </c>
      <c r="I22" s="20">
        <f>G22*H22</f>
        <v>0</v>
      </c>
      <c r="J22" s="20">
        <f>I22+G22</f>
        <v>0</v>
      </c>
    </row>
    <row r="23" spans="1:10" ht="24.75" customHeight="1">
      <c r="A23" s="85">
        <v>11</v>
      </c>
      <c r="B23" s="119" t="s">
        <v>22</v>
      </c>
      <c r="C23" s="4" t="s">
        <v>23</v>
      </c>
      <c r="D23" s="5" t="s">
        <v>24</v>
      </c>
      <c r="E23" s="90">
        <v>7</v>
      </c>
      <c r="F23" s="25"/>
      <c r="G23" s="20">
        <f>E23*F23</f>
        <v>0</v>
      </c>
      <c r="H23" s="3">
        <v>0.08</v>
      </c>
      <c r="I23" s="20">
        <f>G23*H23</f>
        <v>0</v>
      </c>
      <c r="J23" s="20">
        <f>I23+G23</f>
        <v>0</v>
      </c>
    </row>
    <row r="24" spans="1:10" ht="24.75" customHeight="1">
      <c r="A24" s="85">
        <v>12</v>
      </c>
      <c r="B24" s="4" t="s">
        <v>33</v>
      </c>
      <c r="C24" s="4" t="s">
        <v>34</v>
      </c>
      <c r="D24" s="5" t="s">
        <v>32</v>
      </c>
      <c r="E24" s="90">
        <v>1</v>
      </c>
      <c r="F24" s="25"/>
      <c r="G24" s="20">
        <f>E24*F24</f>
        <v>0</v>
      </c>
      <c r="H24" s="3">
        <v>0.08</v>
      </c>
      <c r="I24" s="20">
        <f>G24*H24</f>
        <v>0</v>
      </c>
      <c r="J24" s="20">
        <f>I24+G24</f>
        <v>0</v>
      </c>
    </row>
    <row r="25" spans="1:10" ht="24.75" customHeight="1">
      <c r="A25" s="85">
        <v>13</v>
      </c>
      <c r="B25" s="119" t="s">
        <v>35</v>
      </c>
      <c r="C25" s="4" t="s">
        <v>36</v>
      </c>
      <c r="D25" s="5" t="s">
        <v>32</v>
      </c>
      <c r="E25" s="90">
        <v>1</v>
      </c>
      <c r="F25" s="25"/>
      <c r="G25" s="20">
        <f>E25*F25</f>
        <v>0</v>
      </c>
      <c r="H25" s="3">
        <v>0.08</v>
      </c>
      <c r="I25" s="20">
        <f>G25*H25</f>
        <v>0</v>
      </c>
      <c r="J25" s="20">
        <f>I25+G25</f>
        <v>0</v>
      </c>
    </row>
    <row r="26" spans="1:10" ht="24.75" customHeight="1">
      <c r="A26" s="76" t="s">
        <v>38</v>
      </c>
      <c r="B26" s="76"/>
      <c r="C26" s="76"/>
      <c r="D26" s="76"/>
      <c r="E26" s="76"/>
      <c r="F26" s="76"/>
      <c r="G26" s="76"/>
      <c r="H26" s="76"/>
      <c r="I26" s="76"/>
      <c r="J26" s="76"/>
    </row>
    <row r="27" spans="1:10" ht="24.75" customHeight="1">
      <c r="A27" s="72" t="s">
        <v>41</v>
      </c>
      <c r="B27" s="73"/>
      <c r="C27" s="73"/>
      <c r="D27" s="73"/>
      <c r="E27" s="73"/>
      <c r="F27" s="73"/>
      <c r="G27" s="73"/>
      <c r="H27" s="73"/>
      <c r="I27" s="73"/>
      <c r="J27" s="74"/>
    </row>
    <row r="28" spans="1:10" ht="24.75" customHeight="1">
      <c r="A28" s="15">
        <v>14</v>
      </c>
      <c r="B28" s="16" t="s">
        <v>39</v>
      </c>
      <c r="C28" s="17" t="s">
        <v>40</v>
      </c>
      <c r="D28" s="18" t="s">
        <v>24</v>
      </c>
      <c r="E28" s="15">
        <v>1124</v>
      </c>
      <c r="F28" s="25"/>
      <c r="G28" s="20">
        <f>E28*F28</f>
        <v>0</v>
      </c>
      <c r="H28" s="3">
        <v>0.08</v>
      </c>
      <c r="I28" s="20">
        <f>G28*H28</f>
        <v>0</v>
      </c>
      <c r="J28" s="20">
        <f>I28+G28</f>
        <v>0</v>
      </c>
    </row>
    <row r="29" spans="1:10" ht="24.75" customHeight="1">
      <c r="A29" s="115" t="s">
        <v>42</v>
      </c>
      <c r="B29" s="114"/>
      <c r="C29" s="114"/>
      <c r="D29" s="114"/>
      <c r="E29" s="114"/>
      <c r="F29" s="114"/>
      <c r="G29" s="114"/>
      <c r="H29" s="114"/>
      <c r="I29" s="114"/>
      <c r="J29" s="74"/>
    </row>
    <row r="30" spans="1:10" ht="24.75" customHeight="1">
      <c r="A30" s="15">
        <v>15</v>
      </c>
      <c r="B30" s="111" t="s">
        <v>39</v>
      </c>
      <c r="C30" s="22" t="s">
        <v>40</v>
      </c>
      <c r="D30" s="23" t="s">
        <v>24</v>
      </c>
      <c r="E30" s="21">
        <v>3590</v>
      </c>
      <c r="F30" s="25"/>
      <c r="G30" s="20">
        <f>E30*F30</f>
        <v>0</v>
      </c>
      <c r="H30" s="3">
        <v>0.08</v>
      </c>
      <c r="I30" s="20">
        <f>G30*H30</f>
        <v>0</v>
      </c>
      <c r="J30" s="20">
        <f>I30+G30</f>
        <v>0</v>
      </c>
    </row>
    <row r="31" spans="1:10" ht="24.75" customHeight="1">
      <c r="A31" s="115" t="s">
        <v>43</v>
      </c>
      <c r="B31" s="114"/>
      <c r="C31" s="114"/>
      <c r="D31" s="114"/>
      <c r="E31" s="114"/>
      <c r="F31" s="114"/>
      <c r="G31" s="114"/>
      <c r="H31" s="114"/>
      <c r="I31" s="114"/>
      <c r="J31" s="74"/>
    </row>
    <row r="32" spans="1:10" ht="24.75" customHeight="1">
      <c r="A32" s="15">
        <v>16</v>
      </c>
      <c r="B32" s="111" t="s">
        <v>39</v>
      </c>
      <c r="C32" s="22" t="s">
        <v>40</v>
      </c>
      <c r="D32" s="23" t="s">
        <v>24</v>
      </c>
      <c r="E32" s="21">
        <v>367</v>
      </c>
      <c r="F32" s="25"/>
      <c r="G32" s="20">
        <f>E32*F32</f>
        <v>0</v>
      </c>
      <c r="H32" s="3">
        <v>0.08</v>
      </c>
      <c r="I32" s="20">
        <f>G32*H32</f>
        <v>0</v>
      </c>
      <c r="J32" s="20">
        <f>I32+G32</f>
        <v>0</v>
      </c>
    </row>
    <row r="33" spans="1:10" ht="24.75" customHeight="1">
      <c r="A33" s="113" t="s">
        <v>46</v>
      </c>
      <c r="B33" s="112"/>
      <c r="C33" s="112"/>
      <c r="D33" s="112"/>
      <c r="E33" s="112"/>
      <c r="F33" s="112"/>
      <c r="G33" s="112"/>
      <c r="H33" s="112"/>
      <c r="I33" s="112"/>
      <c r="J33" s="74"/>
    </row>
    <row r="34" spans="1:10" ht="24.75" customHeight="1">
      <c r="A34" s="15">
        <v>17</v>
      </c>
      <c r="B34" s="111" t="s">
        <v>39</v>
      </c>
      <c r="C34" s="22" t="s">
        <v>40</v>
      </c>
      <c r="D34" s="23" t="s">
        <v>24</v>
      </c>
      <c r="E34" s="21">
        <v>361</v>
      </c>
      <c r="F34" s="25"/>
      <c r="G34" s="20">
        <f>E34*F34</f>
        <v>0</v>
      </c>
      <c r="H34" s="3">
        <v>0.08</v>
      </c>
      <c r="I34" s="20">
        <f>G34*H34</f>
        <v>0</v>
      </c>
      <c r="J34" s="20">
        <f>I34+G34</f>
        <v>0</v>
      </c>
    </row>
    <row r="35" spans="1:10" ht="19.5" customHeight="1">
      <c r="A35" s="113"/>
      <c r="B35" s="112"/>
      <c r="C35" s="112"/>
      <c r="D35" s="112"/>
      <c r="E35" s="112"/>
      <c r="F35" s="112"/>
      <c r="G35" s="112"/>
      <c r="H35" s="112"/>
      <c r="I35" s="112"/>
      <c r="J35" s="74"/>
    </row>
    <row r="36" spans="1:10" ht="24.75" customHeight="1">
      <c r="A36" s="15">
        <v>18</v>
      </c>
      <c r="B36" s="111" t="s">
        <v>44</v>
      </c>
      <c r="C36" s="22" t="s">
        <v>45</v>
      </c>
      <c r="D36" s="23" t="s">
        <v>24</v>
      </c>
      <c r="E36" s="21">
        <v>5442</v>
      </c>
      <c r="F36" s="25"/>
      <c r="G36" s="20">
        <f>E36*F36</f>
        <v>0</v>
      </c>
      <c r="H36" s="3">
        <v>0.08</v>
      </c>
      <c r="I36" s="20">
        <f>G36*H36</f>
        <v>0</v>
      </c>
      <c r="J36" s="20">
        <f>I36+G36</f>
        <v>0</v>
      </c>
    </row>
    <row r="37" spans="1:10" ht="24.75" customHeight="1">
      <c r="A37" s="15">
        <v>19</v>
      </c>
      <c r="B37" s="110" t="s">
        <v>56</v>
      </c>
      <c r="C37" s="110" t="s">
        <v>57</v>
      </c>
      <c r="D37" s="109" t="s">
        <v>52</v>
      </c>
      <c r="E37" s="29">
        <v>300</v>
      </c>
      <c r="F37" s="25"/>
      <c r="G37" s="20">
        <f>E37*F37</f>
        <v>0</v>
      </c>
      <c r="H37" s="3">
        <v>0.08</v>
      </c>
      <c r="I37" s="20">
        <f>G37*H37</f>
        <v>0</v>
      </c>
      <c r="J37" s="20">
        <f>I37+G37</f>
        <v>0</v>
      </c>
    </row>
    <row r="38" spans="1:10" ht="25.5" customHeight="1">
      <c r="A38" s="186">
        <v>20</v>
      </c>
      <c r="B38" s="101" t="s">
        <v>75</v>
      </c>
      <c r="C38" s="185" t="s">
        <v>218</v>
      </c>
      <c r="D38" s="99" t="s">
        <v>52</v>
      </c>
      <c r="E38" s="54">
        <v>20</v>
      </c>
      <c r="F38" s="25"/>
      <c r="G38" s="20">
        <f>E38*F38</f>
        <v>0</v>
      </c>
      <c r="H38" s="3">
        <v>0.08</v>
      </c>
      <c r="I38" s="20">
        <f>G38*H38</f>
        <v>0</v>
      </c>
      <c r="J38" s="20">
        <f>I38+G38</f>
        <v>0</v>
      </c>
    </row>
    <row r="39" spans="1:10" ht="24.75" customHeight="1">
      <c r="A39" s="186">
        <v>21</v>
      </c>
      <c r="B39" s="101" t="s">
        <v>164</v>
      </c>
      <c r="C39" s="185" t="s">
        <v>76</v>
      </c>
      <c r="D39" s="99" t="s">
        <v>52</v>
      </c>
      <c r="E39" s="54">
        <v>20</v>
      </c>
      <c r="F39" s="55"/>
      <c r="G39" s="187">
        <f>E39*F39</f>
        <v>0</v>
      </c>
      <c r="H39" s="3">
        <v>0.08</v>
      </c>
      <c r="I39" s="20">
        <f>G39*H39</f>
        <v>0</v>
      </c>
      <c r="J39" s="20">
        <f>I39+G39</f>
        <v>0</v>
      </c>
    </row>
    <row r="40" spans="1:10" ht="24.75" customHeight="1">
      <c r="A40" s="186">
        <v>22</v>
      </c>
      <c r="B40" s="101" t="s">
        <v>77</v>
      </c>
      <c r="C40" s="100" t="s">
        <v>78</v>
      </c>
      <c r="D40" s="99" t="s">
        <v>32</v>
      </c>
      <c r="E40" s="54">
        <v>200</v>
      </c>
      <c r="F40" s="55"/>
      <c r="G40" s="187">
        <f>E40*F40</f>
        <v>0</v>
      </c>
      <c r="H40" s="3">
        <v>0.08</v>
      </c>
      <c r="I40" s="20">
        <f>G40*H40</f>
        <v>0</v>
      </c>
      <c r="J40" s="20">
        <f>I40+G40</f>
        <v>0</v>
      </c>
    </row>
    <row r="41" spans="1:10" ht="24.75" customHeight="1">
      <c r="A41" s="186">
        <v>23</v>
      </c>
      <c r="B41" s="191" t="s">
        <v>79</v>
      </c>
      <c r="C41" s="190" t="s">
        <v>80</v>
      </c>
      <c r="D41" s="189" t="s">
        <v>32</v>
      </c>
      <c r="E41" s="188">
        <v>200</v>
      </c>
      <c r="F41" s="55"/>
      <c r="G41" s="187">
        <f>E41*F41</f>
        <v>0</v>
      </c>
      <c r="H41" s="3">
        <v>0.08</v>
      </c>
      <c r="I41" s="20">
        <f>G41*H41</f>
        <v>0</v>
      </c>
      <c r="J41" s="20">
        <f>I41+G41</f>
        <v>0</v>
      </c>
    </row>
    <row r="42" spans="1:10" ht="24.75" customHeight="1">
      <c r="A42" s="186">
        <v>24</v>
      </c>
      <c r="B42" s="22" t="s">
        <v>65</v>
      </c>
      <c r="C42" s="22" t="s">
        <v>66</v>
      </c>
      <c r="D42" s="24" t="s">
        <v>32</v>
      </c>
      <c r="E42" s="15">
        <v>120</v>
      </c>
      <c r="F42" s="25"/>
      <c r="G42" s="20">
        <f>E42*F42</f>
        <v>0</v>
      </c>
      <c r="H42" s="3">
        <v>0.08</v>
      </c>
      <c r="I42" s="20">
        <f>G42*H42</f>
        <v>0</v>
      </c>
      <c r="J42" s="20">
        <f>I42+G42</f>
        <v>0</v>
      </c>
    </row>
    <row r="43" spans="1:10" ht="24.75" customHeight="1">
      <c r="A43" s="186">
        <v>25</v>
      </c>
      <c r="B43" s="22" t="s">
        <v>67</v>
      </c>
      <c r="C43" s="22" t="s">
        <v>68</v>
      </c>
      <c r="D43" s="24" t="s">
        <v>32</v>
      </c>
      <c r="E43" s="15">
        <v>120</v>
      </c>
      <c r="F43" s="25"/>
      <c r="G43" s="20">
        <f>E43*F43</f>
        <v>0</v>
      </c>
      <c r="H43" s="3">
        <v>0.08</v>
      </c>
      <c r="I43" s="20">
        <f>G43*H43</f>
        <v>0</v>
      </c>
      <c r="J43" s="20">
        <f>I43+G43</f>
        <v>0</v>
      </c>
    </row>
    <row r="44" spans="1:10" ht="24.75" customHeight="1">
      <c r="A44" s="89" t="s">
        <v>47</v>
      </c>
      <c r="B44" s="89"/>
      <c r="C44" s="89"/>
      <c r="D44" s="89"/>
      <c r="E44" s="89"/>
      <c r="F44" s="89"/>
      <c r="G44" s="89"/>
      <c r="H44" s="89"/>
      <c r="I44" s="89"/>
      <c r="J44" s="89"/>
    </row>
    <row r="45" spans="1:10" ht="24.75" customHeight="1">
      <c r="A45" s="85">
        <v>25</v>
      </c>
      <c r="B45" s="136" t="s">
        <v>217</v>
      </c>
      <c r="C45" s="22" t="s">
        <v>216</v>
      </c>
      <c r="D45" s="91" t="s">
        <v>11</v>
      </c>
      <c r="E45" s="90">
        <v>2.2</v>
      </c>
      <c r="F45" s="25"/>
      <c r="G45" s="20">
        <f>E45*F45</f>
        <v>0</v>
      </c>
      <c r="H45" s="3">
        <v>0.08</v>
      </c>
      <c r="I45" s="20">
        <f>G45*H45</f>
        <v>0</v>
      </c>
      <c r="J45" s="20">
        <f>I45+G45</f>
        <v>0</v>
      </c>
    </row>
    <row r="46" spans="1:10" ht="24.75" customHeight="1">
      <c r="A46" s="85">
        <v>26</v>
      </c>
      <c r="B46" s="136" t="s">
        <v>48</v>
      </c>
      <c r="C46" s="22" t="s">
        <v>50</v>
      </c>
      <c r="D46" s="91" t="s">
        <v>20</v>
      </c>
      <c r="E46" s="90">
        <v>1</v>
      </c>
      <c r="F46" s="25"/>
      <c r="G46" s="20">
        <f>E46*F46</f>
        <v>0</v>
      </c>
      <c r="H46" s="3">
        <v>0.08</v>
      </c>
      <c r="I46" s="20">
        <f>G46*H46</f>
        <v>0</v>
      </c>
      <c r="J46" s="20">
        <f>I46+G46</f>
        <v>0</v>
      </c>
    </row>
    <row r="47" spans="1:10" ht="24.75" customHeight="1">
      <c r="A47" s="89" t="s">
        <v>124</v>
      </c>
      <c r="B47" s="89"/>
      <c r="C47" s="89"/>
      <c r="D47" s="89"/>
      <c r="E47" s="89"/>
      <c r="F47" s="89"/>
      <c r="G47" s="89"/>
      <c r="H47" s="89"/>
      <c r="I47" s="89"/>
      <c r="J47" s="89"/>
    </row>
    <row r="48" spans="1:10" ht="24.75" customHeight="1">
      <c r="A48" s="85">
        <v>27</v>
      </c>
      <c r="B48" s="22" t="s">
        <v>123</v>
      </c>
      <c r="C48" s="22" t="s">
        <v>66</v>
      </c>
      <c r="D48" s="91" t="s">
        <v>32</v>
      </c>
      <c r="E48" s="90">
        <v>200</v>
      </c>
      <c r="F48" s="25"/>
      <c r="G48" s="20">
        <f>E48*F48</f>
        <v>0</v>
      </c>
      <c r="H48" s="3">
        <v>0.08</v>
      </c>
      <c r="I48" s="20">
        <f>G48*H48</f>
        <v>0</v>
      </c>
      <c r="J48" s="20">
        <f>I48+G48</f>
        <v>0</v>
      </c>
    </row>
    <row r="49" spans="1:10" ht="24.75" customHeight="1">
      <c r="A49" s="85">
        <v>28</v>
      </c>
      <c r="B49" s="22" t="s">
        <v>161</v>
      </c>
      <c r="C49" s="22" t="s">
        <v>68</v>
      </c>
      <c r="D49" s="91" t="s">
        <v>32</v>
      </c>
      <c r="E49" s="90">
        <v>35</v>
      </c>
      <c r="F49" s="25"/>
      <c r="G49" s="20">
        <f>E49*F49</f>
        <v>0</v>
      </c>
      <c r="H49" s="3">
        <v>0.08</v>
      </c>
      <c r="I49" s="20">
        <f>G49*H49</f>
        <v>0</v>
      </c>
      <c r="J49" s="20">
        <f>I49+G49</f>
        <v>0</v>
      </c>
    </row>
    <row r="50" spans="1:10" ht="24.75" customHeight="1">
      <c r="A50" s="89" t="s">
        <v>119</v>
      </c>
      <c r="B50" s="89"/>
      <c r="C50" s="89"/>
      <c r="D50" s="89"/>
      <c r="E50" s="89"/>
      <c r="F50" s="89"/>
      <c r="G50" s="89"/>
      <c r="H50" s="89"/>
      <c r="I50" s="89"/>
      <c r="J50" s="89"/>
    </row>
    <row r="51" spans="1:10" ht="24.75" customHeight="1">
      <c r="A51" s="85">
        <v>29</v>
      </c>
      <c r="B51" s="4" t="s">
        <v>118</v>
      </c>
      <c r="C51" s="4" t="s">
        <v>117</v>
      </c>
      <c r="D51" s="5" t="s">
        <v>20</v>
      </c>
      <c r="E51" s="90">
        <v>30</v>
      </c>
      <c r="F51" s="25"/>
      <c r="G51" s="20">
        <f>E51*F51</f>
        <v>0</v>
      </c>
      <c r="H51" s="3">
        <v>0.08</v>
      </c>
      <c r="I51" s="20">
        <f>G51*H51</f>
        <v>0</v>
      </c>
      <c r="J51" s="20">
        <f>I51+G51</f>
        <v>0</v>
      </c>
    </row>
    <row r="52" spans="1:10" ht="24.75" customHeight="1">
      <c r="A52" s="89" t="s">
        <v>53</v>
      </c>
      <c r="B52" s="89"/>
      <c r="C52" s="89"/>
      <c r="D52" s="89"/>
      <c r="E52" s="89"/>
      <c r="F52" s="89"/>
      <c r="G52" s="89"/>
      <c r="H52" s="89"/>
      <c r="I52" s="89"/>
      <c r="J52" s="89"/>
    </row>
    <row r="53" spans="1:10" ht="24.75" customHeight="1">
      <c r="A53" s="85">
        <v>31</v>
      </c>
      <c r="B53" s="4" t="s">
        <v>58</v>
      </c>
      <c r="C53" s="31" t="s">
        <v>59</v>
      </c>
      <c r="D53" s="29" t="s">
        <v>52</v>
      </c>
      <c r="E53" s="29">
        <v>2000</v>
      </c>
      <c r="F53" s="25"/>
      <c r="G53" s="20">
        <f>E53*F53</f>
        <v>0</v>
      </c>
      <c r="H53" s="3">
        <v>0.23</v>
      </c>
      <c r="I53" s="20">
        <f>G53*H53</f>
        <v>0</v>
      </c>
      <c r="J53" s="20">
        <f>I53+G53</f>
        <v>0</v>
      </c>
    </row>
    <row r="54" spans="1:10" ht="24.75" customHeight="1">
      <c r="A54" s="179">
        <v>32</v>
      </c>
      <c r="B54" s="101" t="s">
        <v>60</v>
      </c>
      <c r="C54" s="185" t="s">
        <v>215</v>
      </c>
      <c r="D54" s="54" t="s">
        <v>52</v>
      </c>
      <c r="E54" s="54">
        <v>20</v>
      </c>
      <c r="F54" s="25"/>
      <c r="G54" s="20">
        <f>E54*F54</f>
        <v>0</v>
      </c>
      <c r="H54" s="3">
        <v>0.23</v>
      </c>
      <c r="I54" s="20">
        <f>G54*H54</f>
        <v>0</v>
      </c>
      <c r="J54" s="20">
        <f>I54+G54</f>
        <v>0</v>
      </c>
    </row>
    <row r="55" spans="1:10" ht="24.75" customHeight="1">
      <c r="A55" s="179">
        <v>33</v>
      </c>
      <c r="B55" s="101" t="s">
        <v>114</v>
      </c>
      <c r="C55" s="185" t="s">
        <v>214</v>
      </c>
      <c r="D55" s="54" t="s">
        <v>52</v>
      </c>
      <c r="E55" s="54">
        <v>10</v>
      </c>
      <c r="F55" s="184"/>
      <c r="G55" s="51">
        <f>E55*F55</f>
        <v>0</v>
      </c>
      <c r="H55" s="52">
        <v>0.23</v>
      </c>
      <c r="I55" s="51">
        <f>G55*H55</f>
        <v>0</v>
      </c>
      <c r="J55" s="51">
        <f>I55+G55</f>
        <v>0</v>
      </c>
    </row>
    <row r="56" spans="1:10" ht="24.75" customHeight="1">
      <c r="A56" s="179">
        <v>34</v>
      </c>
      <c r="B56" s="88" t="s">
        <v>112</v>
      </c>
      <c r="C56" s="183" t="s">
        <v>111</v>
      </c>
      <c r="D56" s="182" t="s">
        <v>32</v>
      </c>
      <c r="E56" s="181">
        <v>12</v>
      </c>
      <c r="F56" s="55"/>
      <c r="G56" s="51">
        <f>E56*F56</f>
        <v>0</v>
      </c>
      <c r="H56" s="52">
        <v>0.23</v>
      </c>
      <c r="I56" s="56">
        <f>G56*H56</f>
        <v>0</v>
      </c>
      <c r="J56" s="56">
        <f>I56+G56</f>
        <v>0</v>
      </c>
    </row>
    <row r="57" spans="1:10" ht="24.75" customHeight="1">
      <c r="A57" s="85">
        <v>35</v>
      </c>
      <c r="B57" s="180" t="s">
        <v>110</v>
      </c>
      <c r="C57" s="86" t="s">
        <v>109</v>
      </c>
      <c r="D57" s="49" t="s">
        <v>32</v>
      </c>
      <c r="E57" s="29">
        <v>12</v>
      </c>
      <c r="F57" s="55"/>
      <c r="G57" s="51">
        <f>E57*F57</f>
        <v>0</v>
      </c>
      <c r="H57" s="52">
        <v>0.23</v>
      </c>
      <c r="I57" s="56">
        <f>G57*H57</f>
        <v>0</v>
      </c>
      <c r="J57" s="56">
        <f>I57+G57</f>
        <v>0</v>
      </c>
    </row>
    <row r="58" spans="1:10" ht="24.75" customHeight="1">
      <c r="A58" s="179">
        <v>36</v>
      </c>
      <c r="B58" s="178" t="s">
        <v>213</v>
      </c>
      <c r="C58" s="174" t="s">
        <v>91</v>
      </c>
      <c r="D58" s="54" t="s">
        <v>92</v>
      </c>
      <c r="E58" s="54">
        <v>5</v>
      </c>
      <c r="F58" s="55"/>
      <c r="G58" s="51">
        <f>E58*F58</f>
        <v>0</v>
      </c>
      <c r="H58" s="57">
        <v>0.08</v>
      </c>
      <c r="I58" s="56">
        <f>G58*H58</f>
        <v>0</v>
      </c>
      <c r="J58" s="56">
        <f>I58+G58</f>
        <v>0</v>
      </c>
    </row>
    <row r="59" spans="1:10" ht="24.75" customHeight="1">
      <c r="A59" s="85">
        <v>37</v>
      </c>
      <c r="B59" s="177" t="s">
        <v>93</v>
      </c>
      <c r="C59" s="176" t="s">
        <v>94</v>
      </c>
      <c r="D59" s="54" t="s">
        <v>92</v>
      </c>
      <c r="E59" s="54">
        <v>5</v>
      </c>
      <c r="F59" s="55"/>
      <c r="G59" s="56">
        <f>E59*F59</f>
        <v>0</v>
      </c>
      <c r="H59" s="57">
        <v>0.08</v>
      </c>
      <c r="I59" s="56">
        <f>G59*H59</f>
        <v>0</v>
      </c>
      <c r="J59" s="56">
        <f>I59+G59</f>
        <v>0</v>
      </c>
    </row>
    <row r="60" spans="1:10" ht="24.75" customHeight="1">
      <c r="A60" s="85">
        <v>38</v>
      </c>
      <c r="B60" s="175" t="s">
        <v>95</v>
      </c>
      <c r="C60" s="174" t="s">
        <v>96</v>
      </c>
      <c r="D60" s="54" t="s">
        <v>92</v>
      </c>
      <c r="E60" s="54">
        <v>5</v>
      </c>
      <c r="F60" s="55"/>
      <c r="G60" s="56">
        <f>E60*F60</f>
        <v>0</v>
      </c>
      <c r="H60" s="57">
        <v>0.08</v>
      </c>
      <c r="I60" s="56">
        <f>G60*H60</f>
        <v>0</v>
      </c>
      <c r="J60" s="56">
        <f>I60+G60</f>
        <v>0</v>
      </c>
    </row>
    <row r="61" spans="1:10" ht="24.75" customHeight="1" thickBot="1">
      <c r="A61" s="68" t="s">
        <v>61</v>
      </c>
      <c r="B61" s="68"/>
      <c r="C61" s="68"/>
      <c r="D61" s="68"/>
      <c r="E61" s="68"/>
      <c r="F61" s="68"/>
      <c r="G61" s="68"/>
      <c r="H61" s="69"/>
      <c r="I61" s="70">
        <f>SUM(G12:G18,G20:G25,G28,G30,G32,G34,G36:G43,G45:G46,G48:G49,G51,G53:G60)</f>
        <v>0</v>
      </c>
      <c r="J61" s="71"/>
    </row>
    <row r="62" spans="1:10" ht="24.75" customHeight="1" thickBot="1">
      <c r="A62" s="64" t="s">
        <v>62</v>
      </c>
      <c r="B62" s="64"/>
      <c r="C62" s="64"/>
      <c r="D62" s="64"/>
      <c r="E62" s="64"/>
      <c r="F62" s="64"/>
      <c r="G62" s="64"/>
      <c r="H62" s="65"/>
      <c r="I62" s="66">
        <f>SUM(J12:J18,J20:J25,J28,J30,J32,J34,J36:J43,J45:J46,J48:J49,J51,J53:J60)</f>
        <v>0</v>
      </c>
      <c r="J62" s="67"/>
    </row>
    <row r="64" ht="14.25">
      <c r="G64" s="43" t="s">
        <v>89</v>
      </c>
    </row>
  </sheetData>
  <sheetProtection/>
  <mergeCells count="17">
    <mergeCell ref="A35:J35"/>
    <mergeCell ref="A44:J44"/>
    <mergeCell ref="A61:H61"/>
    <mergeCell ref="I61:J61"/>
    <mergeCell ref="A62:H62"/>
    <mergeCell ref="I62:J62"/>
    <mergeCell ref="A47:J47"/>
    <mergeCell ref="A7:J7"/>
    <mergeCell ref="A27:J27"/>
    <mergeCell ref="A11:J11"/>
    <mergeCell ref="A50:J50"/>
    <mergeCell ref="A52:J52"/>
    <mergeCell ref="A19:J19"/>
    <mergeCell ref="A26:J26"/>
    <mergeCell ref="A29:J29"/>
    <mergeCell ref="A31:J31"/>
    <mergeCell ref="A33:J33"/>
  </mergeCells>
  <printOptions/>
  <pageMargins left="0.7843137254901962" right="0.7843137254901962" top="0.9803921568627452" bottom="0.9803921568627452" header="0.5098039215686275" footer="0.5098039215686275"/>
  <pageSetup fitToHeight="0" fitToWidth="1" horizontalDpi="300" verticalDpi="300" orientation="portrait" paperSize="9" scale="54"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2:J71"/>
  <sheetViews>
    <sheetView zoomScale="115" zoomScaleNormal="115" zoomScalePageLayoutView="0" workbookViewId="0" topLeftCell="A1">
      <selection activeCell="N11" sqref="N11"/>
    </sheetView>
  </sheetViews>
  <sheetFormatPr defaultColWidth="9.140625" defaultRowHeight="12.75"/>
  <cols>
    <col min="1" max="1" width="5.7109375" style="0" customWidth="1"/>
    <col min="2" max="2" width="12.8515625" style="0" customWidth="1"/>
    <col min="3" max="3" width="56.00390625" style="0" customWidth="1"/>
    <col min="4" max="5" width="10.7109375" style="0" customWidth="1"/>
    <col min="6" max="6" width="10.140625" style="0" customWidth="1"/>
    <col min="7" max="10" width="10.7109375" style="0" customWidth="1"/>
  </cols>
  <sheetData>
    <row r="1" ht="69" customHeight="1"/>
    <row r="2" spans="2:3" ht="39" customHeight="1">
      <c r="B2" s="40" t="s">
        <v>82</v>
      </c>
      <c r="C2" s="42" t="s">
        <v>88</v>
      </c>
    </row>
    <row r="3" spans="2:4" ht="20.25" customHeight="1">
      <c r="B3" s="34"/>
      <c r="C3" s="35"/>
      <c r="D3" s="41" t="s">
        <v>83</v>
      </c>
    </row>
    <row r="4" ht="21.75" customHeight="1">
      <c r="A4" s="37" t="s">
        <v>84</v>
      </c>
    </row>
    <row r="5" spans="1:2" ht="18" customHeight="1">
      <c r="A5" s="37" t="s">
        <v>85</v>
      </c>
      <c r="B5" s="36"/>
    </row>
    <row r="6" ht="13.5" customHeight="1"/>
    <row r="7" spans="1:10" ht="26.25" customHeight="1">
      <c r="A7" s="77" t="s">
        <v>86</v>
      </c>
      <c r="B7" s="77"/>
      <c r="C7" s="77"/>
      <c r="D7" s="77"/>
      <c r="E7" s="77"/>
      <c r="F7" s="77"/>
      <c r="G7" s="77"/>
      <c r="H7" s="77"/>
      <c r="I7" s="77"/>
      <c r="J7" s="77"/>
    </row>
    <row r="8" ht="7.5" customHeight="1"/>
    <row r="9" s="1" customFormat="1" ht="19.5" customHeight="1">
      <c r="A9" s="7" t="s">
        <v>245</v>
      </c>
    </row>
    <row r="10" spans="1:10" s="1" customFormat="1" ht="51.75" customHeight="1">
      <c r="A10" s="128" t="s">
        <v>0</v>
      </c>
      <c r="B10" s="128" t="s">
        <v>1</v>
      </c>
      <c r="C10" s="128" t="s">
        <v>2</v>
      </c>
      <c r="D10" s="128" t="s">
        <v>3</v>
      </c>
      <c r="E10" s="128" t="s">
        <v>4</v>
      </c>
      <c r="F10" s="126" t="s">
        <v>5</v>
      </c>
      <c r="G10" s="127" t="s">
        <v>6</v>
      </c>
      <c r="H10" s="126" t="s">
        <v>7</v>
      </c>
      <c r="I10" s="126" t="s">
        <v>8</v>
      </c>
      <c r="J10" s="126" t="s">
        <v>9</v>
      </c>
    </row>
    <row r="11" spans="1:10" s="1" customFormat="1" ht="24.75" customHeight="1">
      <c r="A11" s="125" t="s">
        <v>54</v>
      </c>
      <c r="B11" s="125"/>
      <c r="C11" s="125"/>
      <c r="D11" s="125"/>
      <c r="E11" s="125"/>
      <c r="F11" s="125"/>
      <c r="G11" s="125"/>
      <c r="H11" s="125"/>
      <c r="I11" s="125"/>
      <c r="J11" s="125"/>
    </row>
    <row r="12" spans="1:10" s="1" customFormat="1" ht="24.75" customHeight="1">
      <c r="A12" s="121" t="s">
        <v>188</v>
      </c>
      <c r="B12" s="58" t="s">
        <v>21</v>
      </c>
      <c r="C12" s="58" t="s">
        <v>10</v>
      </c>
      <c r="D12" s="91" t="s">
        <v>11</v>
      </c>
      <c r="E12" s="90">
        <v>11.37</v>
      </c>
      <c r="F12" s="25"/>
      <c r="G12" s="20">
        <f>E12*F12</f>
        <v>0</v>
      </c>
      <c r="H12" s="3">
        <v>0.08</v>
      </c>
      <c r="I12" s="20">
        <f>G12*H12</f>
        <v>0</v>
      </c>
      <c r="J12" s="20">
        <f>I12+G12</f>
        <v>0</v>
      </c>
    </row>
    <row r="13" spans="1:10" s="1" customFormat="1" ht="24.75" customHeight="1">
      <c r="A13" s="121" t="s">
        <v>244</v>
      </c>
      <c r="B13" s="58" t="s">
        <v>243</v>
      </c>
      <c r="C13" s="58" t="s">
        <v>129</v>
      </c>
      <c r="D13" s="91" t="s">
        <v>11</v>
      </c>
      <c r="E13" s="90">
        <v>2.73</v>
      </c>
      <c r="F13" s="25"/>
      <c r="G13" s="20">
        <f>E13*F13</f>
        <v>0</v>
      </c>
      <c r="H13" s="3">
        <v>0.08</v>
      </c>
      <c r="I13" s="20">
        <f>G13*H13</f>
        <v>0</v>
      </c>
      <c r="J13" s="20">
        <f>I13+G13</f>
        <v>0</v>
      </c>
    </row>
    <row r="14" spans="1:10" s="1" customFormat="1" ht="24.75" customHeight="1">
      <c r="A14" s="121" t="s">
        <v>242</v>
      </c>
      <c r="B14" s="58" t="s">
        <v>241</v>
      </c>
      <c r="C14" s="58" t="s">
        <v>178</v>
      </c>
      <c r="D14" s="91" t="s">
        <v>11</v>
      </c>
      <c r="E14" s="90">
        <v>3.26</v>
      </c>
      <c r="F14" s="25"/>
      <c r="G14" s="20">
        <f>E14*F14</f>
        <v>0</v>
      </c>
      <c r="H14" s="3">
        <v>0.08</v>
      </c>
      <c r="I14" s="20">
        <f>G14*H14</f>
        <v>0</v>
      </c>
      <c r="J14" s="20">
        <f>I14+G14</f>
        <v>0</v>
      </c>
    </row>
    <row r="15" spans="1:10" s="1" customFormat="1" ht="28.5" customHeight="1">
      <c r="A15" s="121" t="s">
        <v>240</v>
      </c>
      <c r="B15" s="58" t="s">
        <v>146</v>
      </c>
      <c r="C15" s="212" t="s">
        <v>70</v>
      </c>
      <c r="D15" s="91" t="s">
        <v>11</v>
      </c>
      <c r="E15" s="90">
        <v>2.27</v>
      </c>
      <c r="F15" s="25"/>
      <c r="G15" s="20">
        <f>E15*F15</f>
        <v>0</v>
      </c>
      <c r="H15" s="3">
        <v>0.08</v>
      </c>
      <c r="I15" s="20">
        <f>G15*H15</f>
        <v>0</v>
      </c>
      <c r="J15" s="20">
        <f>I15+G15</f>
        <v>0</v>
      </c>
    </row>
    <row r="16" spans="1:10" s="1" customFormat="1" ht="24.75" customHeight="1">
      <c r="A16" s="121" t="s">
        <v>239</v>
      </c>
      <c r="B16" s="58" t="s">
        <v>100</v>
      </c>
      <c r="C16" s="211" t="s">
        <v>102</v>
      </c>
      <c r="D16" s="91" t="s">
        <v>106</v>
      </c>
      <c r="E16" s="90">
        <v>14.18</v>
      </c>
      <c r="F16" s="25"/>
      <c r="G16" s="20">
        <f>E16*F16</f>
        <v>0</v>
      </c>
      <c r="H16" s="3">
        <v>0.08</v>
      </c>
      <c r="I16" s="20">
        <f>G16*H16</f>
        <v>0</v>
      </c>
      <c r="J16" s="20">
        <f>I16+G16</f>
        <v>0</v>
      </c>
    </row>
    <row r="17" spans="1:10" s="1" customFormat="1" ht="31.5" customHeight="1">
      <c r="A17" s="121" t="s">
        <v>238</v>
      </c>
      <c r="B17" s="58" t="s">
        <v>101</v>
      </c>
      <c r="C17" s="210" t="s">
        <v>237</v>
      </c>
      <c r="D17" s="91" t="s">
        <v>106</v>
      </c>
      <c r="E17" s="90">
        <v>3.84</v>
      </c>
      <c r="F17" s="25"/>
      <c r="G17" s="20">
        <f>E17*F17</f>
        <v>0</v>
      </c>
      <c r="H17" s="3">
        <v>0.08</v>
      </c>
      <c r="I17" s="20">
        <f>G17*H17</f>
        <v>0</v>
      </c>
      <c r="J17" s="20">
        <f>I17+G17</f>
        <v>0</v>
      </c>
    </row>
    <row r="18" spans="1:10" s="1" customFormat="1" ht="24.75" customHeight="1">
      <c r="A18" s="121" t="s">
        <v>236</v>
      </c>
      <c r="B18" s="58" t="s">
        <v>140</v>
      </c>
      <c r="C18" s="211" t="s">
        <v>235</v>
      </c>
      <c r="D18" s="91" t="s">
        <v>106</v>
      </c>
      <c r="E18" s="90">
        <v>9.94</v>
      </c>
      <c r="F18" s="25"/>
      <c r="G18" s="20">
        <f>E18*F18</f>
        <v>0</v>
      </c>
      <c r="H18" s="3">
        <v>0.08</v>
      </c>
      <c r="I18" s="20">
        <f>G18*H18</f>
        <v>0</v>
      </c>
      <c r="J18" s="20">
        <f>I18+G18</f>
        <v>0</v>
      </c>
    </row>
    <row r="19" spans="1:10" s="1" customFormat="1" ht="24.75" customHeight="1">
      <c r="A19" s="121" t="s">
        <v>234</v>
      </c>
      <c r="B19" s="58" t="s">
        <v>233</v>
      </c>
      <c r="C19" s="210" t="s">
        <v>232</v>
      </c>
      <c r="D19" s="91" t="s">
        <v>106</v>
      </c>
      <c r="E19" s="90">
        <v>14.18</v>
      </c>
      <c r="F19" s="25"/>
      <c r="G19" s="20">
        <f>E19*F19</f>
        <v>0</v>
      </c>
      <c r="H19" s="3">
        <v>0.08</v>
      </c>
      <c r="I19" s="20">
        <f>G19*H19</f>
        <v>0</v>
      </c>
      <c r="J19" s="20">
        <f>I19+G19</f>
        <v>0</v>
      </c>
    </row>
    <row r="20" spans="1:10" s="1" customFormat="1" ht="24.75" customHeight="1">
      <c r="A20" s="121" t="s">
        <v>231</v>
      </c>
      <c r="B20" s="58" t="s">
        <v>28</v>
      </c>
      <c r="C20" s="58" t="s">
        <v>29</v>
      </c>
      <c r="D20" s="91" t="s">
        <v>32</v>
      </c>
      <c r="E20" s="90">
        <v>1</v>
      </c>
      <c r="F20" s="25"/>
      <c r="G20" s="20">
        <f>E20*F20</f>
        <v>0</v>
      </c>
      <c r="H20" s="3">
        <v>0.08</v>
      </c>
      <c r="I20" s="20">
        <f>G20*H20</f>
        <v>0</v>
      </c>
      <c r="J20" s="20">
        <f>I20+G20</f>
        <v>0</v>
      </c>
    </row>
    <row r="21" spans="1:10" s="1" customFormat="1" ht="24.75" customHeight="1">
      <c r="A21" s="121" t="s">
        <v>230</v>
      </c>
      <c r="B21" s="58" t="s">
        <v>30</v>
      </c>
      <c r="C21" s="58" t="s">
        <v>31</v>
      </c>
      <c r="D21" s="91" t="s">
        <v>32</v>
      </c>
      <c r="E21" s="90">
        <v>1</v>
      </c>
      <c r="F21" s="25"/>
      <c r="G21" s="20">
        <f>E21*F21</f>
        <v>0</v>
      </c>
      <c r="H21" s="3">
        <v>0.08</v>
      </c>
      <c r="I21" s="20">
        <f>G21*H21</f>
        <v>0</v>
      </c>
      <c r="J21" s="20">
        <f>I21+G21</f>
        <v>0</v>
      </c>
    </row>
    <row r="22" spans="1:10" s="1" customFormat="1" ht="24.75" customHeight="1">
      <c r="A22" s="89" t="s">
        <v>55</v>
      </c>
      <c r="B22" s="89"/>
      <c r="C22" s="89"/>
      <c r="D22" s="89"/>
      <c r="E22" s="89"/>
      <c r="F22" s="89"/>
      <c r="G22" s="89"/>
      <c r="H22" s="89"/>
      <c r="I22" s="89"/>
      <c r="J22" s="89"/>
    </row>
    <row r="23" spans="1:10" s="1" customFormat="1" ht="24.75" customHeight="1">
      <c r="A23" s="85">
        <v>11</v>
      </c>
      <c r="B23" s="58" t="s">
        <v>16</v>
      </c>
      <c r="C23" s="58" t="s">
        <v>17</v>
      </c>
      <c r="D23" s="91" t="s">
        <v>11</v>
      </c>
      <c r="E23" s="90">
        <v>12.52</v>
      </c>
      <c r="F23" s="25"/>
      <c r="G23" s="20">
        <f>E23*F23</f>
        <v>0</v>
      </c>
      <c r="H23" s="3">
        <v>0.08</v>
      </c>
      <c r="I23" s="20">
        <f>G23*H23</f>
        <v>0</v>
      </c>
      <c r="J23" s="20">
        <f>I23+G23</f>
        <v>0</v>
      </c>
    </row>
    <row r="24" spans="1:10" s="1" customFormat="1" ht="24.75" customHeight="1">
      <c r="A24" s="85">
        <v>12</v>
      </c>
      <c r="B24" s="58" t="s">
        <v>204</v>
      </c>
      <c r="C24" s="58" t="s">
        <v>174</v>
      </c>
      <c r="D24" s="91" t="s">
        <v>20</v>
      </c>
      <c r="E24" s="90">
        <v>10</v>
      </c>
      <c r="F24" s="25"/>
      <c r="G24" s="20">
        <f>E24*F24</f>
        <v>0</v>
      </c>
      <c r="H24" s="3">
        <v>0.08</v>
      </c>
      <c r="I24" s="20">
        <f>G24*H24</f>
        <v>0</v>
      </c>
      <c r="J24" s="20">
        <f>I24+G24</f>
        <v>0</v>
      </c>
    </row>
    <row r="25" spans="1:10" s="1" customFormat="1" ht="24.75" customHeight="1">
      <c r="A25" s="85">
        <v>13</v>
      </c>
      <c r="B25" s="58" t="s">
        <v>18</v>
      </c>
      <c r="C25" s="58" t="s">
        <v>19</v>
      </c>
      <c r="D25" s="91" t="s">
        <v>20</v>
      </c>
      <c r="E25" s="90">
        <v>90</v>
      </c>
      <c r="F25" s="25"/>
      <c r="G25" s="20">
        <f>E25*F25</f>
        <v>0</v>
      </c>
      <c r="H25" s="3">
        <v>0.08</v>
      </c>
      <c r="I25" s="20">
        <f>G25*H25</f>
        <v>0</v>
      </c>
      <c r="J25" s="20">
        <f>I25+G25</f>
        <v>0</v>
      </c>
    </row>
    <row r="26" spans="1:10" ht="24.75" customHeight="1">
      <c r="A26" s="85">
        <v>14</v>
      </c>
      <c r="B26" s="119" t="s">
        <v>173</v>
      </c>
      <c r="C26" s="4" t="s">
        <v>172</v>
      </c>
      <c r="D26" s="5" t="s">
        <v>27</v>
      </c>
      <c r="E26" s="90">
        <v>6.2</v>
      </c>
      <c r="F26" s="25"/>
      <c r="G26" s="20">
        <f>E26*F26</f>
        <v>0</v>
      </c>
      <c r="H26" s="3">
        <v>0.08</v>
      </c>
      <c r="I26" s="20">
        <f>G26*H26</f>
        <v>0</v>
      </c>
      <c r="J26" s="20">
        <f>I26+G26</f>
        <v>0</v>
      </c>
    </row>
    <row r="27" spans="1:10" ht="24.75" customHeight="1">
      <c r="A27" s="85">
        <v>15</v>
      </c>
      <c r="B27" s="119" t="s">
        <v>22</v>
      </c>
      <c r="C27" s="4" t="s">
        <v>23</v>
      </c>
      <c r="D27" s="5" t="s">
        <v>24</v>
      </c>
      <c r="E27" s="90">
        <v>7</v>
      </c>
      <c r="F27" s="25"/>
      <c r="G27" s="20">
        <f>E27*F27</f>
        <v>0</v>
      </c>
      <c r="H27" s="3">
        <v>0.08</v>
      </c>
      <c r="I27" s="20">
        <f>G27*H27</f>
        <v>0</v>
      </c>
      <c r="J27" s="20">
        <f>I27+G27</f>
        <v>0</v>
      </c>
    </row>
    <row r="28" spans="1:10" ht="24.75" customHeight="1">
      <c r="A28" s="85">
        <v>16</v>
      </c>
      <c r="B28" s="117" t="s">
        <v>35</v>
      </c>
      <c r="C28" s="4" t="s">
        <v>229</v>
      </c>
      <c r="D28" s="5" t="s">
        <v>32</v>
      </c>
      <c r="E28" s="90">
        <v>1</v>
      </c>
      <c r="F28" s="25"/>
      <c r="G28" s="20">
        <f>E28*F28</f>
        <v>0</v>
      </c>
      <c r="H28" s="3">
        <v>0.08</v>
      </c>
      <c r="I28" s="20">
        <f>G28*H28</f>
        <v>0</v>
      </c>
      <c r="J28" s="20">
        <f>I28+G28</f>
        <v>0</v>
      </c>
    </row>
    <row r="29" spans="1:10" ht="24.75" customHeight="1">
      <c r="A29" s="85">
        <v>17</v>
      </c>
      <c r="B29" s="117" t="s">
        <v>33</v>
      </c>
      <c r="C29" s="4" t="s">
        <v>228</v>
      </c>
      <c r="D29" s="5" t="s">
        <v>32</v>
      </c>
      <c r="E29" s="90">
        <v>1</v>
      </c>
      <c r="F29" s="25"/>
      <c r="G29" s="20">
        <f>E29*F29</f>
        <v>0</v>
      </c>
      <c r="H29" s="3">
        <v>0.08</v>
      </c>
      <c r="I29" s="20">
        <f>G29*H29</f>
        <v>0</v>
      </c>
      <c r="J29" s="20">
        <f>I29+G29</f>
        <v>0</v>
      </c>
    </row>
    <row r="30" spans="1:10" ht="24.75" customHeight="1">
      <c r="A30" s="209" t="s">
        <v>38</v>
      </c>
      <c r="B30" s="208"/>
      <c r="C30" s="208"/>
      <c r="D30" s="208"/>
      <c r="E30" s="208"/>
      <c r="F30" s="208"/>
      <c r="G30" s="208"/>
      <c r="H30" s="208"/>
      <c r="I30" s="208"/>
      <c r="J30" s="207"/>
    </row>
    <row r="31" spans="1:10" ht="24.75" customHeight="1">
      <c r="A31" s="113" t="s">
        <v>41</v>
      </c>
      <c r="B31" s="112"/>
      <c r="C31" s="112"/>
      <c r="D31" s="112"/>
      <c r="E31" s="112"/>
      <c r="F31" s="112"/>
      <c r="G31" s="112"/>
      <c r="H31" s="112"/>
      <c r="I31" s="112"/>
      <c r="J31" s="148"/>
    </row>
    <row r="32" spans="1:10" ht="24.75" customHeight="1">
      <c r="A32" s="21">
        <v>18</v>
      </c>
      <c r="B32" s="111" t="s">
        <v>39</v>
      </c>
      <c r="C32" s="22" t="s">
        <v>40</v>
      </c>
      <c r="D32" s="23" t="s">
        <v>24</v>
      </c>
      <c r="E32" s="21">
        <v>3043</v>
      </c>
      <c r="F32" s="25"/>
      <c r="G32" s="20">
        <f>E32*F32</f>
        <v>0</v>
      </c>
      <c r="H32" s="3">
        <v>0.08</v>
      </c>
      <c r="I32" s="20">
        <f>G32*H32</f>
        <v>0</v>
      </c>
      <c r="J32" s="20">
        <f>I32+G32</f>
        <v>0</v>
      </c>
    </row>
    <row r="33" spans="1:10" ht="24.75" customHeight="1">
      <c r="A33" s="115" t="s">
        <v>42</v>
      </c>
      <c r="B33" s="114"/>
      <c r="C33" s="114"/>
      <c r="D33" s="114"/>
      <c r="E33" s="114"/>
      <c r="F33" s="114"/>
      <c r="G33" s="114"/>
      <c r="H33" s="114"/>
      <c r="I33" s="114"/>
      <c r="J33" s="149"/>
    </row>
    <row r="34" spans="1:10" ht="24.75" customHeight="1">
      <c r="A34" s="21">
        <v>19</v>
      </c>
      <c r="B34" s="111" t="s">
        <v>39</v>
      </c>
      <c r="C34" s="22" t="s">
        <v>40</v>
      </c>
      <c r="D34" s="23" t="s">
        <v>24</v>
      </c>
      <c r="E34" s="21">
        <v>2195</v>
      </c>
      <c r="F34" s="25"/>
      <c r="G34" s="20">
        <f>E34*F34</f>
        <v>0</v>
      </c>
      <c r="H34" s="3">
        <v>0.08</v>
      </c>
      <c r="I34" s="20">
        <f>G34*H34</f>
        <v>0</v>
      </c>
      <c r="J34" s="20">
        <f>I34+G34</f>
        <v>0</v>
      </c>
    </row>
    <row r="35" spans="1:10" ht="24.75" customHeight="1">
      <c r="A35" s="115" t="s">
        <v>43</v>
      </c>
      <c r="B35" s="114"/>
      <c r="C35" s="114"/>
      <c r="D35" s="114"/>
      <c r="E35" s="114"/>
      <c r="F35" s="114"/>
      <c r="G35" s="114"/>
      <c r="H35" s="114"/>
      <c r="I35" s="114"/>
      <c r="J35" s="74"/>
    </row>
    <row r="36" spans="1:10" ht="24.75" customHeight="1">
      <c r="A36" s="21">
        <v>20</v>
      </c>
      <c r="B36" s="111" t="s">
        <v>39</v>
      </c>
      <c r="C36" s="22" t="s">
        <v>40</v>
      </c>
      <c r="D36" s="23" t="s">
        <v>24</v>
      </c>
      <c r="E36" s="21">
        <v>228</v>
      </c>
      <c r="F36" s="25"/>
      <c r="G36" s="20">
        <f>E36*F36</f>
        <v>0</v>
      </c>
      <c r="H36" s="3">
        <v>0.08</v>
      </c>
      <c r="I36" s="20">
        <f>G36*H36</f>
        <v>0</v>
      </c>
      <c r="J36" s="20">
        <f>I36+G36</f>
        <v>0</v>
      </c>
    </row>
    <row r="37" spans="1:10" ht="24.75" customHeight="1">
      <c r="A37" s="113" t="s">
        <v>46</v>
      </c>
      <c r="B37" s="112"/>
      <c r="C37" s="112"/>
      <c r="D37" s="112"/>
      <c r="E37" s="112"/>
      <c r="F37" s="112"/>
      <c r="G37" s="112"/>
      <c r="H37" s="112"/>
      <c r="I37" s="112"/>
      <c r="J37" s="74"/>
    </row>
    <row r="38" spans="1:10" ht="24.75" customHeight="1">
      <c r="A38" s="21">
        <v>21</v>
      </c>
      <c r="B38" s="111" t="s">
        <v>39</v>
      </c>
      <c r="C38" s="22" t="s">
        <v>40</v>
      </c>
      <c r="D38" s="23" t="s">
        <v>24</v>
      </c>
      <c r="E38" s="21">
        <v>550</v>
      </c>
      <c r="F38" s="25"/>
      <c r="G38" s="20">
        <f>E38*F38</f>
        <v>0</v>
      </c>
      <c r="H38" s="3">
        <v>0.08</v>
      </c>
      <c r="I38" s="20">
        <f>G38*H38</f>
        <v>0</v>
      </c>
      <c r="J38" s="20">
        <f>I38+G38</f>
        <v>0</v>
      </c>
    </row>
    <row r="39" spans="1:10" ht="15.75" customHeight="1">
      <c r="A39" s="113"/>
      <c r="B39" s="112"/>
      <c r="C39" s="112"/>
      <c r="D39" s="112"/>
      <c r="E39" s="112"/>
      <c r="F39" s="112"/>
      <c r="G39" s="112"/>
      <c r="H39" s="112"/>
      <c r="I39" s="112"/>
      <c r="J39" s="74"/>
    </row>
    <row r="40" spans="1:10" ht="24.75" customHeight="1">
      <c r="A40" s="21">
        <v>22</v>
      </c>
      <c r="B40" s="111" t="s">
        <v>44</v>
      </c>
      <c r="C40" s="22" t="s">
        <v>45</v>
      </c>
      <c r="D40" s="23" t="s">
        <v>24</v>
      </c>
      <c r="E40" s="21">
        <v>6016</v>
      </c>
      <c r="F40" s="25"/>
      <c r="G40" s="20">
        <f>E40*F40</f>
        <v>0</v>
      </c>
      <c r="H40" s="3">
        <v>0.08</v>
      </c>
      <c r="I40" s="20">
        <f>G40*H40</f>
        <v>0</v>
      </c>
      <c r="J40" s="20">
        <f>I40+G40</f>
        <v>0</v>
      </c>
    </row>
    <row r="41" spans="1:10" ht="24.75" customHeight="1">
      <c r="A41" s="21">
        <v>23</v>
      </c>
      <c r="B41" s="159" t="s">
        <v>56</v>
      </c>
      <c r="C41" s="159" t="s">
        <v>57</v>
      </c>
      <c r="D41" s="206" t="s">
        <v>52</v>
      </c>
      <c r="E41" s="205">
        <v>1000</v>
      </c>
      <c r="F41" s="50"/>
      <c r="G41" s="20">
        <f>E41*F41</f>
        <v>0</v>
      </c>
      <c r="H41" s="52">
        <v>0.08</v>
      </c>
      <c r="I41" s="20">
        <f>G41*H41</f>
        <v>0</v>
      </c>
      <c r="J41" s="20">
        <f>I41+G41</f>
        <v>0</v>
      </c>
    </row>
    <row r="42" spans="1:10" ht="24.75" customHeight="1">
      <c r="A42" s="21">
        <v>24</v>
      </c>
      <c r="B42" s="158" t="s">
        <v>75</v>
      </c>
      <c r="C42" s="204" t="s">
        <v>76</v>
      </c>
      <c r="D42" s="203" t="s">
        <v>52</v>
      </c>
      <c r="E42" s="202">
        <v>50</v>
      </c>
      <c r="F42" s="55"/>
      <c r="G42" s="20">
        <f>E42*F42</f>
        <v>0</v>
      </c>
      <c r="H42" s="57">
        <v>0.08</v>
      </c>
      <c r="I42" s="20">
        <f>G42*H42</f>
        <v>0</v>
      </c>
      <c r="J42" s="20">
        <f>I42+G42</f>
        <v>0</v>
      </c>
    </row>
    <row r="43" spans="1:10" ht="24.75" customHeight="1">
      <c r="A43" s="21">
        <v>25</v>
      </c>
      <c r="B43" s="158" t="s">
        <v>77</v>
      </c>
      <c r="C43" s="100" t="s">
        <v>78</v>
      </c>
      <c r="D43" s="203" t="s">
        <v>32</v>
      </c>
      <c r="E43" s="202">
        <v>400</v>
      </c>
      <c r="F43" s="55"/>
      <c r="G43" s="20">
        <f>E43*F43</f>
        <v>0</v>
      </c>
      <c r="H43" s="57">
        <v>0.08</v>
      </c>
      <c r="I43" s="20">
        <f>G43*H43</f>
        <v>0</v>
      </c>
      <c r="J43" s="20">
        <f>I43+G43</f>
        <v>0</v>
      </c>
    </row>
    <row r="44" spans="1:10" ht="24.75" customHeight="1">
      <c r="A44" s="21">
        <v>26</v>
      </c>
      <c r="B44" s="158" t="s">
        <v>79</v>
      </c>
      <c r="C44" s="100" t="s">
        <v>80</v>
      </c>
      <c r="D44" s="203" t="s">
        <v>32</v>
      </c>
      <c r="E44" s="202">
        <v>50</v>
      </c>
      <c r="F44" s="55"/>
      <c r="G44" s="20">
        <f>E44*F44</f>
        <v>0</v>
      </c>
      <c r="H44" s="57">
        <v>0.08</v>
      </c>
      <c r="I44" s="20">
        <f>G44*H44</f>
        <v>0</v>
      </c>
      <c r="J44" s="20">
        <f>I44+G44</f>
        <v>0</v>
      </c>
    </row>
    <row r="45" spans="1:10" ht="24.75" customHeight="1">
      <c r="A45" s="21">
        <v>27</v>
      </c>
      <c r="B45" s="22" t="s">
        <v>65</v>
      </c>
      <c r="C45" s="22" t="s">
        <v>66</v>
      </c>
      <c r="D45" s="24" t="s">
        <v>32</v>
      </c>
      <c r="E45" s="21">
        <v>80</v>
      </c>
      <c r="F45" s="25"/>
      <c r="G45" s="20">
        <f>E45*F45</f>
        <v>0</v>
      </c>
      <c r="H45" s="3">
        <v>0.08</v>
      </c>
      <c r="I45" s="20">
        <f>G45*H45</f>
        <v>0</v>
      </c>
      <c r="J45" s="20">
        <f>I45+G45</f>
        <v>0</v>
      </c>
    </row>
    <row r="46" spans="1:10" ht="24.75" customHeight="1">
      <c r="A46" s="21">
        <v>28</v>
      </c>
      <c r="B46" s="22" t="s">
        <v>67</v>
      </c>
      <c r="C46" s="22" t="s">
        <v>68</v>
      </c>
      <c r="D46" s="24" t="s">
        <v>32</v>
      </c>
      <c r="E46" s="21">
        <v>50</v>
      </c>
      <c r="F46" s="25"/>
      <c r="G46" s="20">
        <f>E46*F46</f>
        <v>0</v>
      </c>
      <c r="H46" s="3">
        <v>0.08</v>
      </c>
      <c r="I46" s="20">
        <f>G46*H46</f>
        <v>0</v>
      </c>
      <c r="J46" s="20">
        <f>I46+G46</f>
        <v>0</v>
      </c>
    </row>
    <row r="47" spans="1:10" ht="24.75" customHeight="1">
      <c r="A47" s="89" t="s">
        <v>47</v>
      </c>
      <c r="B47" s="89"/>
      <c r="C47" s="89"/>
      <c r="D47" s="89"/>
      <c r="E47" s="89"/>
      <c r="F47" s="89"/>
      <c r="G47" s="89"/>
      <c r="H47" s="89"/>
      <c r="I47" s="89"/>
      <c r="J47" s="89"/>
    </row>
    <row r="48" spans="1:10" ht="24.75" customHeight="1">
      <c r="A48" s="85">
        <v>29</v>
      </c>
      <c r="B48" s="201" t="s">
        <v>48</v>
      </c>
      <c r="C48" s="201" t="s">
        <v>50</v>
      </c>
      <c r="D48" s="91" t="s">
        <v>20</v>
      </c>
      <c r="E48" s="90">
        <v>1</v>
      </c>
      <c r="F48" s="25"/>
      <c r="G48" s="20">
        <f>E48*F48</f>
        <v>0</v>
      </c>
      <c r="H48" s="3">
        <v>0.08</v>
      </c>
      <c r="I48" s="20">
        <f>G48*H48</f>
        <v>0</v>
      </c>
      <c r="J48" s="20">
        <f>I48+G48</f>
        <v>0</v>
      </c>
    </row>
    <row r="49" spans="1:10" ht="24.75" customHeight="1">
      <c r="A49" s="89" t="s">
        <v>124</v>
      </c>
      <c r="B49" s="89"/>
      <c r="C49" s="89"/>
      <c r="D49" s="89"/>
      <c r="E49" s="89"/>
      <c r="F49" s="89"/>
      <c r="G49" s="89"/>
      <c r="H49" s="89"/>
      <c r="I49" s="89"/>
      <c r="J49" s="89"/>
    </row>
    <row r="50" spans="1:10" ht="24.75" customHeight="1">
      <c r="A50" s="85">
        <v>30</v>
      </c>
      <c r="B50" s="22" t="s">
        <v>123</v>
      </c>
      <c r="C50" s="22" t="s">
        <v>66</v>
      </c>
      <c r="D50" s="91" t="s">
        <v>32</v>
      </c>
      <c r="E50" s="90">
        <v>120</v>
      </c>
      <c r="F50" s="25"/>
      <c r="G50" s="20">
        <f>E50*F50</f>
        <v>0</v>
      </c>
      <c r="H50" s="3">
        <v>0.08</v>
      </c>
      <c r="I50" s="20">
        <f>G50*H50</f>
        <v>0</v>
      </c>
      <c r="J50" s="20">
        <f>I50+G50</f>
        <v>0</v>
      </c>
    </row>
    <row r="51" spans="1:10" ht="24.75" customHeight="1">
      <c r="A51" s="85">
        <v>31</v>
      </c>
      <c r="B51" s="22" t="s">
        <v>161</v>
      </c>
      <c r="C51" s="22" t="s">
        <v>68</v>
      </c>
      <c r="D51" s="91" t="s">
        <v>32</v>
      </c>
      <c r="E51" s="90">
        <v>25</v>
      </c>
      <c r="F51" s="25"/>
      <c r="G51" s="20">
        <f>E51*F51</f>
        <v>0</v>
      </c>
      <c r="H51" s="3">
        <v>0.08</v>
      </c>
      <c r="I51" s="20">
        <f>G51*H51</f>
        <v>0</v>
      </c>
      <c r="J51" s="20">
        <f>I51+G51</f>
        <v>0</v>
      </c>
    </row>
    <row r="52" spans="1:10" ht="24.75" customHeight="1">
      <c r="A52" s="121" t="s">
        <v>227</v>
      </c>
      <c r="B52" s="200" t="s">
        <v>160</v>
      </c>
      <c r="C52" s="199" t="s">
        <v>226</v>
      </c>
      <c r="D52" s="121" t="s">
        <v>92</v>
      </c>
      <c r="E52" s="122">
        <v>3.4</v>
      </c>
      <c r="F52" s="25"/>
      <c r="G52" s="20">
        <f>E52*F52</f>
        <v>0</v>
      </c>
      <c r="H52" s="3">
        <v>0.08</v>
      </c>
      <c r="I52" s="20">
        <f>G52*H52</f>
        <v>0</v>
      </c>
      <c r="J52" s="20">
        <f>I52+G52</f>
        <v>0</v>
      </c>
    </row>
    <row r="53" spans="1:10" ht="24.75" customHeight="1">
      <c r="A53" s="198" t="s">
        <v>122</v>
      </c>
      <c r="B53" s="197"/>
      <c r="C53" s="197"/>
      <c r="D53" s="197"/>
      <c r="E53" s="197"/>
      <c r="F53" s="197"/>
      <c r="G53" s="197"/>
      <c r="H53" s="197"/>
      <c r="I53" s="197"/>
      <c r="J53" s="196"/>
    </row>
    <row r="54" spans="1:10" ht="24.75" customHeight="1">
      <c r="A54" s="85">
        <v>33</v>
      </c>
      <c r="B54" s="22" t="s">
        <v>225</v>
      </c>
      <c r="C54" s="22" t="s">
        <v>120</v>
      </c>
      <c r="D54" s="91" t="s">
        <v>11</v>
      </c>
      <c r="E54" s="90">
        <v>0.74</v>
      </c>
      <c r="F54" s="25"/>
      <c r="G54" s="20">
        <f>E54*F54</f>
        <v>0</v>
      </c>
      <c r="H54" s="3">
        <v>0.08</v>
      </c>
      <c r="I54" s="20">
        <f>G54*H54</f>
        <v>0</v>
      </c>
      <c r="J54" s="20">
        <f>I54+G54</f>
        <v>0</v>
      </c>
    </row>
    <row r="55" spans="1:10" ht="24.75" customHeight="1">
      <c r="A55" s="89" t="s">
        <v>119</v>
      </c>
      <c r="B55" s="89"/>
      <c r="C55" s="89"/>
      <c r="D55" s="89"/>
      <c r="E55" s="89"/>
      <c r="F55" s="89"/>
      <c r="G55" s="89"/>
      <c r="H55" s="89"/>
      <c r="I55" s="89"/>
      <c r="J55" s="89"/>
    </row>
    <row r="56" spans="1:10" ht="24.75" customHeight="1">
      <c r="A56" s="85">
        <v>34</v>
      </c>
      <c r="B56" s="4" t="s">
        <v>118</v>
      </c>
      <c r="C56" s="4" t="s">
        <v>117</v>
      </c>
      <c r="D56" s="5" t="s">
        <v>20</v>
      </c>
      <c r="E56" s="90">
        <v>30</v>
      </c>
      <c r="F56" s="25"/>
      <c r="G56" s="20">
        <f>E56*F56</f>
        <v>0</v>
      </c>
      <c r="H56" s="3">
        <v>0.08</v>
      </c>
      <c r="I56" s="20">
        <f>G56*H56</f>
        <v>0</v>
      </c>
      <c r="J56" s="20">
        <f>I56+G56</f>
        <v>0</v>
      </c>
    </row>
    <row r="57" spans="1:10" ht="24.75" customHeight="1">
      <c r="A57" s="89" t="s">
        <v>53</v>
      </c>
      <c r="B57" s="89"/>
      <c r="C57" s="89"/>
      <c r="D57" s="89"/>
      <c r="E57" s="89"/>
      <c r="F57" s="89"/>
      <c r="G57" s="89"/>
      <c r="H57" s="89"/>
      <c r="I57" s="89"/>
      <c r="J57" s="89"/>
    </row>
    <row r="58" spans="1:10" ht="24.75" customHeight="1">
      <c r="A58" s="85">
        <v>35</v>
      </c>
      <c r="B58" s="4" t="s">
        <v>58</v>
      </c>
      <c r="C58" s="4" t="s">
        <v>59</v>
      </c>
      <c r="D58" s="5" t="s">
        <v>52</v>
      </c>
      <c r="E58" s="90">
        <v>2500</v>
      </c>
      <c r="F58" s="25"/>
      <c r="G58" s="20">
        <f>E58*F58</f>
        <v>0</v>
      </c>
      <c r="H58" s="3">
        <v>0.23</v>
      </c>
      <c r="I58" s="20">
        <f>G58*H58</f>
        <v>0</v>
      </c>
      <c r="J58" s="20">
        <f>I58+G58</f>
        <v>0</v>
      </c>
    </row>
    <row r="59" spans="1:10" ht="24.75" customHeight="1">
      <c r="A59" s="85">
        <v>36</v>
      </c>
      <c r="B59" s="31" t="s">
        <v>60</v>
      </c>
      <c r="C59" s="32" t="s">
        <v>81</v>
      </c>
      <c r="D59" s="29" t="s">
        <v>52</v>
      </c>
      <c r="E59" s="135">
        <v>70</v>
      </c>
      <c r="F59" s="50"/>
      <c r="G59" s="20">
        <f>E59*F59</f>
        <v>0</v>
      </c>
      <c r="H59" s="52">
        <v>0.23</v>
      </c>
      <c r="I59" s="20">
        <f>G59*H59</f>
        <v>0</v>
      </c>
      <c r="J59" s="20">
        <f>I59+G59</f>
        <v>0</v>
      </c>
    </row>
    <row r="60" spans="1:10" ht="24.75" customHeight="1">
      <c r="A60" s="85">
        <v>37</v>
      </c>
      <c r="B60" s="84" t="s">
        <v>114</v>
      </c>
      <c r="C60" s="100" t="s">
        <v>113</v>
      </c>
      <c r="D60" s="54" t="s">
        <v>52</v>
      </c>
      <c r="E60" s="195">
        <v>30</v>
      </c>
      <c r="F60" s="55"/>
      <c r="G60" s="20">
        <f>E60*F60</f>
        <v>0</v>
      </c>
      <c r="H60" s="57">
        <v>0.23</v>
      </c>
      <c r="I60" s="20">
        <f>G60*H60</f>
        <v>0</v>
      </c>
      <c r="J60" s="20">
        <f>I60+G60</f>
        <v>0</v>
      </c>
    </row>
    <row r="61" spans="1:10" ht="24.75" customHeight="1">
      <c r="A61" s="85">
        <v>38</v>
      </c>
      <c r="B61" s="84" t="s">
        <v>112</v>
      </c>
      <c r="C61" s="100" t="s">
        <v>111</v>
      </c>
      <c r="D61" s="54" t="s">
        <v>32</v>
      </c>
      <c r="E61" s="195">
        <v>141</v>
      </c>
      <c r="F61" s="55"/>
      <c r="G61" s="20">
        <f>E61*F61</f>
        <v>0</v>
      </c>
      <c r="H61" s="57">
        <v>0.23</v>
      </c>
      <c r="I61" s="20">
        <f>G61*H61</f>
        <v>0</v>
      </c>
      <c r="J61" s="20">
        <f>I61+G61</f>
        <v>0</v>
      </c>
    </row>
    <row r="62" spans="1:10" ht="24.75" customHeight="1">
      <c r="A62" s="85">
        <v>39</v>
      </c>
      <c r="B62" s="133" t="s">
        <v>110</v>
      </c>
      <c r="C62" s="132" t="s">
        <v>109</v>
      </c>
      <c r="D62" s="104" t="s">
        <v>32</v>
      </c>
      <c r="E62" s="194">
        <v>60</v>
      </c>
      <c r="F62" s="131"/>
      <c r="G62" s="20">
        <f>E62*F62</f>
        <v>0</v>
      </c>
      <c r="H62" s="103">
        <v>0.23</v>
      </c>
      <c r="I62" s="20">
        <f>G62*H62</f>
        <v>0</v>
      </c>
      <c r="J62" s="20">
        <f>I62+G62</f>
        <v>0</v>
      </c>
    </row>
    <row r="63" spans="1:10" ht="24.75" customHeight="1">
      <c r="A63" s="85">
        <v>40</v>
      </c>
      <c r="B63" s="47" t="s">
        <v>90</v>
      </c>
      <c r="C63" s="48" t="s">
        <v>91</v>
      </c>
      <c r="D63" s="154" t="s">
        <v>92</v>
      </c>
      <c r="E63" s="193">
        <v>2</v>
      </c>
      <c r="F63" s="55"/>
      <c r="G63" s="20">
        <f>E63*F63</f>
        <v>0</v>
      </c>
      <c r="H63" s="57">
        <v>0.08</v>
      </c>
      <c r="I63" s="20">
        <f>G63*H63</f>
        <v>0</v>
      </c>
      <c r="J63" s="20">
        <f>I63+G63</f>
        <v>0</v>
      </c>
    </row>
    <row r="64" spans="1:10" ht="24.75" customHeight="1">
      <c r="A64" s="85">
        <v>41</v>
      </c>
      <c r="B64" s="44" t="s">
        <v>93</v>
      </c>
      <c r="C64" s="45" t="s">
        <v>94</v>
      </c>
      <c r="D64" s="154" t="s">
        <v>92</v>
      </c>
      <c r="E64" s="193">
        <v>2</v>
      </c>
      <c r="F64" s="55"/>
      <c r="G64" s="20">
        <f>E64*F64</f>
        <v>0</v>
      </c>
      <c r="H64" s="57">
        <v>0.08</v>
      </c>
      <c r="I64" s="20">
        <f>G64*H64</f>
        <v>0</v>
      </c>
      <c r="J64" s="20">
        <f>I64+G64</f>
        <v>0</v>
      </c>
    </row>
    <row r="65" spans="1:10" ht="24.75" customHeight="1">
      <c r="A65" s="85">
        <v>42</v>
      </c>
      <c r="B65" s="47" t="s">
        <v>95</v>
      </c>
      <c r="C65" s="48" t="s">
        <v>96</v>
      </c>
      <c r="D65" s="154" t="s">
        <v>92</v>
      </c>
      <c r="E65" s="193">
        <v>2</v>
      </c>
      <c r="F65" s="55"/>
      <c r="G65" s="20">
        <f>E65*F65</f>
        <v>0</v>
      </c>
      <c r="H65" s="57">
        <v>0.08</v>
      </c>
      <c r="I65" s="20">
        <f>G65*H65</f>
        <v>0</v>
      </c>
      <c r="J65" s="20">
        <f>I65+G65</f>
        <v>0</v>
      </c>
    </row>
    <row r="66" spans="1:10" ht="24.75" customHeight="1">
      <c r="A66" s="153" t="s">
        <v>192</v>
      </c>
      <c r="B66" s="153"/>
      <c r="C66" s="153"/>
      <c r="D66" s="153"/>
      <c r="E66" s="153"/>
      <c r="F66" s="153"/>
      <c r="G66" s="153"/>
      <c r="H66" s="153"/>
      <c r="I66" s="153"/>
      <c r="J66" s="153"/>
    </row>
    <row r="67" spans="1:10" ht="28.5" customHeight="1" thickBot="1">
      <c r="A67" s="122">
        <v>43</v>
      </c>
      <c r="B67" s="4" t="s">
        <v>224</v>
      </c>
      <c r="C67" s="116" t="s">
        <v>223</v>
      </c>
      <c r="D67" s="5" t="s">
        <v>20</v>
      </c>
      <c r="E67" s="122">
        <v>1</v>
      </c>
      <c r="F67" s="25"/>
      <c r="G67" s="20">
        <f>E67*F67</f>
        <v>0</v>
      </c>
      <c r="H67" s="3">
        <v>0.08</v>
      </c>
      <c r="I67" s="20">
        <f>G67*H67</f>
        <v>0</v>
      </c>
      <c r="J67" s="20">
        <f>I67+G67</f>
        <v>0</v>
      </c>
    </row>
    <row r="68" spans="1:10" ht="24.75" customHeight="1" thickBot="1">
      <c r="A68" s="64" t="s">
        <v>61</v>
      </c>
      <c r="B68" s="64"/>
      <c r="C68" s="64"/>
      <c r="D68" s="64"/>
      <c r="E68" s="64"/>
      <c r="F68" s="64"/>
      <c r="G68" s="64"/>
      <c r="H68" s="65"/>
      <c r="I68" s="83">
        <f>SUM(G67,G58:G65,G56,G54,G50:G52,G48,G40:G46,G38,G36,G34,G32,G23:G29,G12:G21)</f>
        <v>0</v>
      </c>
      <c r="J68" s="82"/>
    </row>
    <row r="69" spans="1:10" ht="24.75" customHeight="1" thickBot="1">
      <c r="A69" s="64" t="s">
        <v>62</v>
      </c>
      <c r="B69" s="64"/>
      <c r="C69" s="64"/>
      <c r="D69" s="64"/>
      <c r="E69" s="64"/>
      <c r="F69" s="64"/>
      <c r="G69" s="64"/>
      <c r="H69" s="65"/>
      <c r="I69" s="66">
        <f>SUM(J67,J58:J65,J56,J54,J50:J52,J48,J40:J46,J38,J36,J34,J32,J23:J29,J12:J21)</f>
        <v>0</v>
      </c>
      <c r="J69" s="67"/>
    </row>
    <row r="71" ht="14.25">
      <c r="G71" s="43" t="s">
        <v>89</v>
      </c>
    </row>
  </sheetData>
  <sheetProtection/>
  <mergeCells count="19">
    <mergeCell ref="A7:J7"/>
    <mergeCell ref="A11:J11"/>
    <mergeCell ref="A55:J55"/>
    <mergeCell ref="A57:J57"/>
    <mergeCell ref="A22:J22"/>
    <mergeCell ref="A30:J30"/>
    <mergeCell ref="A31:J31"/>
    <mergeCell ref="A33:J33"/>
    <mergeCell ref="A35:J35"/>
    <mergeCell ref="A53:J53"/>
    <mergeCell ref="A37:J37"/>
    <mergeCell ref="A68:H68"/>
    <mergeCell ref="I68:J68"/>
    <mergeCell ref="A69:H69"/>
    <mergeCell ref="I69:J69"/>
    <mergeCell ref="A39:J39"/>
    <mergeCell ref="A49:J49"/>
    <mergeCell ref="A66:J66"/>
    <mergeCell ref="A47:J47"/>
  </mergeCells>
  <printOptions/>
  <pageMargins left="0.7843137254901962" right="0.7843137254901962" top="0.9803921568627452" bottom="0.9803921568627452" header="0.5098039215686275" footer="0.5098039215686275"/>
  <pageSetup fitToHeight="0" fitToWidth="1" horizontalDpi="300" verticalDpi="300" orientation="portrait" paperSize="9" scale="5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2:J68"/>
  <sheetViews>
    <sheetView zoomScalePageLayoutView="0" workbookViewId="0" topLeftCell="A1">
      <selection activeCell="N20" sqref="N20"/>
    </sheetView>
  </sheetViews>
  <sheetFormatPr defaultColWidth="9.140625" defaultRowHeight="12.75"/>
  <cols>
    <col min="1" max="1" width="5.7109375" style="0" customWidth="1"/>
    <col min="2" max="2" width="12.8515625" style="0" customWidth="1"/>
    <col min="3" max="3" width="56.00390625" style="0" customWidth="1"/>
    <col min="4" max="5" width="10.7109375" style="0" customWidth="1"/>
    <col min="6" max="6" width="10.140625" style="0" customWidth="1"/>
    <col min="7" max="10" width="10.7109375" style="0" customWidth="1"/>
  </cols>
  <sheetData>
    <row r="1" ht="71.25" customHeight="1"/>
    <row r="2" spans="2:3" ht="42" customHeight="1">
      <c r="B2" s="40" t="s">
        <v>82</v>
      </c>
      <c r="C2" s="42" t="s">
        <v>88</v>
      </c>
    </row>
    <row r="3" spans="2:4" ht="16.5" customHeight="1">
      <c r="B3" s="34"/>
      <c r="C3" s="35"/>
      <c r="D3" s="41" t="s">
        <v>83</v>
      </c>
    </row>
    <row r="4" ht="12.75">
      <c r="A4" s="37" t="s">
        <v>84</v>
      </c>
    </row>
    <row r="5" spans="1:2" ht="12.75">
      <c r="A5" s="37" t="s">
        <v>85</v>
      </c>
      <c r="B5" s="36"/>
    </row>
    <row r="6" ht="19.5" customHeight="1"/>
    <row r="7" spans="1:10" ht="27.75" customHeight="1">
      <c r="A7" s="77" t="s">
        <v>86</v>
      </c>
      <c r="B7" s="77"/>
      <c r="C7" s="77"/>
      <c r="D7" s="77"/>
      <c r="E7" s="77"/>
      <c r="F7" s="77"/>
      <c r="G7" s="77"/>
      <c r="H7" s="77"/>
      <c r="I7" s="77"/>
      <c r="J7" s="77"/>
    </row>
    <row r="8" ht="15.75" customHeight="1"/>
    <row r="9" s="1" customFormat="1" ht="21.75" customHeight="1">
      <c r="A9" s="7" t="s">
        <v>256</v>
      </c>
    </row>
    <row r="10" spans="1:10" s="1" customFormat="1" ht="51.75" customHeight="1">
      <c r="A10" s="128" t="s">
        <v>0</v>
      </c>
      <c r="B10" s="128" t="s">
        <v>1</v>
      </c>
      <c r="C10" s="128" t="s">
        <v>2</v>
      </c>
      <c r="D10" s="128" t="s">
        <v>3</v>
      </c>
      <c r="E10" s="128" t="s">
        <v>4</v>
      </c>
      <c r="F10" s="126" t="s">
        <v>5</v>
      </c>
      <c r="G10" s="127" t="s">
        <v>6</v>
      </c>
      <c r="H10" s="126" t="s">
        <v>7</v>
      </c>
      <c r="I10" s="126" t="s">
        <v>8</v>
      </c>
      <c r="J10" s="126" t="s">
        <v>9</v>
      </c>
    </row>
    <row r="11" spans="1:10" s="1" customFormat="1" ht="24.75" customHeight="1">
      <c r="A11" s="125" t="s">
        <v>54</v>
      </c>
      <c r="B11" s="125"/>
      <c r="C11" s="125"/>
      <c r="D11" s="125"/>
      <c r="E11" s="125"/>
      <c r="F11" s="125"/>
      <c r="G11" s="125"/>
      <c r="H11" s="125"/>
      <c r="I11" s="125"/>
      <c r="J11" s="125"/>
    </row>
    <row r="12" spans="1:10" s="1" customFormat="1" ht="28.5" customHeight="1">
      <c r="A12" s="121">
        <v>1</v>
      </c>
      <c r="B12" s="58" t="s">
        <v>146</v>
      </c>
      <c r="C12" s="58" t="s">
        <v>70</v>
      </c>
      <c r="D12" s="91" t="s">
        <v>145</v>
      </c>
      <c r="E12" s="90">
        <v>1</v>
      </c>
      <c r="F12" s="25"/>
      <c r="G12" s="20">
        <f>E12*F12</f>
        <v>0</v>
      </c>
      <c r="H12" s="3">
        <v>0.08</v>
      </c>
      <c r="I12" s="20">
        <f>G12*H12</f>
        <v>0</v>
      </c>
      <c r="J12" s="20">
        <f>I12+G12</f>
        <v>0</v>
      </c>
    </row>
    <row r="13" spans="1:10" s="1" customFormat="1" ht="24.75" customHeight="1">
      <c r="A13" s="121">
        <v>2</v>
      </c>
      <c r="B13" s="58" t="s">
        <v>184</v>
      </c>
      <c r="C13" s="58" t="s">
        <v>183</v>
      </c>
      <c r="D13" s="91" t="s">
        <v>106</v>
      </c>
      <c r="E13" s="90">
        <v>2.95</v>
      </c>
      <c r="F13" s="25"/>
      <c r="G13" s="20">
        <f>E13*F13</f>
        <v>0</v>
      </c>
      <c r="H13" s="3">
        <v>0.08</v>
      </c>
      <c r="I13" s="20">
        <f>G13*H13</f>
        <v>0</v>
      </c>
      <c r="J13" s="20">
        <f>I13+G13</f>
        <v>0</v>
      </c>
    </row>
    <row r="14" spans="1:10" s="1" customFormat="1" ht="24.75" customHeight="1">
      <c r="A14" s="121">
        <v>3</v>
      </c>
      <c r="B14" s="58" t="s">
        <v>100</v>
      </c>
      <c r="C14" s="58" t="s">
        <v>102</v>
      </c>
      <c r="D14" s="91" t="s">
        <v>106</v>
      </c>
      <c r="E14" s="90">
        <v>2.95</v>
      </c>
      <c r="F14" s="25"/>
      <c r="G14" s="20">
        <f>E14*F14</f>
        <v>0</v>
      </c>
      <c r="H14" s="3">
        <v>0.08</v>
      </c>
      <c r="I14" s="20">
        <f>G14*H14</f>
        <v>0</v>
      </c>
      <c r="J14" s="20">
        <f>I14+G14</f>
        <v>0</v>
      </c>
    </row>
    <row r="15" spans="1:10" s="1" customFormat="1" ht="24.75" customHeight="1">
      <c r="A15" s="121">
        <v>4</v>
      </c>
      <c r="B15" s="58" t="s">
        <v>255</v>
      </c>
      <c r="C15" s="58" t="s">
        <v>135</v>
      </c>
      <c r="D15" s="91" t="s">
        <v>106</v>
      </c>
      <c r="E15" s="90">
        <v>2.95</v>
      </c>
      <c r="F15" s="25"/>
      <c r="G15" s="20">
        <f>E15*F15</f>
        <v>0</v>
      </c>
      <c r="H15" s="3">
        <v>0.08</v>
      </c>
      <c r="I15" s="20">
        <f>G15*H15</f>
        <v>0</v>
      </c>
      <c r="J15" s="20">
        <f>I15+G15</f>
        <v>0</v>
      </c>
    </row>
    <row r="16" spans="1:10" s="1" customFormat="1" ht="24.75" customHeight="1">
      <c r="A16" s="121">
        <v>5</v>
      </c>
      <c r="B16" s="58" t="s">
        <v>21</v>
      </c>
      <c r="C16" s="58" t="s">
        <v>10</v>
      </c>
      <c r="D16" s="91" t="s">
        <v>11</v>
      </c>
      <c r="E16" s="90">
        <v>6</v>
      </c>
      <c r="F16" s="25"/>
      <c r="G16" s="20">
        <f>E16*F16</f>
        <v>0</v>
      </c>
      <c r="H16" s="3">
        <v>0.08</v>
      </c>
      <c r="I16" s="20">
        <f>G16*H16</f>
        <v>0</v>
      </c>
      <c r="J16" s="20">
        <f>I16+G16</f>
        <v>0</v>
      </c>
    </row>
    <row r="17" spans="1:10" s="1" customFormat="1" ht="29.25" customHeight="1">
      <c r="A17" s="121">
        <v>6</v>
      </c>
      <c r="B17" s="58" t="s">
        <v>254</v>
      </c>
      <c r="C17" s="58" t="s">
        <v>72</v>
      </c>
      <c r="D17" s="91" t="s">
        <v>11</v>
      </c>
      <c r="E17" s="90">
        <v>2</v>
      </c>
      <c r="F17" s="25"/>
      <c r="G17" s="20">
        <f>E17*F17</f>
        <v>0</v>
      </c>
      <c r="H17" s="3">
        <v>0.08</v>
      </c>
      <c r="I17" s="20">
        <f>G17*H17</f>
        <v>0</v>
      </c>
      <c r="J17" s="20">
        <f>I17+G17</f>
        <v>0</v>
      </c>
    </row>
    <row r="18" spans="1:10" s="1" customFormat="1" ht="24.75" customHeight="1">
      <c r="A18" s="121">
        <v>7</v>
      </c>
      <c r="B18" s="58" t="s">
        <v>13</v>
      </c>
      <c r="C18" s="58" t="s">
        <v>14</v>
      </c>
      <c r="D18" s="91" t="s">
        <v>11</v>
      </c>
      <c r="E18" s="90">
        <v>1.5</v>
      </c>
      <c r="F18" s="25"/>
      <c r="G18" s="20">
        <f>E18*F18</f>
        <v>0</v>
      </c>
      <c r="H18" s="3">
        <v>0.08</v>
      </c>
      <c r="I18" s="20">
        <f>G18*H18</f>
        <v>0</v>
      </c>
      <c r="J18" s="20">
        <f>I18+G18</f>
        <v>0</v>
      </c>
    </row>
    <row r="19" spans="1:10" s="1" customFormat="1" ht="24.75" customHeight="1">
      <c r="A19" s="121">
        <v>8</v>
      </c>
      <c r="B19" s="58" t="s">
        <v>15</v>
      </c>
      <c r="C19" s="58" t="s">
        <v>129</v>
      </c>
      <c r="D19" s="91" t="s">
        <v>11</v>
      </c>
      <c r="E19" s="90">
        <v>8.2</v>
      </c>
      <c r="F19" s="25"/>
      <c r="G19" s="20">
        <f>E19*F19</f>
        <v>0</v>
      </c>
      <c r="H19" s="3">
        <v>0.08</v>
      </c>
      <c r="I19" s="20">
        <f>G19*H19</f>
        <v>0</v>
      </c>
      <c r="J19" s="20">
        <f>I19+G19</f>
        <v>0</v>
      </c>
    </row>
    <row r="20" spans="1:10" s="1" customFormat="1" ht="24.75" customHeight="1">
      <c r="A20" s="121">
        <v>9</v>
      </c>
      <c r="B20" s="58" t="s">
        <v>253</v>
      </c>
      <c r="C20" s="58" t="s">
        <v>178</v>
      </c>
      <c r="D20" s="91" t="s">
        <v>11</v>
      </c>
      <c r="E20" s="90">
        <v>3.38</v>
      </c>
      <c r="F20" s="25"/>
      <c r="G20" s="20">
        <f>E20*F20</f>
        <v>0</v>
      </c>
      <c r="H20" s="3">
        <v>0.08</v>
      </c>
      <c r="I20" s="20">
        <f>G20*H20</f>
        <v>0</v>
      </c>
      <c r="J20" s="20">
        <f>I20+G20</f>
        <v>0</v>
      </c>
    </row>
    <row r="21" spans="1:10" s="1" customFormat="1" ht="24.75" customHeight="1">
      <c r="A21" s="121">
        <v>10</v>
      </c>
      <c r="B21" s="58" t="s">
        <v>28</v>
      </c>
      <c r="C21" s="58" t="s">
        <v>29</v>
      </c>
      <c r="D21" s="91" t="s">
        <v>32</v>
      </c>
      <c r="E21" s="90">
        <v>1</v>
      </c>
      <c r="F21" s="25"/>
      <c r="G21" s="20">
        <f>E21*F21</f>
        <v>0</v>
      </c>
      <c r="H21" s="3">
        <v>0.08</v>
      </c>
      <c r="I21" s="20">
        <f>G21*H21</f>
        <v>0</v>
      </c>
      <c r="J21" s="20">
        <f>I21+G21</f>
        <v>0</v>
      </c>
    </row>
    <row r="22" spans="1:10" s="1" customFormat="1" ht="24.75" customHeight="1">
      <c r="A22" s="121">
        <v>11</v>
      </c>
      <c r="B22" s="58" t="s">
        <v>30</v>
      </c>
      <c r="C22" s="58" t="s">
        <v>31</v>
      </c>
      <c r="D22" s="91" t="s">
        <v>32</v>
      </c>
      <c r="E22" s="90">
        <v>1</v>
      </c>
      <c r="F22" s="25"/>
      <c r="G22" s="20">
        <f>E22*F22</f>
        <v>0</v>
      </c>
      <c r="H22" s="3">
        <v>0.08</v>
      </c>
      <c r="I22" s="20">
        <f>G22*H22</f>
        <v>0</v>
      </c>
      <c r="J22" s="20">
        <f>I22+G22</f>
        <v>0</v>
      </c>
    </row>
    <row r="23" spans="1:10" s="1" customFormat="1" ht="24.75" customHeight="1">
      <c r="A23" s="89" t="s">
        <v>55</v>
      </c>
      <c r="B23" s="89"/>
      <c r="C23" s="89"/>
      <c r="D23" s="89"/>
      <c r="E23" s="89"/>
      <c r="F23" s="89"/>
      <c r="G23" s="89"/>
      <c r="H23" s="89"/>
      <c r="I23" s="89"/>
      <c r="J23" s="89"/>
    </row>
    <row r="24" spans="1:10" s="1" customFormat="1" ht="24.75" customHeight="1">
      <c r="A24" s="85">
        <v>12</v>
      </c>
      <c r="B24" s="58" t="s">
        <v>16</v>
      </c>
      <c r="C24" s="58" t="s">
        <v>17</v>
      </c>
      <c r="D24" s="91" t="s">
        <v>11</v>
      </c>
      <c r="E24" s="90">
        <v>20.4</v>
      </c>
      <c r="F24" s="25"/>
      <c r="G24" s="20">
        <f>E24*F24</f>
        <v>0</v>
      </c>
      <c r="H24" s="3">
        <v>0.08</v>
      </c>
      <c r="I24" s="20">
        <f>G24*H24</f>
        <v>0</v>
      </c>
      <c r="J24" s="20">
        <f>I24+G24</f>
        <v>0</v>
      </c>
    </row>
    <row r="25" spans="1:10" s="1" customFormat="1" ht="24.75" customHeight="1">
      <c r="A25" s="85">
        <v>13</v>
      </c>
      <c r="B25" s="58" t="s">
        <v>204</v>
      </c>
      <c r="C25" s="58" t="s">
        <v>174</v>
      </c>
      <c r="D25" s="91" t="s">
        <v>20</v>
      </c>
      <c r="E25" s="90">
        <v>10</v>
      </c>
      <c r="F25" s="25"/>
      <c r="G25" s="20">
        <f>E25*F25</f>
        <v>0</v>
      </c>
      <c r="H25" s="3">
        <v>0.08</v>
      </c>
      <c r="I25" s="20">
        <f>G25*H25</f>
        <v>0</v>
      </c>
      <c r="J25" s="20">
        <f>I25+G25</f>
        <v>0</v>
      </c>
    </row>
    <row r="26" spans="1:10" s="1" customFormat="1" ht="24.75" customHeight="1">
      <c r="A26" s="85">
        <v>14</v>
      </c>
      <c r="B26" s="58" t="s">
        <v>252</v>
      </c>
      <c r="C26" s="225" t="s">
        <v>251</v>
      </c>
      <c r="D26" s="91" t="s">
        <v>106</v>
      </c>
      <c r="E26" s="90">
        <v>1</v>
      </c>
      <c r="F26" s="25"/>
      <c r="G26" s="20">
        <f>E26*F26</f>
        <v>0</v>
      </c>
      <c r="H26" s="3">
        <v>0.08</v>
      </c>
      <c r="I26" s="20">
        <f>G26*H26</f>
        <v>0</v>
      </c>
      <c r="J26" s="20">
        <f>I26+G26</f>
        <v>0</v>
      </c>
    </row>
    <row r="27" spans="1:10" s="1" customFormat="1" ht="24.75" customHeight="1">
      <c r="A27" s="85">
        <v>15</v>
      </c>
      <c r="B27" s="58" t="s">
        <v>18</v>
      </c>
      <c r="C27" s="58" t="s">
        <v>19</v>
      </c>
      <c r="D27" s="91" t="s">
        <v>20</v>
      </c>
      <c r="E27" s="90">
        <v>160</v>
      </c>
      <c r="F27" s="25"/>
      <c r="G27" s="20">
        <f>E27*F27</f>
        <v>0</v>
      </c>
      <c r="H27" s="3">
        <v>0.08</v>
      </c>
      <c r="I27" s="20">
        <f>G27*H27</f>
        <v>0</v>
      </c>
      <c r="J27" s="20">
        <f>I27+G27</f>
        <v>0</v>
      </c>
    </row>
    <row r="28" spans="1:10" ht="24.75" customHeight="1">
      <c r="A28" s="85">
        <v>16</v>
      </c>
      <c r="B28" s="119" t="s">
        <v>22</v>
      </c>
      <c r="C28" s="4" t="s">
        <v>23</v>
      </c>
      <c r="D28" s="5" t="s">
        <v>24</v>
      </c>
      <c r="E28" s="90">
        <v>5</v>
      </c>
      <c r="F28" s="25"/>
      <c r="G28" s="20">
        <f>E28*F28</f>
        <v>0</v>
      </c>
      <c r="H28" s="3">
        <v>0.08</v>
      </c>
      <c r="I28" s="20">
        <f>G28*H28</f>
        <v>0</v>
      </c>
      <c r="J28" s="20">
        <f>I28+G28</f>
        <v>0</v>
      </c>
    </row>
    <row r="29" spans="1:10" ht="24.75" customHeight="1">
      <c r="A29" s="85">
        <v>17</v>
      </c>
      <c r="B29" s="119" t="s">
        <v>33</v>
      </c>
      <c r="C29" s="4" t="s">
        <v>34</v>
      </c>
      <c r="D29" s="5" t="s">
        <v>32</v>
      </c>
      <c r="E29" s="90">
        <v>1</v>
      </c>
      <c r="F29" s="25"/>
      <c r="G29" s="20">
        <f>E29*F29</f>
        <v>0</v>
      </c>
      <c r="H29" s="3">
        <v>0.08</v>
      </c>
      <c r="I29" s="20">
        <f>G29*H29</f>
        <v>0</v>
      </c>
      <c r="J29" s="20">
        <f>I29+G29</f>
        <v>0</v>
      </c>
    </row>
    <row r="30" spans="1:10" ht="24.75" customHeight="1">
      <c r="A30" s="85">
        <v>18</v>
      </c>
      <c r="B30" s="4" t="s">
        <v>35</v>
      </c>
      <c r="C30" s="4" t="s">
        <v>36</v>
      </c>
      <c r="D30" s="5" t="s">
        <v>32</v>
      </c>
      <c r="E30" s="90">
        <v>1</v>
      </c>
      <c r="F30" s="25"/>
      <c r="G30" s="20">
        <f>E30*F30</f>
        <v>0</v>
      </c>
      <c r="H30" s="3">
        <v>0.08</v>
      </c>
      <c r="I30" s="20">
        <f>G30*H30</f>
        <v>0</v>
      </c>
      <c r="J30" s="20">
        <f>I30+G30</f>
        <v>0</v>
      </c>
    </row>
    <row r="31" spans="1:10" ht="24.75" customHeight="1">
      <c r="A31" s="89" t="s">
        <v>38</v>
      </c>
      <c r="B31" s="89"/>
      <c r="C31" s="89"/>
      <c r="D31" s="89"/>
      <c r="E31" s="89"/>
      <c r="F31" s="89"/>
      <c r="G31" s="89"/>
      <c r="H31" s="89"/>
      <c r="I31" s="89"/>
      <c r="J31" s="89"/>
    </row>
    <row r="32" spans="1:10" ht="24.75" customHeight="1">
      <c r="A32" s="113" t="s">
        <v>41</v>
      </c>
      <c r="B32" s="112"/>
      <c r="C32" s="112"/>
      <c r="D32" s="112"/>
      <c r="E32" s="112"/>
      <c r="F32" s="112"/>
      <c r="G32" s="112"/>
      <c r="H32" s="112"/>
      <c r="I32" s="112"/>
      <c r="J32" s="74"/>
    </row>
    <row r="33" spans="1:10" ht="24.75" customHeight="1">
      <c r="A33" s="21">
        <v>19</v>
      </c>
      <c r="B33" s="111" t="s">
        <v>39</v>
      </c>
      <c r="C33" s="22" t="s">
        <v>40</v>
      </c>
      <c r="D33" s="23" t="s">
        <v>24</v>
      </c>
      <c r="E33" s="21">
        <v>1684</v>
      </c>
      <c r="F33" s="25"/>
      <c r="G33" s="20">
        <f>E33*F33</f>
        <v>0</v>
      </c>
      <c r="H33" s="3">
        <v>0.08</v>
      </c>
      <c r="I33" s="20">
        <f>G33*H33</f>
        <v>0</v>
      </c>
      <c r="J33" s="20">
        <f>I33+G33</f>
        <v>0</v>
      </c>
    </row>
    <row r="34" spans="1:10" ht="24.75" customHeight="1">
      <c r="A34" s="115" t="s">
        <v>42</v>
      </c>
      <c r="B34" s="114"/>
      <c r="C34" s="114"/>
      <c r="D34" s="114"/>
      <c r="E34" s="114"/>
      <c r="F34" s="114"/>
      <c r="G34" s="114"/>
      <c r="H34" s="114"/>
      <c r="I34" s="114"/>
      <c r="J34" s="74"/>
    </row>
    <row r="35" spans="1:10" ht="24.75" customHeight="1">
      <c r="A35" s="21">
        <v>20</v>
      </c>
      <c r="B35" s="111" t="s">
        <v>39</v>
      </c>
      <c r="C35" s="22" t="s">
        <v>40</v>
      </c>
      <c r="D35" s="23" t="s">
        <v>24</v>
      </c>
      <c r="E35" s="21">
        <v>2918</v>
      </c>
      <c r="F35" s="25"/>
      <c r="G35" s="20">
        <f>E35*F35</f>
        <v>0</v>
      </c>
      <c r="H35" s="3">
        <v>0.08</v>
      </c>
      <c r="I35" s="20">
        <f>G35*H35</f>
        <v>0</v>
      </c>
      <c r="J35" s="20">
        <f>I35+G35</f>
        <v>0</v>
      </c>
    </row>
    <row r="36" spans="1:10" ht="24.75" customHeight="1">
      <c r="A36" s="115" t="s">
        <v>43</v>
      </c>
      <c r="B36" s="114"/>
      <c r="C36" s="114"/>
      <c r="D36" s="114"/>
      <c r="E36" s="114"/>
      <c r="F36" s="114"/>
      <c r="G36" s="114"/>
      <c r="H36" s="114"/>
      <c r="I36" s="114"/>
      <c r="J36" s="74"/>
    </row>
    <row r="37" spans="1:10" ht="24.75" customHeight="1">
      <c r="A37" s="21">
        <v>21</v>
      </c>
      <c r="B37" s="111" t="s">
        <v>39</v>
      </c>
      <c r="C37" s="22" t="s">
        <v>40</v>
      </c>
      <c r="D37" s="23" t="s">
        <v>24</v>
      </c>
      <c r="E37" s="21">
        <v>616</v>
      </c>
      <c r="F37" s="25"/>
      <c r="G37" s="20">
        <f>E37*F37</f>
        <v>0</v>
      </c>
      <c r="H37" s="3">
        <v>0.08</v>
      </c>
      <c r="I37" s="20">
        <f>G37*H37</f>
        <v>0</v>
      </c>
      <c r="J37" s="20">
        <f>I37+G37</f>
        <v>0</v>
      </c>
    </row>
    <row r="38" spans="1:10" ht="24.75" customHeight="1">
      <c r="A38" s="113" t="s">
        <v>46</v>
      </c>
      <c r="B38" s="112"/>
      <c r="C38" s="112"/>
      <c r="D38" s="112"/>
      <c r="E38" s="112"/>
      <c r="F38" s="112"/>
      <c r="G38" s="112"/>
      <c r="H38" s="112"/>
      <c r="I38" s="112"/>
      <c r="J38" s="74"/>
    </row>
    <row r="39" spans="1:10" ht="24.75" customHeight="1">
      <c r="A39" s="21">
        <v>22</v>
      </c>
      <c r="B39" s="111" t="s">
        <v>39</v>
      </c>
      <c r="C39" s="22" t="s">
        <v>40</v>
      </c>
      <c r="D39" s="23" t="s">
        <v>24</v>
      </c>
      <c r="E39" s="21">
        <v>247</v>
      </c>
      <c r="F39" s="25"/>
      <c r="G39" s="20">
        <f>E39*F39</f>
        <v>0</v>
      </c>
      <c r="H39" s="3">
        <v>0.08</v>
      </c>
      <c r="I39" s="20">
        <f>G39*H39</f>
        <v>0</v>
      </c>
      <c r="J39" s="20">
        <f>I39+G39</f>
        <v>0</v>
      </c>
    </row>
    <row r="40" spans="1:10" ht="24.75" customHeight="1">
      <c r="A40" s="113"/>
      <c r="B40" s="112"/>
      <c r="C40" s="112"/>
      <c r="D40" s="112"/>
      <c r="E40" s="112"/>
      <c r="F40" s="112"/>
      <c r="G40" s="112"/>
      <c r="H40" s="112"/>
      <c r="I40" s="112"/>
      <c r="J40" s="74"/>
    </row>
    <row r="41" spans="1:10" ht="24.75" customHeight="1">
      <c r="A41" s="21">
        <v>23</v>
      </c>
      <c r="B41" s="111" t="s">
        <v>44</v>
      </c>
      <c r="C41" s="22" t="s">
        <v>45</v>
      </c>
      <c r="D41" s="23" t="s">
        <v>24</v>
      </c>
      <c r="E41" s="21">
        <v>5465</v>
      </c>
      <c r="F41" s="25"/>
      <c r="G41" s="20">
        <f>E41*F41</f>
        <v>0</v>
      </c>
      <c r="H41" s="3">
        <v>0.08</v>
      </c>
      <c r="I41" s="20">
        <f>G41*H41</f>
        <v>0</v>
      </c>
      <c r="J41" s="20">
        <f>I41+G41</f>
        <v>0</v>
      </c>
    </row>
    <row r="42" spans="1:10" ht="24.75" customHeight="1">
      <c r="A42" s="21">
        <v>24</v>
      </c>
      <c r="B42" s="110" t="s">
        <v>56</v>
      </c>
      <c r="C42" s="110" t="s">
        <v>57</v>
      </c>
      <c r="D42" s="109" t="s">
        <v>52</v>
      </c>
      <c r="E42" s="29">
        <v>2500</v>
      </c>
      <c r="F42" s="50"/>
      <c r="G42" s="51">
        <f>E42*F42</f>
        <v>0</v>
      </c>
      <c r="H42" s="52">
        <v>0.08</v>
      </c>
      <c r="I42" s="51">
        <f>G42*H42</f>
        <v>0</v>
      </c>
      <c r="J42" s="51">
        <f>I42+G42</f>
        <v>0</v>
      </c>
    </row>
    <row r="43" spans="1:10" ht="30" customHeight="1">
      <c r="A43" s="21">
        <v>25</v>
      </c>
      <c r="B43" s="108" t="s">
        <v>75</v>
      </c>
      <c r="C43" s="224" t="s">
        <v>76</v>
      </c>
      <c r="D43" s="99" t="s">
        <v>52</v>
      </c>
      <c r="E43" s="54">
        <v>15</v>
      </c>
      <c r="F43" s="55"/>
      <c r="G43" s="56">
        <f>E43*F43</f>
        <v>0</v>
      </c>
      <c r="H43" s="57">
        <v>0.08</v>
      </c>
      <c r="I43" s="56">
        <f>G43*H43</f>
        <v>0</v>
      </c>
      <c r="J43" s="56">
        <f>I43+G43</f>
        <v>0</v>
      </c>
    </row>
    <row r="44" spans="1:10" ht="30" customHeight="1">
      <c r="A44" s="21">
        <v>26</v>
      </c>
      <c r="B44" s="108" t="s">
        <v>77</v>
      </c>
      <c r="C44" s="223" t="s">
        <v>78</v>
      </c>
      <c r="D44" s="99" t="s">
        <v>32</v>
      </c>
      <c r="E44" s="54">
        <v>100</v>
      </c>
      <c r="F44" s="55"/>
      <c r="G44" s="56">
        <f>E44*F44</f>
        <v>0</v>
      </c>
      <c r="H44" s="57">
        <v>0.08</v>
      </c>
      <c r="I44" s="56">
        <f>G44*H44</f>
        <v>0</v>
      </c>
      <c r="J44" s="56">
        <f>I44+G44</f>
        <v>0</v>
      </c>
    </row>
    <row r="45" spans="1:10" ht="30" customHeight="1">
      <c r="A45" s="21">
        <v>27</v>
      </c>
      <c r="B45" s="108" t="s">
        <v>79</v>
      </c>
      <c r="C45" s="223" t="s">
        <v>80</v>
      </c>
      <c r="D45" s="99" t="s">
        <v>32</v>
      </c>
      <c r="E45" s="54">
        <v>50</v>
      </c>
      <c r="F45" s="55"/>
      <c r="G45" s="56">
        <f>E45*F45</f>
        <v>0</v>
      </c>
      <c r="H45" s="57">
        <v>0.08</v>
      </c>
      <c r="I45" s="56">
        <f>G45*H45</f>
        <v>0</v>
      </c>
      <c r="J45" s="56">
        <f>I45+G45</f>
        <v>0</v>
      </c>
    </row>
    <row r="46" spans="1:10" ht="24.75" customHeight="1">
      <c r="A46" s="21">
        <v>28</v>
      </c>
      <c r="B46" s="22" t="s">
        <v>65</v>
      </c>
      <c r="C46" s="22" t="s">
        <v>66</v>
      </c>
      <c r="D46" s="24" t="s">
        <v>32</v>
      </c>
      <c r="E46" s="21">
        <v>30</v>
      </c>
      <c r="F46" s="25"/>
      <c r="G46" s="20">
        <f>E46*F46</f>
        <v>0</v>
      </c>
      <c r="H46" s="3">
        <v>0.08</v>
      </c>
      <c r="I46" s="20">
        <f>G46*H46</f>
        <v>0</v>
      </c>
      <c r="J46" s="20">
        <f>I46+G46</f>
        <v>0</v>
      </c>
    </row>
    <row r="47" spans="1:10" ht="24.75" customHeight="1">
      <c r="A47" s="21">
        <v>29</v>
      </c>
      <c r="B47" s="22" t="s">
        <v>67</v>
      </c>
      <c r="C47" s="22" t="s">
        <v>68</v>
      </c>
      <c r="D47" s="24" t="s">
        <v>32</v>
      </c>
      <c r="E47" s="21">
        <v>15</v>
      </c>
      <c r="F47" s="25"/>
      <c r="G47" s="20">
        <f>E47*F47</f>
        <v>0</v>
      </c>
      <c r="H47" s="3">
        <v>0.08</v>
      </c>
      <c r="I47" s="20">
        <f>G47*H47</f>
        <v>0</v>
      </c>
      <c r="J47" s="20">
        <f>I47+G47</f>
        <v>0</v>
      </c>
    </row>
    <row r="48" spans="1:10" ht="24.75" customHeight="1">
      <c r="A48" s="89" t="s">
        <v>47</v>
      </c>
      <c r="B48" s="89"/>
      <c r="C48" s="89"/>
      <c r="D48" s="89"/>
      <c r="E48" s="89"/>
      <c r="F48" s="89"/>
      <c r="G48" s="89"/>
      <c r="H48" s="89"/>
      <c r="I48" s="89"/>
      <c r="J48" s="89"/>
    </row>
    <row r="49" spans="1:10" ht="24.75" customHeight="1">
      <c r="A49" s="85">
        <v>30</v>
      </c>
      <c r="B49" s="22" t="s">
        <v>48</v>
      </c>
      <c r="C49" s="22" t="s">
        <v>50</v>
      </c>
      <c r="D49" s="91" t="s">
        <v>20</v>
      </c>
      <c r="E49" s="90">
        <v>1</v>
      </c>
      <c r="F49" s="25"/>
      <c r="G49" s="20">
        <f>E49*F49</f>
        <v>0</v>
      </c>
      <c r="H49" s="3">
        <v>0.08</v>
      </c>
      <c r="I49" s="20">
        <f>G49*H49</f>
        <v>0</v>
      </c>
      <c r="J49" s="20">
        <f>I49+G49</f>
        <v>0</v>
      </c>
    </row>
    <row r="50" spans="1:10" ht="24.75" customHeight="1">
      <c r="A50" s="89" t="s">
        <v>122</v>
      </c>
      <c r="B50" s="89"/>
      <c r="C50" s="134"/>
      <c r="D50" s="89"/>
      <c r="E50" s="89"/>
      <c r="F50" s="89"/>
      <c r="G50" s="89"/>
      <c r="H50" s="89"/>
      <c r="I50" s="89"/>
      <c r="J50" s="89"/>
    </row>
    <row r="51" spans="1:10" ht="34.5" customHeight="1">
      <c r="A51" s="121" t="s">
        <v>250</v>
      </c>
      <c r="B51" s="222" t="s">
        <v>157</v>
      </c>
      <c r="C51" s="221" t="s">
        <v>249</v>
      </c>
      <c r="D51" s="216" t="s">
        <v>32</v>
      </c>
      <c r="E51" s="122">
        <v>12</v>
      </c>
      <c r="F51" s="25"/>
      <c r="G51" s="20">
        <f>E51*F51</f>
        <v>0</v>
      </c>
      <c r="H51" s="3">
        <v>0.08</v>
      </c>
      <c r="I51" s="20">
        <f>G51*H51</f>
        <v>0</v>
      </c>
      <c r="J51" s="20">
        <f>I51+G51</f>
        <v>0</v>
      </c>
    </row>
    <row r="52" spans="1:10" ht="28.5" customHeight="1">
      <c r="A52" s="121" t="s">
        <v>227</v>
      </c>
      <c r="B52" s="220" t="s">
        <v>155</v>
      </c>
      <c r="C52" s="219" t="s">
        <v>248</v>
      </c>
      <c r="D52" s="216" t="s">
        <v>32</v>
      </c>
      <c r="E52" s="122">
        <v>2</v>
      </c>
      <c r="F52" s="25"/>
      <c r="G52" s="20">
        <f>E52*F52</f>
        <v>0</v>
      </c>
      <c r="H52" s="3">
        <v>0.08</v>
      </c>
      <c r="I52" s="20">
        <f>G52*H52</f>
        <v>0</v>
      </c>
      <c r="J52" s="20">
        <f>I52+G52</f>
        <v>0</v>
      </c>
    </row>
    <row r="53" spans="1:10" ht="24.75" customHeight="1">
      <c r="A53" s="218">
        <v>33</v>
      </c>
      <c r="B53" s="217" t="s">
        <v>225</v>
      </c>
      <c r="C53" s="158" t="s">
        <v>120</v>
      </c>
      <c r="D53" s="216" t="s">
        <v>11</v>
      </c>
      <c r="E53" s="90">
        <v>2.28</v>
      </c>
      <c r="F53" s="25"/>
      <c r="G53" s="20">
        <f>E53*F53</f>
        <v>0</v>
      </c>
      <c r="H53" s="3">
        <v>0.08</v>
      </c>
      <c r="I53" s="20">
        <f>G53*H53</f>
        <v>0</v>
      </c>
      <c r="J53" s="20">
        <f>I53+G53</f>
        <v>0</v>
      </c>
    </row>
    <row r="54" spans="1:10" ht="24.75" customHeight="1">
      <c r="A54" s="89" t="s">
        <v>119</v>
      </c>
      <c r="B54" s="89"/>
      <c r="C54" s="153"/>
      <c r="D54" s="89"/>
      <c r="E54" s="89"/>
      <c r="F54" s="89"/>
      <c r="G54" s="89"/>
      <c r="H54" s="89"/>
      <c r="I54" s="89"/>
      <c r="J54" s="89"/>
    </row>
    <row r="55" spans="1:10" ht="24.75" customHeight="1">
      <c r="A55" s="85">
        <v>34</v>
      </c>
      <c r="B55" s="4" t="s">
        <v>118</v>
      </c>
      <c r="C55" s="4" t="s">
        <v>117</v>
      </c>
      <c r="D55" s="5" t="s">
        <v>20</v>
      </c>
      <c r="E55" s="90">
        <v>50</v>
      </c>
      <c r="F55" s="25"/>
      <c r="G55" s="20">
        <f>E55*F55</f>
        <v>0</v>
      </c>
      <c r="H55" s="3">
        <v>0.08</v>
      </c>
      <c r="I55" s="20">
        <f>G55*H55</f>
        <v>0</v>
      </c>
      <c r="J55" s="20">
        <f>I55+G55</f>
        <v>0</v>
      </c>
    </row>
    <row r="56" spans="1:10" ht="24.75" customHeight="1">
      <c r="A56" s="89" t="s">
        <v>53</v>
      </c>
      <c r="B56" s="89"/>
      <c r="C56" s="89"/>
      <c r="D56" s="89"/>
      <c r="E56" s="89"/>
      <c r="F56" s="89"/>
      <c r="G56" s="89"/>
      <c r="H56" s="89"/>
      <c r="I56" s="89"/>
      <c r="J56" s="89"/>
    </row>
    <row r="57" spans="1:10" ht="24.75" customHeight="1">
      <c r="A57" s="85">
        <v>35</v>
      </c>
      <c r="B57" s="4" t="s">
        <v>58</v>
      </c>
      <c r="C57" s="215" t="s">
        <v>59</v>
      </c>
      <c r="D57" s="5" t="s">
        <v>52</v>
      </c>
      <c r="E57" s="90">
        <v>1000</v>
      </c>
      <c r="F57" s="25"/>
      <c r="G57" s="20">
        <f>E57*F57</f>
        <v>0</v>
      </c>
      <c r="H57" s="3">
        <v>0.23</v>
      </c>
      <c r="I57" s="20">
        <f>G57*H57</f>
        <v>0</v>
      </c>
      <c r="J57" s="20">
        <f>I57+G57</f>
        <v>0</v>
      </c>
    </row>
    <row r="58" spans="1:10" ht="24.75" customHeight="1">
      <c r="A58" s="85">
        <v>36</v>
      </c>
      <c r="B58" s="154" t="s">
        <v>247</v>
      </c>
      <c r="C58" s="174" t="s">
        <v>115</v>
      </c>
      <c r="D58" s="154" t="s">
        <v>52</v>
      </c>
      <c r="E58" s="213">
        <v>2000</v>
      </c>
      <c r="F58" s="25"/>
      <c r="G58" s="20">
        <f>E58*F58</f>
        <v>0</v>
      </c>
      <c r="H58" s="3">
        <v>0.23</v>
      </c>
      <c r="I58" s="20">
        <f>G58*H58</f>
        <v>0</v>
      </c>
      <c r="J58" s="20">
        <f>I58+G58</f>
        <v>0</v>
      </c>
    </row>
    <row r="59" spans="1:10" ht="24.75" customHeight="1">
      <c r="A59" s="85">
        <v>37</v>
      </c>
      <c r="B59" s="156" t="s">
        <v>60</v>
      </c>
      <c r="C59" s="176" t="s">
        <v>203</v>
      </c>
      <c r="D59" s="156" t="s">
        <v>52</v>
      </c>
      <c r="E59" s="214">
        <v>24</v>
      </c>
      <c r="F59" s="25"/>
      <c r="G59" s="20">
        <f>E59*F59</f>
        <v>0</v>
      </c>
      <c r="H59" s="3">
        <v>0.23</v>
      </c>
      <c r="I59" s="20">
        <f>G59*H59</f>
        <v>0</v>
      </c>
      <c r="J59" s="20">
        <f>I59+G59</f>
        <v>0</v>
      </c>
    </row>
    <row r="60" spans="1:10" ht="24.75" customHeight="1">
      <c r="A60" s="85">
        <v>38</v>
      </c>
      <c r="B60" s="154" t="s">
        <v>90</v>
      </c>
      <c r="C60" s="174" t="s">
        <v>91</v>
      </c>
      <c r="D60" s="154" t="s">
        <v>92</v>
      </c>
      <c r="E60" s="213">
        <v>10</v>
      </c>
      <c r="F60" s="25"/>
      <c r="G60" s="20">
        <f>E60*F60</f>
        <v>0</v>
      </c>
      <c r="H60" s="3">
        <v>0.08</v>
      </c>
      <c r="I60" s="20">
        <f>G60*H60</f>
        <v>0</v>
      </c>
      <c r="J60" s="20">
        <f>I60+G60</f>
        <v>0</v>
      </c>
    </row>
    <row r="61" spans="1:10" ht="24.75" customHeight="1">
      <c r="A61" s="85">
        <v>39</v>
      </c>
      <c r="B61" s="156" t="s">
        <v>93</v>
      </c>
      <c r="C61" s="176" t="s">
        <v>94</v>
      </c>
      <c r="D61" s="156" t="s">
        <v>92</v>
      </c>
      <c r="E61" s="214">
        <v>5</v>
      </c>
      <c r="F61" s="25"/>
      <c r="G61" s="20">
        <f>E61*F61</f>
        <v>0</v>
      </c>
      <c r="H61" s="3">
        <v>0.08</v>
      </c>
      <c r="I61" s="20">
        <f>G61*H61</f>
        <v>0</v>
      </c>
      <c r="J61" s="20">
        <f>I61+G61</f>
        <v>0</v>
      </c>
    </row>
    <row r="62" spans="1:10" ht="24.75" customHeight="1">
      <c r="A62" s="85">
        <v>40</v>
      </c>
      <c r="B62" s="154" t="s">
        <v>95</v>
      </c>
      <c r="C62" s="174" t="s">
        <v>96</v>
      </c>
      <c r="D62" s="154" t="s">
        <v>92</v>
      </c>
      <c r="E62" s="213">
        <v>5</v>
      </c>
      <c r="F62" s="25"/>
      <c r="G62" s="20">
        <f>E62*F62</f>
        <v>0</v>
      </c>
      <c r="H62" s="3">
        <v>0.08</v>
      </c>
      <c r="I62" s="20">
        <f>G62*H62</f>
        <v>0</v>
      </c>
      <c r="J62" s="20">
        <f>I62+G62</f>
        <v>0</v>
      </c>
    </row>
    <row r="63" spans="1:10" ht="24.75" customHeight="1">
      <c r="A63" s="89" t="s">
        <v>192</v>
      </c>
      <c r="B63" s="89"/>
      <c r="C63" s="89"/>
      <c r="D63" s="89"/>
      <c r="E63" s="89"/>
      <c r="F63" s="89"/>
      <c r="G63" s="89"/>
      <c r="H63" s="89"/>
      <c r="I63" s="89"/>
      <c r="J63" s="89"/>
    </row>
    <row r="64" spans="1:10" ht="24.75" customHeight="1" thickBot="1">
      <c r="A64" s="85">
        <v>41</v>
      </c>
      <c r="B64" s="4" t="s">
        <v>107</v>
      </c>
      <c r="C64" s="116" t="s">
        <v>246</v>
      </c>
      <c r="D64" s="5" t="s">
        <v>20</v>
      </c>
      <c r="E64" s="90">
        <v>5</v>
      </c>
      <c r="F64" s="25"/>
      <c r="G64" s="20">
        <f>E64*F64</f>
        <v>0</v>
      </c>
      <c r="H64" s="3">
        <v>0.08</v>
      </c>
      <c r="I64" s="20">
        <f>G64*H64</f>
        <v>0</v>
      </c>
      <c r="J64" s="20">
        <f>I64+G64</f>
        <v>0</v>
      </c>
    </row>
    <row r="65" spans="1:10" ht="24.75" customHeight="1" thickBot="1">
      <c r="A65" s="64" t="s">
        <v>61</v>
      </c>
      <c r="B65" s="64"/>
      <c r="C65" s="64"/>
      <c r="D65" s="64"/>
      <c r="E65" s="64"/>
      <c r="F65" s="64"/>
      <c r="G65" s="64"/>
      <c r="H65" s="65"/>
      <c r="I65" s="83">
        <f>SUM(G12:G22,G24:G30,G33,G35,G37,G39,G41:G47,G49,G51:G53,G55,G57:G62,G64)</f>
        <v>0</v>
      </c>
      <c r="J65" s="82"/>
    </row>
    <row r="66" spans="1:10" ht="24.75" customHeight="1" thickBot="1">
      <c r="A66" s="64" t="s">
        <v>62</v>
      </c>
      <c r="B66" s="64"/>
      <c r="C66" s="64"/>
      <c r="D66" s="64"/>
      <c r="E66" s="64"/>
      <c r="F66" s="64"/>
      <c r="G66" s="64"/>
      <c r="H66" s="65"/>
      <c r="I66" s="66">
        <f>SUM(J12:J22,J24:J30,J33,J35,J37,J39,J41:J47,J49,J51:J53,J55,J57:J62,J64)</f>
        <v>0</v>
      </c>
      <c r="J66" s="67"/>
    </row>
    <row r="68" ht="26.25" customHeight="1">
      <c r="G68" s="43" t="s">
        <v>89</v>
      </c>
    </row>
  </sheetData>
  <sheetProtection/>
  <mergeCells count="18">
    <mergeCell ref="A54:J54"/>
    <mergeCell ref="A56:J56"/>
    <mergeCell ref="A23:J23"/>
    <mergeCell ref="A31:J31"/>
    <mergeCell ref="A32:J32"/>
    <mergeCell ref="A34:J34"/>
    <mergeCell ref="A36:J36"/>
    <mergeCell ref="A50:J50"/>
    <mergeCell ref="A7:J7"/>
    <mergeCell ref="A65:H65"/>
    <mergeCell ref="I65:J65"/>
    <mergeCell ref="A66:H66"/>
    <mergeCell ref="I66:J66"/>
    <mergeCell ref="A63:J63"/>
    <mergeCell ref="A38:J38"/>
    <mergeCell ref="A40:J40"/>
    <mergeCell ref="A48:J48"/>
    <mergeCell ref="A11:J11"/>
  </mergeCells>
  <printOptions/>
  <pageMargins left="0.7843137254901962" right="0.7843137254901962" top="0.9803921568627452" bottom="0.9803921568627452" header="0.5098039215686275" footer="0.5098039215686275"/>
  <pageSetup fitToHeight="0" fitToWidth="1" horizontalDpi="300" verticalDpi="300" orientation="portrait" paperSize="9" scale="58"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2:J94"/>
  <sheetViews>
    <sheetView zoomScalePageLayoutView="0" workbookViewId="0" topLeftCell="A1">
      <selection activeCell="M19" sqref="M19"/>
    </sheetView>
  </sheetViews>
  <sheetFormatPr defaultColWidth="9.140625" defaultRowHeight="12.75"/>
  <cols>
    <col min="1" max="1" width="5.7109375" style="0" customWidth="1"/>
    <col min="2" max="2" width="12.8515625" style="0" customWidth="1"/>
    <col min="3" max="3" width="56.00390625" style="0" customWidth="1"/>
    <col min="4" max="5" width="10.7109375" style="0" customWidth="1"/>
    <col min="6" max="6" width="10.140625" style="0" customWidth="1"/>
    <col min="7" max="10" width="10.7109375" style="0" customWidth="1"/>
  </cols>
  <sheetData>
    <row r="1" ht="72.75" customHeight="1"/>
    <row r="2" spans="2:3" ht="45" customHeight="1">
      <c r="B2" s="40" t="s">
        <v>82</v>
      </c>
      <c r="C2" s="42" t="s">
        <v>88</v>
      </c>
    </row>
    <row r="3" spans="2:4" ht="21.75" customHeight="1">
      <c r="B3" s="34"/>
      <c r="C3" s="35"/>
      <c r="D3" s="41" t="s">
        <v>83</v>
      </c>
    </row>
    <row r="4" ht="12.75">
      <c r="A4" s="37" t="s">
        <v>84</v>
      </c>
    </row>
    <row r="5" spans="1:2" ht="12.75">
      <c r="A5" s="37" t="s">
        <v>85</v>
      </c>
      <c r="B5" s="36"/>
    </row>
    <row r="6" ht="13.5" customHeight="1"/>
    <row r="7" spans="1:10" ht="30" customHeight="1">
      <c r="A7" s="129" t="s">
        <v>86</v>
      </c>
      <c r="B7" s="129"/>
      <c r="C7" s="129"/>
      <c r="D7" s="129"/>
      <c r="E7" s="129"/>
      <c r="F7" s="129"/>
      <c r="G7" s="129"/>
      <c r="H7" s="129"/>
      <c r="I7" s="129"/>
      <c r="J7" s="129"/>
    </row>
    <row r="8" spans="1:10" ht="12.75">
      <c r="A8" s="63"/>
      <c r="B8" s="63"/>
      <c r="C8" s="63"/>
      <c r="D8" s="63"/>
      <c r="E8" s="63"/>
      <c r="F8" s="63"/>
      <c r="G8" s="63"/>
      <c r="H8" s="63"/>
      <c r="I8" s="63"/>
      <c r="J8" s="63"/>
    </row>
    <row r="9" s="1" customFormat="1" ht="24.75" customHeight="1">
      <c r="A9" s="7" t="s">
        <v>297</v>
      </c>
    </row>
    <row r="10" spans="1:10" s="1" customFormat="1" ht="51.75" customHeight="1">
      <c r="A10" s="237" t="s">
        <v>0</v>
      </c>
      <c r="B10" s="237" t="s">
        <v>1</v>
      </c>
      <c r="C10" s="237" t="s">
        <v>2</v>
      </c>
      <c r="D10" s="237" t="s">
        <v>3</v>
      </c>
      <c r="E10" s="237" t="s">
        <v>4</v>
      </c>
      <c r="F10" s="235" t="s">
        <v>5</v>
      </c>
      <c r="G10" s="236" t="s">
        <v>6</v>
      </c>
      <c r="H10" s="235" t="s">
        <v>7</v>
      </c>
      <c r="I10" s="235" t="s">
        <v>8</v>
      </c>
      <c r="J10" s="235" t="s">
        <v>9</v>
      </c>
    </row>
    <row r="11" spans="1:10" s="1" customFormat="1" ht="24.75" customHeight="1">
      <c r="A11" s="89" t="s">
        <v>54</v>
      </c>
      <c r="B11" s="89"/>
      <c r="C11" s="89"/>
      <c r="D11" s="89"/>
      <c r="E11" s="89"/>
      <c r="F11" s="89"/>
      <c r="G11" s="89"/>
      <c r="H11" s="89"/>
      <c r="I11" s="89"/>
      <c r="J11" s="89"/>
    </row>
    <row r="12" spans="1:10" s="1" customFormat="1" ht="24.75" customHeight="1">
      <c r="A12" s="85">
        <v>1</v>
      </c>
      <c r="B12" s="58" t="s">
        <v>296</v>
      </c>
      <c r="C12" s="58" t="s">
        <v>183</v>
      </c>
      <c r="D12" s="91" t="s">
        <v>106</v>
      </c>
      <c r="E12" s="90">
        <v>0.12</v>
      </c>
      <c r="F12" s="25"/>
      <c r="G12" s="20">
        <f>E12*F12</f>
        <v>0</v>
      </c>
      <c r="H12" s="3">
        <v>0.08</v>
      </c>
      <c r="I12" s="20">
        <f>G12*H12</f>
        <v>0</v>
      </c>
      <c r="J12" s="20">
        <f>I12+G12</f>
        <v>0</v>
      </c>
    </row>
    <row r="13" spans="1:10" s="1" customFormat="1" ht="24.75" customHeight="1">
      <c r="A13" s="85">
        <v>2</v>
      </c>
      <c r="B13" s="58" t="s">
        <v>100</v>
      </c>
      <c r="C13" s="58" t="s">
        <v>102</v>
      </c>
      <c r="D13" s="91" t="s">
        <v>106</v>
      </c>
      <c r="E13" s="90">
        <v>0.12</v>
      </c>
      <c r="F13" s="25"/>
      <c r="G13" s="20">
        <f>E13*F13</f>
        <v>0</v>
      </c>
      <c r="H13" s="3">
        <v>0.08</v>
      </c>
      <c r="I13" s="20">
        <f>G13*H13</f>
        <v>0</v>
      </c>
      <c r="J13" s="20">
        <f>I13+G13</f>
        <v>0</v>
      </c>
    </row>
    <row r="14" spans="1:10" s="1" customFormat="1" ht="25.5">
      <c r="A14" s="85">
        <v>3</v>
      </c>
      <c r="B14" s="58" t="s">
        <v>134</v>
      </c>
      <c r="C14" s="58" t="s">
        <v>133</v>
      </c>
      <c r="D14" s="91" t="s">
        <v>106</v>
      </c>
      <c r="E14" s="90">
        <v>0.12</v>
      </c>
      <c r="F14" s="25"/>
      <c r="G14" s="20">
        <f>E14*F14</f>
        <v>0</v>
      </c>
      <c r="H14" s="3">
        <v>0.08</v>
      </c>
      <c r="I14" s="20">
        <f>G14*H14</f>
        <v>0</v>
      </c>
      <c r="J14" s="20">
        <f>I14+G14</f>
        <v>0</v>
      </c>
    </row>
    <row r="15" spans="1:10" s="1" customFormat="1" ht="24.75" customHeight="1">
      <c r="A15" s="85">
        <v>4</v>
      </c>
      <c r="B15" s="58" t="s">
        <v>21</v>
      </c>
      <c r="C15" s="58" t="s">
        <v>10</v>
      </c>
      <c r="D15" s="91" t="s">
        <v>11</v>
      </c>
      <c r="E15" s="90">
        <v>8.48</v>
      </c>
      <c r="F15" s="25"/>
      <c r="G15" s="20">
        <f>E15*F15</f>
        <v>0</v>
      </c>
      <c r="H15" s="3">
        <v>0.08</v>
      </c>
      <c r="I15" s="20">
        <f>G15*H15</f>
        <v>0</v>
      </c>
      <c r="J15" s="20">
        <f>I15+G15</f>
        <v>0</v>
      </c>
    </row>
    <row r="16" spans="1:10" s="1" customFormat="1" ht="30.75" customHeight="1">
      <c r="A16" s="85">
        <v>5</v>
      </c>
      <c r="B16" s="58" t="s">
        <v>254</v>
      </c>
      <c r="C16" s="58" t="s">
        <v>72</v>
      </c>
      <c r="D16" s="91" t="s">
        <v>11</v>
      </c>
      <c r="E16" s="90">
        <v>2.37</v>
      </c>
      <c r="F16" s="25"/>
      <c r="G16" s="20">
        <f>E16*F16</f>
        <v>0</v>
      </c>
      <c r="H16" s="3">
        <v>0.08</v>
      </c>
      <c r="I16" s="20">
        <f>G16*H16</f>
        <v>0</v>
      </c>
      <c r="J16" s="20">
        <f>I16+G16</f>
        <v>0</v>
      </c>
    </row>
    <row r="17" spans="1:10" s="1" customFormat="1" ht="30.75" customHeight="1">
      <c r="A17" s="85">
        <v>6</v>
      </c>
      <c r="B17" s="58" t="s">
        <v>295</v>
      </c>
      <c r="C17" s="58" t="s">
        <v>14</v>
      </c>
      <c r="D17" s="91" t="s">
        <v>11</v>
      </c>
      <c r="E17" s="90">
        <v>0.3</v>
      </c>
      <c r="F17" s="25"/>
      <c r="G17" s="20">
        <f>E17*F17</f>
        <v>0</v>
      </c>
      <c r="H17" s="3">
        <v>0.08</v>
      </c>
      <c r="I17" s="20">
        <f>G17*H17</f>
        <v>0</v>
      </c>
      <c r="J17" s="20">
        <f>I17+G17</f>
        <v>0</v>
      </c>
    </row>
    <row r="18" spans="1:10" s="1" customFormat="1" ht="27.75" customHeight="1">
      <c r="A18" s="85">
        <v>7</v>
      </c>
      <c r="B18" s="58" t="s">
        <v>15</v>
      </c>
      <c r="C18" s="58" t="s">
        <v>129</v>
      </c>
      <c r="D18" s="91" t="s">
        <v>11</v>
      </c>
      <c r="E18" s="90">
        <v>6.24</v>
      </c>
      <c r="F18" s="25"/>
      <c r="G18" s="20">
        <f>E18*F18</f>
        <v>0</v>
      </c>
      <c r="H18" s="3">
        <v>0.08</v>
      </c>
      <c r="I18" s="20">
        <f>G18*H18</f>
        <v>0</v>
      </c>
      <c r="J18" s="20">
        <f>I18+G18</f>
        <v>0</v>
      </c>
    </row>
    <row r="19" spans="1:10" s="1" customFormat="1" ht="24.75" customHeight="1">
      <c r="A19" s="85">
        <v>8</v>
      </c>
      <c r="B19" s="58" t="s">
        <v>253</v>
      </c>
      <c r="C19" s="58" t="s">
        <v>178</v>
      </c>
      <c r="D19" s="91" t="s">
        <v>11</v>
      </c>
      <c r="E19" s="90">
        <v>7.33</v>
      </c>
      <c r="F19" s="25"/>
      <c r="G19" s="20">
        <f>E19*F19</f>
        <v>0</v>
      </c>
      <c r="H19" s="3">
        <v>0.08</v>
      </c>
      <c r="I19" s="20">
        <f>G19*H19</f>
        <v>0</v>
      </c>
      <c r="J19" s="20">
        <f>I19+G19</f>
        <v>0</v>
      </c>
    </row>
    <row r="20" spans="1:10" s="1" customFormat="1" ht="24.75" customHeight="1">
      <c r="A20" s="85">
        <v>9</v>
      </c>
      <c r="B20" s="58" t="s">
        <v>28</v>
      </c>
      <c r="C20" s="58" t="s">
        <v>29</v>
      </c>
      <c r="D20" s="91" t="s">
        <v>32</v>
      </c>
      <c r="E20" s="90">
        <v>1</v>
      </c>
      <c r="F20" s="25"/>
      <c r="G20" s="20">
        <f>E20*F20</f>
        <v>0</v>
      </c>
      <c r="H20" s="3">
        <v>0.08</v>
      </c>
      <c r="I20" s="20">
        <f>G20*H20</f>
        <v>0</v>
      </c>
      <c r="J20" s="20">
        <f>I20+G20</f>
        <v>0</v>
      </c>
    </row>
    <row r="21" spans="1:10" s="1" customFormat="1" ht="24.75" customHeight="1">
      <c r="A21" s="85">
        <v>10</v>
      </c>
      <c r="B21" s="58" t="s">
        <v>30</v>
      </c>
      <c r="C21" s="58" t="s">
        <v>31</v>
      </c>
      <c r="D21" s="91" t="s">
        <v>32</v>
      </c>
      <c r="E21" s="90">
        <v>1</v>
      </c>
      <c r="F21" s="25"/>
      <c r="G21" s="20">
        <f>E21*F21</f>
        <v>0</v>
      </c>
      <c r="H21" s="3">
        <v>0.08</v>
      </c>
      <c r="I21" s="20">
        <f>G21*H21</f>
        <v>0</v>
      </c>
      <c r="J21" s="20">
        <f>I21+G21</f>
        <v>0</v>
      </c>
    </row>
    <row r="22" spans="1:10" s="1" customFormat="1" ht="24.75" customHeight="1">
      <c r="A22" s="89" t="s">
        <v>55</v>
      </c>
      <c r="B22" s="89"/>
      <c r="C22" s="89"/>
      <c r="D22" s="89"/>
      <c r="E22" s="89"/>
      <c r="F22" s="89"/>
      <c r="G22" s="89"/>
      <c r="H22" s="89"/>
      <c r="I22" s="89"/>
      <c r="J22" s="89"/>
    </row>
    <row r="23" spans="1:10" s="1" customFormat="1" ht="24.75" customHeight="1">
      <c r="A23" s="85">
        <v>11</v>
      </c>
      <c r="B23" s="58" t="s">
        <v>16</v>
      </c>
      <c r="C23" s="58" t="s">
        <v>17</v>
      </c>
      <c r="D23" s="91" t="s">
        <v>11</v>
      </c>
      <c r="E23" s="90">
        <v>23.25</v>
      </c>
      <c r="F23" s="25"/>
      <c r="G23" s="20">
        <f>E23*F23</f>
        <v>0</v>
      </c>
      <c r="H23" s="3">
        <v>0.08</v>
      </c>
      <c r="I23" s="20">
        <f>G23*H23</f>
        <v>0</v>
      </c>
      <c r="J23" s="20">
        <f>I23+G23</f>
        <v>0</v>
      </c>
    </row>
    <row r="24" spans="1:10" s="1" customFormat="1" ht="24.75" customHeight="1">
      <c r="A24" s="85">
        <v>12</v>
      </c>
      <c r="B24" s="58" t="s">
        <v>204</v>
      </c>
      <c r="C24" s="58" t="s">
        <v>174</v>
      </c>
      <c r="D24" s="91" t="s">
        <v>20</v>
      </c>
      <c r="E24" s="90">
        <v>10</v>
      </c>
      <c r="F24" s="25"/>
      <c r="G24" s="20">
        <f>E24*F24</f>
        <v>0</v>
      </c>
      <c r="H24" s="3">
        <v>0.08</v>
      </c>
      <c r="I24" s="20">
        <f>G24*H24</f>
        <v>0</v>
      </c>
      <c r="J24" s="20">
        <f>I24+G24</f>
        <v>0</v>
      </c>
    </row>
    <row r="25" spans="1:10" ht="24.75" customHeight="1">
      <c r="A25" s="85">
        <v>13</v>
      </c>
      <c r="B25" s="119" t="s">
        <v>18</v>
      </c>
      <c r="C25" s="4" t="s">
        <v>19</v>
      </c>
      <c r="D25" s="5" t="s">
        <v>20</v>
      </c>
      <c r="E25" s="90">
        <v>77</v>
      </c>
      <c r="F25" s="25"/>
      <c r="G25" s="20">
        <f>E25*F25</f>
        <v>0</v>
      </c>
      <c r="H25" s="3">
        <v>0.08</v>
      </c>
      <c r="I25" s="20">
        <f>G25*H25</f>
        <v>0</v>
      </c>
      <c r="J25" s="20">
        <f>I25+G25</f>
        <v>0</v>
      </c>
    </row>
    <row r="26" spans="1:10" ht="24.75" customHeight="1">
      <c r="A26" s="85">
        <v>14</v>
      </c>
      <c r="B26" s="119" t="s">
        <v>73</v>
      </c>
      <c r="C26" s="4" t="s">
        <v>74</v>
      </c>
      <c r="D26" s="5" t="s">
        <v>27</v>
      </c>
      <c r="E26" s="90">
        <v>1</v>
      </c>
      <c r="F26" s="25"/>
      <c r="G26" s="20">
        <f>E26*F26</f>
        <v>0</v>
      </c>
      <c r="H26" s="3">
        <v>0.23</v>
      </c>
      <c r="I26" s="20">
        <f>G26*H26</f>
        <v>0</v>
      </c>
      <c r="J26" s="20">
        <f>I26+G26</f>
        <v>0</v>
      </c>
    </row>
    <row r="27" spans="1:10" ht="24.75" customHeight="1">
      <c r="A27" s="85">
        <v>15</v>
      </c>
      <c r="B27" s="4" t="s">
        <v>170</v>
      </c>
      <c r="C27" s="4" t="s">
        <v>169</v>
      </c>
      <c r="D27" s="5" t="s">
        <v>20</v>
      </c>
      <c r="E27" s="90">
        <v>2</v>
      </c>
      <c r="F27" s="25"/>
      <c r="G27" s="20">
        <f>E27*F27</f>
        <v>0</v>
      </c>
      <c r="H27" s="3">
        <v>0.23</v>
      </c>
      <c r="I27" s="20">
        <f>G27*H27</f>
        <v>0</v>
      </c>
      <c r="J27" s="20">
        <f>I27+G27</f>
        <v>0</v>
      </c>
    </row>
    <row r="28" spans="1:10" ht="24.75" customHeight="1">
      <c r="A28" s="85">
        <v>16</v>
      </c>
      <c r="B28" s="117" t="s">
        <v>22</v>
      </c>
      <c r="C28" s="4" t="s">
        <v>23</v>
      </c>
      <c r="D28" s="5" t="s">
        <v>24</v>
      </c>
      <c r="E28" s="90">
        <v>7</v>
      </c>
      <c r="F28" s="25"/>
      <c r="G28" s="20">
        <f>E28*F28</f>
        <v>0</v>
      </c>
      <c r="H28" s="3">
        <v>0.08</v>
      </c>
      <c r="I28" s="20">
        <f>G28*H28</f>
        <v>0</v>
      </c>
      <c r="J28" s="20">
        <f>I28+G28</f>
        <v>0</v>
      </c>
    </row>
    <row r="29" spans="1:10" ht="24.75" customHeight="1">
      <c r="A29" s="85">
        <v>17</v>
      </c>
      <c r="B29" s="117" t="s">
        <v>33</v>
      </c>
      <c r="C29" s="4" t="s">
        <v>34</v>
      </c>
      <c r="D29" s="5" t="s">
        <v>32</v>
      </c>
      <c r="E29" s="90">
        <v>1</v>
      </c>
      <c r="F29" s="25"/>
      <c r="G29" s="20">
        <f>E29*F29</f>
        <v>0</v>
      </c>
      <c r="H29" s="3">
        <v>0.08</v>
      </c>
      <c r="I29" s="20">
        <f>G29*H29</f>
        <v>0</v>
      </c>
      <c r="J29" s="20">
        <f>I29+G29</f>
        <v>0</v>
      </c>
    </row>
    <row r="30" spans="1:10" ht="24.75" customHeight="1">
      <c r="A30" s="85">
        <v>18</v>
      </c>
      <c r="B30" s="117" t="s">
        <v>35</v>
      </c>
      <c r="C30" s="4" t="s">
        <v>36</v>
      </c>
      <c r="D30" s="5" t="s">
        <v>32</v>
      </c>
      <c r="E30" s="90">
        <v>1</v>
      </c>
      <c r="F30" s="25"/>
      <c r="G30" s="20">
        <f>E30*F30</f>
        <v>0</v>
      </c>
      <c r="H30" s="3">
        <v>0.08</v>
      </c>
      <c r="I30" s="20">
        <f>G30*H30</f>
        <v>0</v>
      </c>
      <c r="J30" s="20">
        <f>I30+G30</f>
        <v>0</v>
      </c>
    </row>
    <row r="31" spans="1:10" ht="24.75" customHeight="1">
      <c r="A31" s="89" t="s">
        <v>38</v>
      </c>
      <c r="B31" s="89"/>
      <c r="C31" s="89"/>
      <c r="D31" s="89"/>
      <c r="E31" s="89"/>
      <c r="F31" s="89"/>
      <c r="G31" s="89"/>
      <c r="H31" s="89"/>
      <c r="I31" s="89"/>
      <c r="J31" s="89"/>
    </row>
    <row r="32" spans="1:10" ht="24.75" customHeight="1">
      <c r="A32" s="113" t="s">
        <v>41</v>
      </c>
      <c r="B32" s="112"/>
      <c r="C32" s="112"/>
      <c r="D32" s="112"/>
      <c r="E32" s="112"/>
      <c r="F32" s="112"/>
      <c r="G32" s="112"/>
      <c r="H32" s="112"/>
      <c r="I32" s="112"/>
      <c r="J32" s="74"/>
    </row>
    <row r="33" spans="1:10" ht="24.75" customHeight="1">
      <c r="A33" s="21">
        <v>19</v>
      </c>
      <c r="B33" s="111" t="s">
        <v>39</v>
      </c>
      <c r="C33" s="22" t="s">
        <v>40</v>
      </c>
      <c r="D33" s="23" t="s">
        <v>24</v>
      </c>
      <c r="E33" s="21">
        <v>2669</v>
      </c>
      <c r="F33" s="25"/>
      <c r="G33" s="20">
        <f>E33*F33</f>
        <v>0</v>
      </c>
      <c r="H33" s="3">
        <v>0.08</v>
      </c>
      <c r="I33" s="20">
        <f>G33*H33</f>
        <v>0</v>
      </c>
      <c r="J33" s="20">
        <f>I33+G33</f>
        <v>0</v>
      </c>
    </row>
    <row r="34" spans="1:10" ht="24.75" customHeight="1">
      <c r="A34" s="115" t="s">
        <v>42</v>
      </c>
      <c r="B34" s="114"/>
      <c r="C34" s="114"/>
      <c r="D34" s="114"/>
      <c r="E34" s="114"/>
      <c r="F34" s="114"/>
      <c r="G34" s="114"/>
      <c r="H34" s="114"/>
      <c r="I34" s="114"/>
      <c r="J34" s="74"/>
    </row>
    <row r="35" spans="1:10" ht="24.75" customHeight="1">
      <c r="A35" s="21">
        <v>20</v>
      </c>
      <c r="B35" s="111" t="s">
        <v>39</v>
      </c>
      <c r="C35" s="22" t="s">
        <v>40</v>
      </c>
      <c r="D35" s="23" t="s">
        <v>24</v>
      </c>
      <c r="E35" s="21">
        <v>1547</v>
      </c>
      <c r="F35" s="25"/>
      <c r="G35" s="20">
        <f>E35*F35</f>
        <v>0</v>
      </c>
      <c r="H35" s="3">
        <v>0.08</v>
      </c>
      <c r="I35" s="20">
        <f>G35*H35</f>
        <v>0</v>
      </c>
      <c r="J35" s="20">
        <f>I35+G35</f>
        <v>0</v>
      </c>
    </row>
    <row r="36" spans="1:10" ht="24.75" customHeight="1">
      <c r="A36" s="115" t="s">
        <v>43</v>
      </c>
      <c r="B36" s="114"/>
      <c r="C36" s="114"/>
      <c r="D36" s="114"/>
      <c r="E36" s="114"/>
      <c r="F36" s="114"/>
      <c r="G36" s="114"/>
      <c r="H36" s="114"/>
      <c r="I36" s="114"/>
      <c r="J36" s="74"/>
    </row>
    <row r="37" spans="1:10" ht="24.75" customHeight="1">
      <c r="A37" s="21">
        <v>21</v>
      </c>
      <c r="B37" s="111" t="s">
        <v>39</v>
      </c>
      <c r="C37" s="22" t="s">
        <v>40</v>
      </c>
      <c r="D37" s="23" t="s">
        <v>24</v>
      </c>
      <c r="E37" s="21">
        <v>638</v>
      </c>
      <c r="F37" s="25"/>
      <c r="G37" s="20">
        <f>E37*F37</f>
        <v>0</v>
      </c>
      <c r="H37" s="3">
        <v>0.08</v>
      </c>
      <c r="I37" s="20">
        <f>G37*H37</f>
        <v>0</v>
      </c>
      <c r="J37" s="20">
        <f>I37+G37</f>
        <v>0</v>
      </c>
    </row>
    <row r="38" spans="1:10" ht="24.75" customHeight="1">
      <c r="A38" s="113" t="s">
        <v>46</v>
      </c>
      <c r="B38" s="112"/>
      <c r="C38" s="112"/>
      <c r="D38" s="112"/>
      <c r="E38" s="112"/>
      <c r="F38" s="112"/>
      <c r="G38" s="112"/>
      <c r="H38" s="112"/>
      <c r="I38" s="112"/>
      <c r="J38" s="74"/>
    </row>
    <row r="39" spans="1:10" ht="24.75" customHeight="1">
      <c r="A39" s="21">
        <v>22</v>
      </c>
      <c r="B39" s="111" t="s">
        <v>39</v>
      </c>
      <c r="C39" s="22" t="s">
        <v>40</v>
      </c>
      <c r="D39" s="23" t="s">
        <v>24</v>
      </c>
      <c r="E39" s="21">
        <v>602</v>
      </c>
      <c r="F39" s="25"/>
      <c r="G39" s="20">
        <f>E39*F39</f>
        <v>0</v>
      </c>
      <c r="H39" s="3">
        <v>0.08</v>
      </c>
      <c r="I39" s="20">
        <f>G39*H39</f>
        <v>0</v>
      </c>
      <c r="J39" s="20">
        <f>I39+G39</f>
        <v>0</v>
      </c>
    </row>
    <row r="40" spans="1:10" ht="24.75" customHeight="1">
      <c r="A40" s="113"/>
      <c r="B40" s="112"/>
      <c r="C40" s="112"/>
      <c r="D40" s="112"/>
      <c r="E40" s="112"/>
      <c r="F40" s="112"/>
      <c r="G40" s="112"/>
      <c r="H40" s="112"/>
      <c r="I40" s="112"/>
      <c r="J40" s="74"/>
    </row>
    <row r="41" spans="1:10" ht="24.75" customHeight="1">
      <c r="A41" s="21">
        <v>23</v>
      </c>
      <c r="B41" s="111" t="s">
        <v>44</v>
      </c>
      <c r="C41" s="22" t="s">
        <v>45</v>
      </c>
      <c r="D41" s="23" t="s">
        <v>24</v>
      </c>
      <c r="E41" s="21">
        <v>5456</v>
      </c>
      <c r="F41" s="25"/>
      <c r="G41" s="20">
        <f>E41*F41</f>
        <v>0</v>
      </c>
      <c r="H41" s="3">
        <v>0.08</v>
      </c>
      <c r="I41" s="20">
        <f>G41*H41</f>
        <v>0</v>
      </c>
      <c r="J41" s="20">
        <f>I41+G41</f>
        <v>0</v>
      </c>
    </row>
    <row r="42" spans="1:10" ht="24.75" customHeight="1">
      <c r="A42" s="21">
        <v>24</v>
      </c>
      <c r="B42" s="110" t="s">
        <v>56</v>
      </c>
      <c r="C42" s="110" t="s">
        <v>57</v>
      </c>
      <c r="D42" s="109" t="s">
        <v>52</v>
      </c>
      <c r="E42" s="29">
        <v>2500</v>
      </c>
      <c r="F42" s="55"/>
      <c r="G42" s="56">
        <f>E42*F42</f>
        <v>0</v>
      </c>
      <c r="H42" s="57">
        <v>0.08</v>
      </c>
      <c r="I42" s="56">
        <f>G42*H42</f>
        <v>0</v>
      </c>
      <c r="J42" s="56">
        <f>I42+G42</f>
        <v>0</v>
      </c>
    </row>
    <row r="43" spans="1:10" ht="30" customHeight="1">
      <c r="A43" s="21">
        <v>25</v>
      </c>
      <c r="B43" s="108" t="s">
        <v>75</v>
      </c>
      <c r="C43" s="27" t="s">
        <v>76</v>
      </c>
      <c r="D43" s="28" t="s">
        <v>52</v>
      </c>
      <c r="E43" s="29">
        <v>10</v>
      </c>
      <c r="F43" s="55"/>
      <c r="G43" s="56">
        <f>E43*F43</f>
        <v>0</v>
      </c>
      <c r="H43" s="57">
        <v>0.08</v>
      </c>
      <c r="I43" s="56">
        <f>G43*H43</f>
        <v>0</v>
      </c>
      <c r="J43" s="56">
        <f>I43+G43</f>
        <v>0</v>
      </c>
    </row>
    <row r="44" spans="1:10" ht="30" customHeight="1">
      <c r="A44" s="21">
        <v>26</v>
      </c>
      <c r="B44" s="108" t="s">
        <v>164</v>
      </c>
      <c r="C44" s="234" t="s">
        <v>163</v>
      </c>
      <c r="D44" s="233" t="s">
        <v>52</v>
      </c>
      <c r="E44" s="29">
        <v>5</v>
      </c>
      <c r="F44" s="55"/>
      <c r="G44" s="56">
        <f>E44*F44</f>
        <v>0</v>
      </c>
      <c r="H44" s="57">
        <v>0.08</v>
      </c>
      <c r="I44" s="56">
        <f>G44*H44</f>
        <v>0</v>
      </c>
      <c r="J44" s="56">
        <f>I44+G44</f>
        <v>0</v>
      </c>
    </row>
    <row r="45" spans="1:10" ht="30" customHeight="1">
      <c r="A45" s="21">
        <v>27</v>
      </c>
      <c r="B45" s="232" t="s">
        <v>79</v>
      </c>
      <c r="C45" s="100" t="s">
        <v>80</v>
      </c>
      <c r="D45" s="99" t="s">
        <v>32</v>
      </c>
      <c r="E45" s="54">
        <v>20</v>
      </c>
      <c r="F45" s="55"/>
      <c r="G45" s="56">
        <f>E45*F45</f>
        <v>0</v>
      </c>
      <c r="H45" s="57">
        <v>0.08</v>
      </c>
      <c r="I45" s="56">
        <f>G45*H45</f>
        <v>0</v>
      </c>
      <c r="J45" s="56">
        <f>I45+G45</f>
        <v>0</v>
      </c>
    </row>
    <row r="46" spans="1:10" ht="30" customHeight="1">
      <c r="A46" s="21">
        <v>28</v>
      </c>
      <c r="B46" s="232" t="s">
        <v>77</v>
      </c>
      <c r="C46" s="100" t="s">
        <v>78</v>
      </c>
      <c r="D46" s="99" t="s">
        <v>32</v>
      </c>
      <c r="E46" s="54">
        <f>350+428</f>
        <v>778</v>
      </c>
      <c r="F46" s="55"/>
      <c r="G46" s="56">
        <f>E46*F46</f>
        <v>0</v>
      </c>
      <c r="H46" s="57">
        <v>0.08</v>
      </c>
      <c r="I46" s="56">
        <f>G46*H46</f>
        <v>0</v>
      </c>
      <c r="J46" s="56">
        <f>I46+G46</f>
        <v>0</v>
      </c>
    </row>
    <row r="47" spans="1:10" ht="30" customHeight="1">
      <c r="A47" s="21">
        <v>29</v>
      </c>
      <c r="B47" s="17" t="s">
        <v>64</v>
      </c>
      <c r="C47" s="17" t="s">
        <v>63</v>
      </c>
      <c r="D47" s="18" t="s">
        <v>24</v>
      </c>
      <c r="E47" s="15">
        <v>281</v>
      </c>
      <c r="F47" s="25"/>
      <c r="G47" s="20">
        <f>E47*F47</f>
        <v>0</v>
      </c>
      <c r="H47" s="3">
        <v>0.08</v>
      </c>
      <c r="I47" s="20">
        <f>G47*H47</f>
        <v>0</v>
      </c>
      <c r="J47" s="20">
        <f>G47+I47</f>
        <v>0</v>
      </c>
    </row>
    <row r="48" spans="1:10" ht="24.75" customHeight="1">
      <c r="A48" s="15">
        <v>30</v>
      </c>
      <c r="B48" s="22" t="s">
        <v>65</v>
      </c>
      <c r="C48" s="22" t="s">
        <v>66</v>
      </c>
      <c r="D48" s="24" t="s">
        <v>32</v>
      </c>
      <c r="E48" s="21">
        <v>64</v>
      </c>
      <c r="F48" s="25"/>
      <c r="G48" s="20">
        <f>E48*F48</f>
        <v>0</v>
      </c>
      <c r="H48" s="3">
        <v>0.08</v>
      </c>
      <c r="I48" s="20">
        <f>G48*H48</f>
        <v>0</v>
      </c>
      <c r="J48" s="20">
        <f>I48+G48</f>
        <v>0</v>
      </c>
    </row>
    <row r="49" spans="1:10" ht="24.75" customHeight="1">
      <c r="A49" s="15">
        <v>31</v>
      </c>
      <c r="B49" s="22" t="s">
        <v>67</v>
      </c>
      <c r="C49" s="22" t="s">
        <v>68</v>
      </c>
      <c r="D49" s="24" t="s">
        <v>32</v>
      </c>
      <c r="E49" s="21">
        <v>48</v>
      </c>
      <c r="F49" s="25"/>
      <c r="G49" s="20">
        <f>E49*F49</f>
        <v>0</v>
      </c>
      <c r="H49" s="3">
        <v>0.08</v>
      </c>
      <c r="I49" s="20">
        <f>G49*H49</f>
        <v>0</v>
      </c>
      <c r="J49" s="20">
        <f>I49+G49</f>
        <v>0</v>
      </c>
    </row>
    <row r="50" spans="1:10" ht="24.75" customHeight="1">
      <c r="A50" s="89" t="s">
        <v>47</v>
      </c>
      <c r="B50" s="89"/>
      <c r="C50" s="89"/>
      <c r="D50" s="89"/>
      <c r="E50" s="89"/>
      <c r="F50" s="89"/>
      <c r="G50" s="89"/>
      <c r="H50" s="89"/>
      <c r="I50" s="89"/>
      <c r="J50" s="89"/>
    </row>
    <row r="51" spans="1:10" ht="24.75" customHeight="1">
      <c r="A51" s="85">
        <v>32</v>
      </c>
      <c r="B51" s="22" t="s">
        <v>48</v>
      </c>
      <c r="C51" s="22" t="s">
        <v>50</v>
      </c>
      <c r="D51" s="91" t="s">
        <v>20</v>
      </c>
      <c r="E51" s="90">
        <v>1</v>
      </c>
      <c r="F51" s="25"/>
      <c r="G51" s="20">
        <f>E51*F51</f>
        <v>0</v>
      </c>
      <c r="H51" s="3">
        <v>0.08</v>
      </c>
      <c r="I51" s="20">
        <f>G51*H51</f>
        <v>0</v>
      </c>
      <c r="J51" s="20">
        <f>I51+G51</f>
        <v>0</v>
      </c>
    </row>
    <row r="52" spans="1:10" ht="27" customHeight="1">
      <c r="A52" s="18">
        <v>33</v>
      </c>
      <c r="B52" s="22" t="s">
        <v>49</v>
      </c>
      <c r="C52" s="136" t="s">
        <v>51</v>
      </c>
      <c r="D52" s="91" t="s">
        <v>20</v>
      </c>
      <c r="E52" s="90">
        <v>1</v>
      </c>
      <c r="F52" s="25"/>
      <c r="G52" s="20">
        <f>E52*F52</f>
        <v>0</v>
      </c>
      <c r="H52" s="3">
        <v>0.08</v>
      </c>
      <c r="I52" s="20">
        <f>G52*H52</f>
        <v>0</v>
      </c>
      <c r="J52" s="20">
        <f>I52+G52</f>
        <v>0</v>
      </c>
    </row>
    <row r="53" spans="1:10" ht="24.75" customHeight="1">
      <c r="A53" s="89" t="s">
        <v>124</v>
      </c>
      <c r="B53" s="89"/>
      <c r="C53" s="89"/>
      <c r="D53" s="89"/>
      <c r="E53" s="89"/>
      <c r="F53" s="89"/>
      <c r="G53" s="89"/>
      <c r="H53" s="89"/>
      <c r="I53" s="89"/>
      <c r="J53" s="89"/>
    </row>
    <row r="54" spans="1:10" ht="24.75" customHeight="1">
      <c r="A54" s="18">
        <v>34</v>
      </c>
      <c r="B54" s="22" t="s">
        <v>123</v>
      </c>
      <c r="C54" s="22" t="s">
        <v>66</v>
      </c>
      <c r="D54" s="91" t="s">
        <v>32</v>
      </c>
      <c r="E54" s="90">
        <v>70</v>
      </c>
      <c r="F54" s="25"/>
      <c r="G54" s="20">
        <f>E54*F54</f>
        <v>0</v>
      </c>
      <c r="H54" s="3">
        <v>0.08</v>
      </c>
      <c r="I54" s="20">
        <f>G54*H54</f>
        <v>0</v>
      </c>
      <c r="J54" s="20">
        <f>I54+G54</f>
        <v>0</v>
      </c>
    </row>
    <row r="55" spans="1:10" ht="24.75" customHeight="1">
      <c r="A55" s="89" t="s">
        <v>122</v>
      </c>
      <c r="B55" s="89"/>
      <c r="C55" s="89"/>
      <c r="D55" s="89"/>
      <c r="E55" s="89"/>
      <c r="F55" s="89"/>
      <c r="G55" s="89"/>
      <c r="H55" s="89"/>
      <c r="I55" s="89"/>
      <c r="J55" s="89"/>
    </row>
    <row r="56" spans="1:10" ht="24.75" customHeight="1">
      <c r="A56" s="18">
        <v>35</v>
      </c>
      <c r="B56" s="22" t="s">
        <v>225</v>
      </c>
      <c r="C56" s="22" t="s">
        <v>120</v>
      </c>
      <c r="D56" s="91" t="s">
        <v>11</v>
      </c>
      <c r="E56" s="90">
        <v>0.25</v>
      </c>
      <c r="F56" s="25"/>
      <c r="G56" s="20">
        <f>E56*F56</f>
        <v>0</v>
      </c>
      <c r="H56" s="3">
        <v>0.08</v>
      </c>
      <c r="I56" s="20">
        <f>G56*H56</f>
        <v>0</v>
      </c>
      <c r="J56" s="20">
        <f>I56+G56</f>
        <v>0</v>
      </c>
    </row>
    <row r="57" spans="1:10" ht="24.75" customHeight="1">
      <c r="A57" s="89" t="s">
        <v>294</v>
      </c>
      <c r="B57" s="89"/>
      <c r="C57" s="89"/>
      <c r="D57" s="89"/>
      <c r="E57" s="89"/>
      <c r="F57" s="89"/>
      <c r="G57" s="89"/>
      <c r="H57" s="89"/>
      <c r="I57" s="89"/>
      <c r="J57" s="89"/>
    </row>
    <row r="58" spans="1:10" ht="24.75" customHeight="1">
      <c r="A58" s="85">
        <v>36</v>
      </c>
      <c r="B58" s="119" t="s">
        <v>293</v>
      </c>
      <c r="C58" s="231" t="s">
        <v>292</v>
      </c>
      <c r="D58" s="230" t="s">
        <v>273</v>
      </c>
      <c r="E58" s="169">
        <v>18.5</v>
      </c>
      <c r="F58" s="25"/>
      <c r="G58" s="20">
        <f>E58*F58</f>
        <v>0</v>
      </c>
      <c r="H58" s="3">
        <v>0.08</v>
      </c>
      <c r="I58" s="20">
        <f>G58*H58</f>
        <v>0</v>
      </c>
      <c r="J58" s="20">
        <f>I58+G58</f>
        <v>0</v>
      </c>
    </row>
    <row r="59" spans="1:10" ht="24.75" customHeight="1">
      <c r="A59" s="85">
        <v>37</v>
      </c>
      <c r="B59" s="58" t="s">
        <v>291</v>
      </c>
      <c r="C59" s="58" t="s">
        <v>290</v>
      </c>
      <c r="D59" s="91" t="s">
        <v>273</v>
      </c>
      <c r="E59" s="169">
        <v>10.5</v>
      </c>
      <c r="F59" s="25"/>
      <c r="G59" s="20">
        <f>E59*F59</f>
        <v>0</v>
      </c>
      <c r="H59" s="3">
        <v>0.08</v>
      </c>
      <c r="I59" s="20">
        <f>G59*H59</f>
        <v>0</v>
      </c>
      <c r="J59" s="20">
        <f>I59+G59</f>
        <v>0</v>
      </c>
    </row>
    <row r="60" spans="1:10" ht="24.75" customHeight="1">
      <c r="A60" s="85">
        <v>38</v>
      </c>
      <c r="B60" s="119" t="s">
        <v>289</v>
      </c>
      <c r="C60" s="4" t="s">
        <v>288</v>
      </c>
      <c r="D60" s="5" t="s">
        <v>273</v>
      </c>
      <c r="E60" s="169">
        <v>23</v>
      </c>
      <c r="F60" s="25"/>
      <c r="G60" s="20">
        <f>E60*F60</f>
        <v>0</v>
      </c>
      <c r="H60" s="3">
        <v>0.08</v>
      </c>
      <c r="I60" s="20">
        <f>G60*H60</f>
        <v>0</v>
      </c>
      <c r="J60" s="20">
        <f>I60+G60</f>
        <v>0</v>
      </c>
    </row>
    <row r="61" spans="1:10" ht="24.75" customHeight="1">
      <c r="A61" s="85">
        <v>39</v>
      </c>
      <c r="B61" s="4" t="s">
        <v>287</v>
      </c>
      <c r="C61" s="4" t="s">
        <v>286</v>
      </c>
      <c r="D61" s="230" t="s">
        <v>106</v>
      </c>
      <c r="E61" s="169">
        <v>40</v>
      </c>
      <c r="F61" s="25"/>
      <c r="G61" s="20">
        <f>E61*F61</f>
        <v>0</v>
      </c>
      <c r="H61" s="3">
        <v>0.08</v>
      </c>
      <c r="I61" s="20">
        <f>G61*H61</f>
        <v>0</v>
      </c>
      <c r="J61" s="20">
        <f>I61+G61</f>
        <v>0</v>
      </c>
    </row>
    <row r="62" spans="1:10" ht="26.25" customHeight="1">
      <c r="A62" s="85">
        <v>40</v>
      </c>
      <c r="B62" s="229" t="s">
        <v>285</v>
      </c>
      <c r="C62" s="58" t="s">
        <v>284</v>
      </c>
      <c r="D62" s="91" t="s">
        <v>273</v>
      </c>
      <c r="E62" s="169">
        <v>1.5</v>
      </c>
      <c r="F62" s="25"/>
      <c r="G62" s="20">
        <f>E62*F62</f>
        <v>0</v>
      </c>
      <c r="H62" s="3">
        <v>0.08</v>
      </c>
      <c r="I62" s="20">
        <f>G62*H62</f>
        <v>0</v>
      </c>
      <c r="J62" s="20">
        <f>I62+G62</f>
        <v>0</v>
      </c>
    </row>
    <row r="63" spans="1:10" ht="26.25" customHeight="1">
      <c r="A63" s="85">
        <v>41</v>
      </c>
      <c r="B63" s="229" t="s">
        <v>283</v>
      </c>
      <c r="C63" s="58" t="s">
        <v>282</v>
      </c>
      <c r="D63" s="91" t="s">
        <v>273</v>
      </c>
      <c r="E63" s="169">
        <v>1.5</v>
      </c>
      <c r="F63" s="25"/>
      <c r="G63" s="20">
        <f>E63*F63</f>
        <v>0</v>
      </c>
      <c r="H63" s="3">
        <v>0.08</v>
      </c>
      <c r="I63" s="20">
        <f>G63*H63</f>
        <v>0</v>
      </c>
      <c r="J63" s="20">
        <f>I63+G63</f>
        <v>0</v>
      </c>
    </row>
    <row r="64" spans="1:10" ht="26.25" customHeight="1">
      <c r="A64" s="85">
        <v>42</v>
      </c>
      <c r="B64" s="229" t="s">
        <v>281</v>
      </c>
      <c r="C64" s="58" t="s">
        <v>280</v>
      </c>
      <c r="D64" s="91" t="s">
        <v>273</v>
      </c>
      <c r="E64" s="169">
        <v>1.2</v>
      </c>
      <c r="F64" s="25"/>
      <c r="G64" s="20">
        <f>E64*F64</f>
        <v>0</v>
      </c>
      <c r="H64" s="3">
        <v>0.08</v>
      </c>
      <c r="I64" s="20">
        <f>G64*H64</f>
        <v>0</v>
      </c>
      <c r="J64" s="20">
        <f>I64+G64</f>
        <v>0</v>
      </c>
    </row>
    <row r="65" spans="1:10" ht="26.25" customHeight="1">
      <c r="A65" s="85">
        <v>43</v>
      </c>
      <c r="B65" s="229" t="s">
        <v>279</v>
      </c>
      <c r="C65" s="58" t="s">
        <v>278</v>
      </c>
      <c r="D65" s="91" t="s">
        <v>273</v>
      </c>
      <c r="E65" s="169">
        <v>1.5</v>
      </c>
      <c r="F65" s="25"/>
      <c r="G65" s="20">
        <f>E65*F65</f>
        <v>0</v>
      </c>
      <c r="H65" s="3">
        <v>0.08</v>
      </c>
      <c r="I65" s="20">
        <f>G65*H65</f>
        <v>0</v>
      </c>
      <c r="J65" s="20">
        <f>I65+G65</f>
        <v>0</v>
      </c>
    </row>
    <row r="66" spans="1:10" ht="27.75" customHeight="1">
      <c r="A66" s="85">
        <v>44</v>
      </c>
      <c r="B66" s="58" t="s">
        <v>277</v>
      </c>
      <c r="C66" s="228" t="s">
        <v>276</v>
      </c>
      <c r="D66" s="91" t="s">
        <v>273</v>
      </c>
      <c r="E66" s="169">
        <v>21</v>
      </c>
      <c r="F66" s="25"/>
      <c r="G66" s="20">
        <f>E66*F66</f>
        <v>0</v>
      </c>
      <c r="H66" s="3">
        <v>0.08</v>
      </c>
      <c r="I66" s="20">
        <f>G66*H66</f>
        <v>0</v>
      </c>
      <c r="J66" s="20">
        <f>I66+G66</f>
        <v>0</v>
      </c>
    </row>
    <row r="67" spans="1:10" ht="24.75" customHeight="1">
      <c r="A67" s="85">
        <v>45</v>
      </c>
      <c r="B67" s="58" t="s">
        <v>275</v>
      </c>
      <c r="C67" s="116" t="s">
        <v>274</v>
      </c>
      <c r="D67" s="91" t="s">
        <v>273</v>
      </c>
      <c r="E67" s="169">
        <v>37</v>
      </c>
      <c r="F67" s="25"/>
      <c r="G67" s="20">
        <f>E67*F67</f>
        <v>0</v>
      </c>
      <c r="H67" s="3">
        <v>0.08</v>
      </c>
      <c r="I67" s="20">
        <f>G67*H67</f>
        <v>0</v>
      </c>
      <c r="J67" s="20">
        <f>I67+G67</f>
        <v>0</v>
      </c>
    </row>
    <row r="68" spans="1:10" ht="24.75" customHeight="1">
      <c r="A68" s="85">
        <v>46</v>
      </c>
      <c r="B68" s="4" t="s">
        <v>272</v>
      </c>
      <c r="C68" s="4" t="s">
        <v>271</v>
      </c>
      <c r="D68" s="5" t="s">
        <v>106</v>
      </c>
      <c r="E68" s="169">
        <v>40</v>
      </c>
      <c r="F68" s="25"/>
      <c r="G68" s="20">
        <f>E68*F68</f>
        <v>0</v>
      </c>
      <c r="H68" s="3">
        <v>0.08</v>
      </c>
      <c r="I68" s="20">
        <f>G68*H68</f>
        <v>0</v>
      </c>
      <c r="J68" s="20">
        <f>I68+G68</f>
        <v>0</v>
      </c>
    </row>
    <row r="69" spans="1:10" ht="30" customHeight="1">
      <c r="A69" s="85">
        <v>47</v>
      </c>
      <c r="B69" s="227" t="s">
        <v>270</v>
      </c>
      <c r="C69" s="116" t="s">
        <v>269</v>
      </c>
      <c r="D69" s="5" t="s">
        <v>106</v>
      </c>
      <c r="E69" s="20">
        <v>0.5</v>
      </c>
      <c r="F69" s="25"/>
      <c r="G69" s="20">
        <f>E69*F69</f>
        <v>0</v>
      </c>
      <c r="H69" s="3">
        <v>0.08</v>
      </c>
      <c r="I69" s="20">
        <f>G69*H69</f>
        <v>0</v>
      </c>
      <c r="J69" s="20">
        <f>I69+G69</f>
        <v>0</v>
      </c>
    </row>
    <row r="70" spans="1:10" ht="24.75" customHeight="1">
      <c r="A70" s="85">
        <v>48</v>
      </c>
      <c r="B70" s="227" t="s">
        <v>268</v>
      </c>
      <c r="C70" s="116" t="s">
        <v>267</v>
      </c>
      <c r="D70" s="5" t="s">
        <v>106</v>
      </c>
      <c r="E70" s="20">
        <v>40</v>
      </c>
      <c r="F70" s="25"/>
      <c r="G70" s="20">
        <f>E70*F70</f>
        <v>0</v>
      </c>
      <c r="H70" s="3">
        <v>0.08</v>
      </c>
      <c r="I70" s="20">
        <f>G70*H70</f>
        <v>0</v>
      </c>
      <c r="J70" s="20">
        <f>I70+G70</f>
        <v>0</v>
      </c>
    </row>
    <row r="71" spans="1:10" ht="24.75" customHeight="1">
      <c r="A71" s="85">
        <v>49</v>
      </c>
      <c r="B71" s="4" t="s">
        <v>266</v>
      </c>
      <c r="C71" s="4" t="s">
        <v>265</v>
      </c>
      <c r="D71" s="5" t="s">
        <v>32</v>
      </c>
      <c r="E71" s="169">
        <v>12</v>
      </c>
      <c r="F71" s="25"/>
      <c r="G71" s="20">
        <f>E71*F71</f>
        <v>0</v>
      </c>
      <c r="H71" s="3">
        <v>0.08</v>
      </c>
      <c r="I71" s="20">
        <f>G71*H71</f>
        <v>0</v>
      </c>
      <c r="J71" s="20">
        <f>I71+G71</f>
        <v>0</v>
      </c>
    </row>
    <row r="72" spans="1:10" ht="24.75" customHeight="1">
      <c r="A72" s="85">
        <v>50</v>
      </c>
      <c r="B72" s="119" t="s">
        <v>264</v>
      </c>
      <c r="C72" s="4" t="s">
        <v>263</v>
      </c>
      <c r="D72" s="5" t="s">
        <v>32</v>
      </c>
      <c r="E72" s="169">
        <v>280</v>
      </c>
      <c r="F72" s="25"/>
      <c r="G72" s="20">
        <f>E72*F72</f>
        <v>0</v>
      </c>
      <c r="H72" s="3">
        <v>0.08</v>
      </c>
      <c r="I72" s="20">
        <f>G72*H72</f>
        <v>0</v>
      </c>
      <c r="J72" s="20">
        <f>I72+G72</f>
        <v>0</v>
      </c>
    </row>
    <row r="73" spans="1:10" ht="28.5" customHeight="1">
      <c r="A73" s="85">
        <v>51</v>
      </c>
      <c r="B73" s="4" t="s">
        <v>262</v>
      </c>
      <c r="C73" s="116" t="s">
        <v>261</v>
      </c>
      <c r="D73" s="5" t="s">
        <v>32</v>
      </c>
      <c r="E73" s="169">
        <v>10</v>
      </c>
      <c r="F73" s="25"/>
      <c r="G73" s="20">
        <f>E73*F73</f>
        <v>0</v>
      </c>
      <c r="H73" s="3">
        <v>0.23</v>
      </c>
      <c r="I73" s="20">
        <f>G73*H73</f>
        <v>0</v>
      </c>
      <c r="J73" s="20">
        <f>I73+G73</f>
        <v>0</v>
      </c>
    </row>
    <row r="74" spans="1:10" ht="24.75" customHeight="1">
      <c r="A74" s="85">
        <v>52</v>
      </c>
      <c r="B74" s="119" t="s">
        <v>260</v>
      </c>
      <c r="C74" s="4" t="s">
        <v>259</v>
      </c>
      <c r="D74" s="5" t="s">
        <v>32</v>
      </c>
      <c r="E74" s="169">
        <v>50</v>
      </c>
      <c r="F74" s="25"/>
      <c r="G74" s="20">
        <f>E74*F74</f>
        <v>0</v>
      </c>
      <c r="H74" s="3">
        <v>0.23</v>
      </c>
      <c r="I74" s="20">
        <f>G74*H74</f>
        <v>0</v>
      </c>
      <c r="J74" s="20">
        <f>I74+G74</f>
        <v>0</v>
      </c>
    </row>
    <row r="75" spans="1:10" ht="24.75" customHeight="1">
      <c r="A75" s="89" t="s">
        <v>193</v>
      </c>
      <c r="B75" s="89"/>
      <c r="C75" s="89"/>
      <c r="D75" s="89"/>
      <c r="E75" s="89"/>
      <c r="F75" s="89"/>
      <c r="G75" s="89"/>
      <c r="H75" s="89"/>
      <c r="I75" s="89"/>
      <c r="J75" s="89"/>
    </row>
    <row r="76" spans="1:10" ht="24.75" customHeight="1">
      <c r="A76" s="18">
        <v>53</v>
      </c>
      <c r="B76" s="4" t="s">
        <v>152</v>
      </c>
      <c r="C76" s="4" t="s">
        <v>151</v>
      </c>
      <c r="D76" s="5" t="s">
        <v>52</v>
      </c>
      <c r="E76" s="90">
        <v>346</v>
      </c>
      <c r="F76" s="25"/>
      <c r="G76" s="20">
        <f>E76*F76</f>
        <v>0</v>
      </c>
      <c r="H76" s="3">
        <v>0.08</v>
      </c>
      <c r="I76" s="20">
        <f>G76*H76</f>
        <v>0</v>
      </c>
      <c r="J76" s="20">
        <f>I76+G76</f>
        <v>0</v>
      </c>
    </row>
    <row r="77" spans="1:10" ht="24.75" customHeight="1">
      <c r="A77" s="18">
        <v>54</v>
      </c>
      <c r="B77" s="4" t="s">
        <v>258</v>
      </c>
      <c r="C77" s="4" t="s">
        <v>257</v>
      </c>
      <c r="D77" s="5" t="s">
        <v>52</v>
      </c>
      <c r="E77" s="90">
        <v>134</v>
      </c>
      <c r="F77" s="25"/>
      <c r="G77" s="20">
        <f>E77*F77</f>
        <v>0</v>
      </c>
      <c r="H77" s="3">
        <v>0.08</v>
      </c>
      <c r="I77" s="20">
        <f>G77*H77</f>
        <v>0</v>
      </c>
      <c r="J77" s="20">
        <f>I77+G77</f>
        <v>0</v>
      </c>
    </row>
    <row r="78" spans="1:10" ht="24.75" customHeight="1">
      <c r="A78" s="89" t="s">
        <v>119</v>
      </c>
      <c r="B78" s="89"/>
      <c r="C78" s="89"/>
      <c r="D78" s="89"/>
      <c r="E78" s="89"/>
      <c r="F78" s="89"/>
      <c r="G78" s="89"/>
      <c r="H78" s="89"/>
      <c r="I78" s="89"/>
      <c r="J78" s="89"/>
    </row>
    <row r="79" spans="1:10" ht="24.75" customHeight="1">
      <c r="A79" s="18">
        <v>55</v>
      </c>
      <c r="B79" s="4" t="s">
        <v>118</v>
      </c>
      <c r="C79" s="4" t="s">
        <v>117</v>
      </c>
      <c r="D79" s="5" t="s">
        <v>20</v>
      </c>
      <c r="E79" s="90">
        <v>60</v>
      </c>
      <c r="F79" s="25"/>
      <c r="G79" s="20">
        <f>E79*F79</f>
        <v>0</v>
      </c>
      <c r="H79" s="3">
        <v>0.08</v>
      </c>
      <c r="I79" s="20">
        <f>G79*H79</f>
        <v>0</v>
      </c>
      <c r="J79" s="20">
        <f>I79+G79</f>
        <v>0</v>
      </c>
    </row>
    <row r="80" spans="1:10" ht="24.75" customHeight="1">
      <c r="A80" s="89" t="s">
        <v>53</v>
      </c>
      <c r="B80" s="89"/>
      <c r="C80" s="89"/>
      <c r="D80" s="89"/>
      <c r="E80" s="89"/>
      <c r="F80" s="89"/>
      <c r="G80" s="89"/>
      <c r="H80" s="89"/>
      <c r="I80" s="89"/>
      <c r="J80" s="89"/>
    </row>
    <row r="81" spans="1:10" ht="24.75" customHeight="1">
      <c r="A81" s="53">
        <v>56</v>
      </c>
      <c r="B81" s="4" t="s">
        <v>58</v>
      </c>
      <c r="C81" s="4" t="s">
        <v>59</v>
      </c>
      <c r="D81" s="5" t="s">
        <v>52</v>
      </c>
      <c r="E81" s="29">
        <v>5000</v>
      </c>
      <c r="F81" s="55"/>
      <c r="G81" s="56">
        <f>E81*F81</f>
        <v>0</v>
      </c>
      <c r="H81" s="57">
        <v>0.23</v>
      </c>
      <c r="I81" s="56">
        <f>G81*H81</f>
        <v>0</v>
      </c>
      <c r="J81" s="56">
        <f>I81+G81</f>
        <v>0</v>
      </c>
    </row>
    <row r="82" spans="1:10" ht="24.75" customHeight="1">
      <c r="A82" s="53">
        <v>57</v>
      </c>
      <c r="B82" s="31" t="s">
        <v>60</v>
      </c>
      <c r="C82" s="32" t="s">
        <v>81</v>
      </c>
      <c r="D82" s="29" t="s">
        <v>52</v>
      </c>
      <c r="E82" s="29">
        <v>10</v>
      </c>
      <c r="F82" s="55"/>
      <c r="G82" s="56">
        <f>E82*F82</f>
        <v>0</v>
      </c>
      <c r="H82" s="57">
        <v>0.23</v>
      </c>
      <c r="I82" s="56">
        <f>G82*H82</f>
        <v>0</v>
      </c>
      <c r="J82" s="56">
        <f>I82+G82</f>
        <v>0</v>
      </c>
    </row>
    <row r="83" spans="1:10" ht="24.75" customHeight="1">
      <c r="A83" s="53">
        <v>58</v>
      </c>
      <c r="B83" s="88" t="s">
        <v>114</v>
      </c>
      <c r="C83" s="30" t="s">
        <v>113</v>
      </c>
      <c r="D83" s="33" t="s">
        <v>52</v>
      </c>
      <c r="E83" s="29">
        <v>10</v>
      </c>
      <c r="F83" s="55"/>
      <c r="G83" s="56">
        <f>E83*F83</f>
        <v>0</v>
      </c>
      <c r="H83" s="57">
        <v>0.23</v>
      </c>
      <c r="I83" s="56">
        <f>G83*H83</f>
        <v>0</v>
      </c>
      <c r="J83" s="56">
        <f>I83+G83</f>
        <v>0</v>
      </c>
    </row>
    <row r="84" spans="1:10" ht="24.75" customHeight="1">
      <c r="A84" s="53">
        <v>59</v>
      </c>
      <c r="B84" s="88" t="s">
        <v>110</v>
      </c>
      <c r="C84" s="30" t="s">
        <v>109</v>
      </c>
      <c r="D84" s="33" t="s">
        <v>32</v>
      </c>
      <c r="E84" s="29">
        <v>40</v>
      </c>
      <c r="F84" s="55"/>
      <c r="G84" s="56">
        <f>E84*F84</f>
        <v>0</v>
      </c>
      <c r="H84" s="57">
        <v>0.23</v>
      </c>
      <c r="I84" s="56">
        <f>G84*H84</f>
        <v>0</v>
      </c>
      <c r="J84" s="56">
        <f>I84+G84</f>
        <v>0</v>
      </c>
    </row>
    <row r="85" spans="1:10" ht="24.75" customHeight="1">
      <c r="A85" s="53">
        <v>60</v>
      </c>
      <c r="B85" s="87" t="s">
        <v>112</v>
      </c>
      <c r="C85" s="86" t="s">
        <v>111</v>
      </c>
      <c r="D85" s="226" t="s">
        <v>32</v>
      </c>
      <c r="E85" s="104">
        <v>30</v>
      </c>
      <c r="F85" s="131"/>
      <c r="G85" s="56">
        <f>E85*F85</f>
        <v>0</v>
      </c>
      <c r="H85" s="57">
        <v>0.23</v>
      </c>
      <c r="I85" s="56">
        <f>G85*H85</f>
        <v>0</v>
      </c>
      <c r="J85" s="56">
        <f>I85+G85</f>
        <v>0</v>
      </c>
    </row>
    <row r="86" spans="1:10" ht="24.75" customHeight="1">
      <c r="A86" s="53">
        <v>61</v>
      </c>
      <c r="B86" s="156" t="s">
        <v>90</v>
      </c>
      <c r="C86" s="45" t="s">
        <v>91</v>
      </c>
      <c r="D86" s="54" t="s">
        <v>92</v>
      </c>
      <c r="E86" s="54">
        <v>5</v>
      </c>
      <c r="F86" s="55"/>
      <c r="G86" s="56">
        <f>E86*F86</f>
        <v>0</v>
      </c>
      <c r="H86" s="57">
        <v>0.08</v>
      </c>
      <c r="I86" s="56">
        <f>G86*H86</f>
        <v>0</v>
      </c>
      <c r="J86" s="56">
        <f>I86+G86</f>
        <v>0</v>
      </c>
    </row>
    <row r="87" spans="1:10" ht="24.75" customHeight="1">
      <c r="A87" s="53">
        <v>62</v>
      </c>
      <c r="B87" s="154" t="s">
        <v>93</v>
      </c>
      <c r="C87" s="48" t="s">
        <v>94</v>
      </c>
      <c r="D87" s="54" t="s">
        <v>92</v>
      </c>
      <c r="E87" s="54">
        <v>3</v>
      </c>
      <c r="F87" s="55"/>
      <c r="G87" s="56">
        <f>E87*F87</f>
        <v>0</v>
      </c>
      <c r="H87" s="57">
        <v>0.08</v>
      </c>
      <c r="I87" s="56">
        <f>G87*H87</f>
        <v>0</v>
      </c>
      <c r="J87" s="56">
        <f>I87+G87</f>
        <v>0</v>
      </c>
    </row>
    <row r="88" spans="1:10" ht="24.75" customHeight="1">
      <c r="A88" s="53">
        <v>63</v>
      </c>
      <c r="B88" s="156" t="s">
        <v>95</v>
      </c>
      <c r="C88" s="45" t="s">
        <v>96</v>
      </c>
      <c r="D88" s="54" t="s">
        <v>92</v>
      </c>
      <c r="E88" s="54">
        <v>3</v>
      </c>
      <c r="F88" s="55"/>
      <c r="G88" s="56">
        <f>E88*F88</f>
        <v>0</v>
      </c>
      <c r="H88" s="57">
        <v>0.08</v>
      </c>
      <c r="I88" s="56">
        <f>G88*H88</f>
        <v>0</v>
      </c>
      <c r="J88" s="56">
        <f>I88+G88</f>
        <v>0</v>
      </c>
    </row>
    <row r="89" spans="1:10" ht="24.75" customHeight="1">
      <c r="A89" s="153" t="s">
        <v>192</v>
      </c>
      <c r="B89" s="153"/>
      <c r="C89" s="153"/>
      <c r="D89" s="153"/>
      <c r="E89" s="153"/>
      <c r="F89" s="153"/>
      <c r="G89" s="153"/>
      <c r="H89" s="153"/>
      <c r="I89" s="153"/>
      <c r="J89" s="153"/>
    </row>
    <row r="90" spans="1:10" ht="24.75" customHeight="1" thickBot="1">
      <c r="A90" s="2">
        <v>64</v>
      </c>
      <c r="B90" s="4" t="s">
        <v>224</v>
      </c>
      <c r="C90" s="116" t="s">
        <v>223</v>
      </c>
      <c r="D90" s="5" t="s">
        <v>20</v>
      </c>
      <c r="E90" s="122">
        <v>2</v>
      </c>
      <c r="F90" s="25"/>
      <c r="G90" s="20">
        <f>E90*F90</f>
        <v>0</v>
      </c>
      <c r="H90" s="3">
        <v>0.08</v>
      </c>
      <c r="I90" s="20">
        <f>G90*H90</f>
        <v>0</v>
      </c>
      <c r="J90" s="20">
        <f>I90+G90</f>
        <v>0</v>
      </c>
    </row>
    <row r="91" spans="1:10" ht="24.75" customHeight="1" thickBot="1">
      <c r="A91" s="64" t="s">
        <v>61</v>
      </c>
      <c r="B91" s="64"/>
      <c r="C91" s="64"/>
      <c r="D91" s="64"/>
      <c r="E91" s="64"/>
      <c r="F91" s="64"/>
      <c r="G91" s="64"/>
      <c r="H91" s="65"/>
      <c r="I91" s="83">
        <f>SUM(G12:G21,G23:G30,G33,G35,G37,G39,G41:G49,G51:G52,G54,G56,G58:G74,G76:G77,G79,G81:G88,G90)</f>
        <v>0</v>
      </c>
      <c r="J91" s="82"/>
    </row>
    <row r="92" spans="1:10" ht="24.75" customHeight="1" thickBot="1">
      <c r="A92" s="64" t="s">
        <v>62</v>
      </c>
      <c r="B92" s="64"/>
      <c r="C92" s="64"/>
      <c r="D92" s="64"/>
      <c r="E92" s="64"/>
      <c r="F92" s="64"/>
      <c r="G92" s="64"/>
      <c r="H92" s="65"/>
      <c r="I92" s="66">
        <f>SUM(J12:J21,J23:J30,J33,J35,J37,J39,J41:J49,J51:J52,J54,J56,J58:J74,J76:J77,J79,J81:J88,J90)</f>
        <v>0</v>
      </c>
      <c r="J92" s="67"/>
    </row>
    <row r="94" ht="14.25">
      <c r="G94" s="43" t="s">
        <v>89</v>
      </c>
    </row>
  </sheetData>
  <sheetProtection/>
  <mergeCells count="21">
    <mergeCell ref="A7:J7"/>
    <mergeCell ref="A11:J11"/>
    <mergeCell ref="A57:J57"/>
    <mergeCell ref="A75:J75"/>
    <mergeCell ref="A80:J80"/>
    <mergeCell ref="A92:H92"/>
    <mergeCell ref="I92:J92"/>
    <mergeCell ref="A55:J55"/>
    <mergeCell ref="A89:J89"/>
    <mergeCell ref="A53:J53"/>
    <mergeCell ref="A31:J31"/>
    <mergeCell ref="I91:J91"/>
    <mergeCell ref="A36:J36"/>
    <mergeCell ref="A91:H91"/>
    <mergeCell ref="A40:J40"/>
    <mergeCell ref="A38:J38"/>
    <mergeCell ref="A22:J22"/>
    <mergeCell ref="A78:J78"/>
    <mergeCell ref="A32:J32"/>
    <mergeCell ref="A50:J50"/>
    <mergeCell ref="A34:J34"/>
  </mergeCells>
  <printOptions/>
  <pageMargins left="0.7843137254901962" right="0.7843137254901962" top="0.9803921568627452" bottom="0.9803921568627452" header="0.5098039215686275" footer="0.5098039215686275"/>
  <pageSetup fitToHeight="0" fitToWidth="1" horizontalDpi="600" verticalDpi="600" orientation="portrait" paperSize="9" scale="58"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2:J82"/>
  <sheetViews>
    <sheetView zoomScalePageLayoutView="0" workbookViewId="0" topLeftCell="A1">
      <selection activeCell="N19" sqref="N19"/>
    </sheetView>
  </sheetViews>
  <sheetFormatPr defaultColWidth="9.140625" defaultRowHeight="12.75"/>
  <cols>
    <col min="1" max="1" width="5.7109375" style="0" customWidth="1"/>
    <col min="2" max="2" width="12.8515625" style="0" customWidth="1"/>
    <col min="3" max="3" width="56.00390625" style="0" customWidth="1"/>
    <col min="4" max="5" width="10.7109375" style="0" customWidth="1"/>
    <col min="6" max="6" width="10.140625" style="0" customWidth="1"/>
    <col min="7" max="10" width="10.7109375" style="0" customWidth="1"/>
  </cols>
  <sheetData>
    <row r="1" ht="73.5" customHeight="1"/>
    <row r="2" spans="2:3" ht="43.5" customHeight="1">
      <c r="B2" s="40" t="s">
        <v>82</v>
      </c>
      <c r="C2" s="42" t="s">
        <v>88</v>
      </c>
    </row>
    <row r="3" spans="2:4" ht="15.75">
      <c r="B3" s="34"/>
      <c r="C3" s="35"/>
      <c r="D3" s="41" t="s">
        <v>83</v>
      </c>
    </row>
    <row r="4" ht="12.75">
      <c r="A4" s="37" t="s">
        <v>84</v>
      </c>
    </row>
    <row r="5" spans="1:2" ht="12.75">
      <c r="A5" s="37" t="s">
        <v>85</v>
      </c>
      <c r="B5" s="36"/>
    </row>
    <row r="7" spans="1:10" ht="34.5" customHeight="1">
      <c r="A7" s="129" t="s">
        <v>86</v>
      </c>
      <c r="B7" s="129"/>
      <c r="C7" s="129"/>
      <c r="D7" s="129"/>
      <c r="E7" s="129"/>
      <c r="F7" s="129"/>
      <c r="G7" s="129"/>
      <c r="H7" s="129"/>
      <c r="I7" s="129"/>
      <c r="J7" s="129"/>
    </row>
    <row r="9" s="1" customFormat="1" ht="18.75" customHeight="1">
      <c r="A9" s="7" t="s">
        <v>316</v>
      </c>
    </row>
    <row r="10" spans="1:10" s="1" customFormat="1" ht="51.75" customHeight="1">
      <c r="A10" s="128" t="s">
        <v>0</v>
      </c>
      <c r="B10" s="128" t="s">
        <v>1</v>
      </c>
      <c r="C10" s="128" t="s">
        <v>2</v>
      </c>
      <c r="D10" s="128" t="s">
        <v>3</v>
      </c>
      <c r="E10" s="128" t="s">
        <v>4</v>
      </c>
      <c r="F10" s="126" t="s">
        <v>5</v>
      </c>
      <c r="G10" s="127" t="s">
        <v>6</v>
      </c>
      <c r="H10" s="126" t="s">
        <v>7</v>
      </c>
      <c r="I10" s="126" t="s">
        <v>8</v>
      </c>
      <c r="J10" s="126" t="s">
        <v>9</v>
      </c>
    </row>
    <row r="11" spans="1:10" s="1" customFormat="1" ht="24.75" customHeight="1">
      <c r="A11" s="125" t="s">
        <v>54</v>
      </c>
      <c r="B11" s="125"/>
      <c r="C11" s="125"/>
      <c r="D11" s="125"/>
      <c r="E11" s="125"/>
      <c r="F11" s="125"/>
      <c r="G11" s="125"/>
      <c r="H11" s="125"/>
      <c r="I11" s="125"/>
      <c r="J11" s="125"/>
    </row>
    <row r="12" spans="1:10" s="1" customFormat="1" ht="35.25" customHeight="1">
      <c r="A12" s="121">
        <v>1</v>
      </c>
      <c r="B12" s="58" t="s">
        <v>146</v>
      </c>
      <c r="C12" s="58" t="s">
        <v>70</v>
      </c>
      <c r="D12" s="91" t="s">
        <v>145</v>
      </c>
      <c r="E12" s="90">
        <v>0.65</v>
      </c>
      <c r="F12" s="25"/>
      <c r="G12" s="20">
        <f>E12*F12</f>
        <v>0</v>
      </c>
      <c r="H12" s="3">
        <v>0.08</v>
      </c>
      <c r="I12" s="20">
        <f>G12*H12</f>
        <v>0</v>
      </c>
      <c r="J12" s="20">
        <f>I12+G12</f>
        <v>0</v>
      </c>
    </row>
    <row r="13" spans="1:10" s="1" customFormat="1" ht="24.75" customHeight="1">
      <c r="A13" s="121">
        <v>2</v>
      </c>
      <c r="B13" s="58" t="s">
        <v>315</v>
      </c>
      <c r="C13" s="58" t="s">
        <v>211</v>
      </c>
      <c r="D13" s="91" t="s">
        <v>106</v>
      </c>
      <c r="E13" s="90">
        <v>4.44</v>
      </c>
      <c r="F13" s="25"/>
      <c r="G13" s="20">
        <f>E13*F13</f>
        <v>0</v>
      </c>
      <c r="H13" s="3">
        <v>0.08</v>
      </c>
      <c r="I13" s="20">
        <f>G13*H13</f>
        <v>0</v>
      </c>
      <c r="J13" s="20">
        <f>I13+G13</f>
        <v>0</v>
      </c>
    </row>
    <row r="14" spans="1:10" s="1" customFormat="1" ht="24.75" customHeight="1">
      <c r="A14" s="121">
        <v>3</v>
      </c>
      <c r="B14" s="58" t="s">
        <v>100</v>
      </c>
      <c r="C14" s="58" t="s">
        <v>102</v>
      </c>
      <c r="D14" s="91" t="s">
        <v>106</v>
      </c>
      <c r="E14" s="90">
        <v>4.44</v>
      </c>
      <c r="F14" s="25"/>
      <c r="G14" s="20">
        <f>E14*F14</f>
        <v>0</v>
      </c>
      <c r="H14" s="3">
        <v>0.08</v>
      </c>
      <c r="I14" s="20">
        <f>G14*H14</f>
        <v>0</v>
      </c>
      <c r="J14" s="20">
        <f>I14+G14</f>
        <v>0</v>
      </c>
    </row>
    <row r="15" spans="1:10" s="1" customFormat="1" ht="24.75" customHeight="1">
      <c r="A15" s="121">
        <v>4</v>
      </c>
      <c r="B15" s="58" t="s">
        <v>314</v>
      </c>
      <c r="C15" s="58" t="s">
        <v>209</v>
      </c>
      <c r="D15" s="91" t="s">
        <v>106</v>
      </c>
      <c r="E15" s="90">
        <v>3.44</v>
      </c>
      <c r="F15" s="25"/>
      <c r="G15" s="20">
        <f>E15*F15</f>
        <v>0</v>
      </c>
      <c r="H15" s="3">
        <v>0.08</v>
      </c>
      <c r="I15" s="20">
        <f>G15*H15</f>
        <v>0</v>
      </c>
      <c r="J15" s="20">
        <f>I15+G15</f>
        <v>0</v>
      </c>
    </row>
    <row r="16" spans="1:10" s="1" customFormat="1" ht="25.5">
      <c r="A16" s="121">
        <v>5</v>
      </c>
      <c r="B16" s="58" t="s">
        <v>136</v>
      </c>
      <c r="C16" s="58" t="s">
        <v>135</v>
      </c>
      <c r="D16" s="91" t="s">
        <v>106</v>
      </c>
      <c r="E16" s="90">
        <v>0.5</v>
      </c>
      <c r="F16" s="25"/>
      <c r="G16" s="20">
        <f>E16*F16</f>
        <v>0</v>
      </c>
      <c r="H16" s="3">
        <v>0.08</v>
      </c>
      <c r="I16" s="20">
        <f>G16*H16</f>
        <v>0</v>
      </c>
      <c r="J16" s="20">
        <f>I16+G16</f>
        <v>0</v>
      </c>
    </row>
    <row r="17" spans="1:10" s="1" customFormat="1" ht="25.5">
      <c r="A17" s="121">
        <v>6</v>
      </c>
      <c r="B17" s="58" t="s">
        <v>313</v>
      </c>
      <c r="C17" s="58" t="s">
        <v>181</v>
      </c>
      <c r="D17" s="91" t="s">
        <v>106</v>
      </c>
      <c r="E17" s="90">
        <v>0.5</v>
      </c>
      <c r="F17" s="25"/>
      <c r="G17" s="20">
        <f>E17*F17</f>
        <v>0</v>
      </c>
      <c r="H17" s="3">
        <v>0.08</v>
      </c>
      <c r="I17" s="20">
        <f>G17*H17</f>
        <v>0</v>
      </c>
      <c r="J17" s="20">
        <f>I17+G17</f>
        <v>0</v>
      </c>
    </row>
    <row r="18" spans="1:10" s="1" customFormat="1" ht="24.75" customHeight="1">
      <c r="A18" s="121">
        <v>7</v>
      </c>
      <c r="B18" s="58" t="s">
        <v>312</v>
      </c>
      <c r="C18" s="254" t="s">
        <v>131</v>
      </c>
      <c r="D18" s="91" t="s">
        <v>11</v>
      </c>
      <c r="E18" s="90">
        <v>6.37</v>
      </c>
      <c r="F18" s="25"/>
      <c r="G18" s="20">
        <f>E18*F18</f>
        <v>0</v>
      </c>
      <c r="H18" s="3">
        <v>0.08</v>
      </c>
      <c r="I18" s="20">
        <f>G18*H18</f>
        <v>0</v>
      </c>
      <c r="J18" s="20">
        <f>I18+G18</f>
        <v>0</v>
      </c>
    </row>
    <row r="19" spans="1:10" s="1" customFormat="1" ht="24.75" customHeight="1">
      <c r="A19" s="121">
        <v>8</v>
      </c>
      <c r="B19" s="58" t="s">
        <v>311</v>
      </c>
      <c r="C19" s="58" t="s">
        <v>12</v>
      </c>
      <c r="D19" s="91" t="s">
        <v>11</v>
      </c>
      <c r="E19" s="90">
        <v>0.25</v>
      </c>
      <c r="F19" s="25"/>
      <c r="G19" s="20">
        <f>E19*F19</f>
        <v>0</v>
      </c>
      <c r="H19" s="3">
        <v>0.08</v>
      </c>
      <c r="I19" s="20">
        <f>G19*H19</f>
        <v>0</v>
      </c>
      <c r="J19" s="20">
        <f>I19+G19</f>
        <v>0</v>
      </c>
    </row>
    <row r="20" spans="1:10" s="1" customFormat="1" ht="27.75" customHeight="1">
      <c r="A20" s="121">
        <v>9</v>
      </c>
      <c r="B20" s="58" t="s">
        <v>254</v>
      </c>
      <c r="C20" s="58" t="s">
        <v>72</v>
      </c>
      <c r="D20" s="91" t="s">
        <v>11</v>
      </c>
      <c r="E20" s="90">
        <v>3.55</v>
      </c>
      <c r="F20" s="25"/>
      <c r="G20" s="20">
        <f>E20*F20</f>
        <v>0</v>
      </c>
      <c r="H20" s="3">
        <v>0.08</v>
      </c>
      <c r="I20" s="20">
        <f>G20*H20</f>
        <v>0</v>
      </c>
      <c r="J20" s="20">
        <f>I20+G20</f>
        <v>0</v>
      </c>
    </row>
    <row r="21" spans="1:10" s="1" customFormat="1" ht="24.75" customHeight="1">
      <c r="A21" s="121">
        <v>10</v>
      </c>
      <c r="B21" s="58" t="s">
        <v>13</v>
      </c>
      <c r="C21" s="58" t="s">
        <v>14</v>
      </c>
      <c r="D21" s="91" t="s">
        <v>11</v>
      </c>
      <c r="E21" s="90">
        <v>1.34</v>
      </c>
      <c r="F21" s="25"/>
      <c r="G21" s="20">
        <f>E21*F21</f>
        <v>0</v>
      </c>
      <c r="H21" s="3">
        <v>0.08</v>
      </c>
      <c r="I21" s="20">
        <f>G21*H21</f>
        <v>0</v>
      </c>
      <c r="J21" s="20">
        <f>I21+G21</f>
        <v>0</v>
      </c>
    </row>
    <row r="22" spans="1:10" s="1" customFormat="1" ht="29.25" customHeight="1">
      <c r="A22" s="121">
        <v>11</v>
      </c>
      <c r="B22" s="58" t="s">
        <v>310</v>
      </c>
      <c r="C22" s="58" t="s">
        <v>129</v>
      </c>
      <c r="D22" s="91" t="s">
        <v>11</v>
      </c>
      <c r="E22" s="90">
        <v>3.52</v>
      </c>
      <c r="F22" s="25"/>
      <c r="G22" s="20">
        <f>E22*F22</f>
        <v>0</v>
      </c>
      <c r="H22" s="3">
        <v>0.08</v>
      </c>
      <c r="I22" s="20">
        <f>G22*H22</f>
        <v>0</v>
      </c>
      <c r="J22" s="20">
        <f>I22+G22</f>
        <v>0</v>
      </c>
    </row>
    <row r="23" spans="1:10" s="1" customFormat="1" ht="24.75" customHeight="1">
      <c r="A23" s="121">
        <v>12</v>
      </c>
      <c r="B23" s="58" t="s">
        <v>309</v>
      </c>
      <c r="C23" s="58" t="s">
        <v>178</v>
      </c>
      <c r="D23" s="91" t="s">
        <v>11</v>
      </c>
      <c r="E23" s="90">
        <v>5.22</v>
      </c>
      <c r="F23" s="25"/>
      <c r="G23" s="20">
        <f>E23*F23</f>
        <v>0</v>
      </c>
      <c r="H23" s="3">
        <v>0.08</v>
      </c>
      <c r="I23" s="20">
        <f>G23*H23</f>
        <v>0</v>
      </c>
      <c r="J23" s="20">
        <f>I23+G23</f>
        <v>0</v>
      </c>
    </row>
    <row r="24" spans="1:10" s="1" customFormat="1" ht="24.75" customHeight="1">
      <c r="A24" s="121">
        <v>13</v>
      </c>
      <c r="B24" s="58" t="s">
        <v>97</v>
      </c>
      <c r="C24" s="253" t="s">
        <v>127</v>
      </c>
      <c r="D24" s="91" t="s">
        <v>11</v>
      </c>
      <c r="E24" s="90">
        <v>0.8</v>
      </c>
      <c r="F24" s="25"/>
      <c r="G24" s="20">
        <f>E24*F24</f>
        <v>0</v>
      </c>
      <c r="H24" s="3">
        <v>0.08</v>
      </c>
      <c r="I24" s="20">
        <f>G24*H24</f>
        <v>0</v>
      </c>
      <c r="J24" s="20">
        <f>I24+G24</f>
        <v>0</v>
      </c>
    </row>
    <row r="25" spans="1:10" s="1" customFormat="1" ht="24.75" customHeight="1">
      <c r="A25" s="121">
        <v>14</v>
      </c>
      <c r="B25" s="58" t="s">
        <v>28</v>
      </c>
      <c r="C25" s="58" t="s">
        <v>29</v>
      </c>
      <c r="D25" s="91" t="s">
        <v>32</v>
      </c>
      <c r="E25" s="90">
        <v>1</v>
      </c>
      <c r="F25" s="25"/>
      <c r="G25" s="20">
        <f>E25*F25</f>
        <v>0</v>
      </c>
      <c r="H25" s="3">
        <v>0.08</v>
      </c>
      <c r="I25" s="20">
        <f>G25*H25</f>
        <v>0</v>
      </c>
      <c r="J25" s="20">
        <f>I25+G25</f>
        <v>0</v>
      </c>
    </row>
    <row r="26" spans="1:10" s="1" customFormat="1" ht="24.75" customHeight="1">
      <c r="A26" s="121">
        <v>15</v>
      </c>
      <c r="B26" s="58" t="s">
        <v>30</v>
      </c>
      <c r="C26" s="58" t="s">
        <v>31</v>
      </c>
      <c r="D26" s="91" t="s">
        <v>32</v>
      </c>
      <c r="E26" s="90">
        <v>1</v>
      </c>
      <c r="F26" s="25"/>
      <c r="G26" s="20">
        <f>E26*F26</f>
        <v>0</v>
      </c>
      <c r="H26" s="3">
        <v>0.08</v>
      </c>
      <c r="I26" s="20">
        <f>G26*H26</f>
        <v>0</v>
      </c>
      <c r="J26" s="20">
        <f>I26+G26</f>
        <v>0</v>
      </c>
    </row>
    <row r="27" spans="1:10" s="1" customFormat="1" ht="24.75" customHeight="1">
      <c r="A27" s="89" t="s">
        <v>55</v>
      </c>
      <c r="B27" s="89"/>
      <c r="C27" s="89"/>
      <c r="D27" s="89"/>
      <c r="E27" s="89"/>
      <c r="F27" s="89"/>
      <c r="G27" s="89"/>
      <c r="H27" s="89"/>
      <c r="I27" s="89"/>
      <c r="J27" s="89"/>
    </row>
    <row r="28" spans="1:10" s="1" customFormat="1" ht="24.75" customHeight="1">
      <c r="A28" s="85">
        <v>16</v>
      </c>
      <c r="B28" s="58" t="s">
        <v>16</v>
      </c>
      <c r="C28" s="58" t="s">
        <v>17</v>
      </c>
      <c r="D28" s="91" t="s">
        <v>11</v>
      </c>
      <c r="E28" s="90">
        <v>11.05</v>
      </c>
      <c r="F28" s="25"/>
      <c r="G28" s="20">
        <f>E28*F28</f>
        <v>0</v>
      </c>
      <c r="H28" s="3">
        <v>0.08</v>
      </c>
      <c r="I28" s="20">
        <f>G28*H28</f>
        <v>0</v>
      </c>
      <c r="J28" s="20">
        <f>I28+G28</f>
        <v>0</v>
      </c>
    </row>
    <row r="29" spans="1:10" s="1" customFormat="1" ht="24.75" customHeight="1">
      <c r="A29" s="85">
        <v>17</v>
      </c>
      <c r="B29" s="58" t="s">
        <v>18</v>
      </c>
      <c r="C29" s="58" t="s">
        <v>19</v>
      </c>
      <c r="D29" s="91" t="s">
        <v>20</v>
      </c>
      <c r="E29" s="90">
        <v>236</v>
      </c>
      <c r="F29" s="25"/>
      <c r="G29" s="20">
        <f>E29*F29</f>
        <v>0</v>
      </c>
      <c r="H29" s="3">
        <v>0.08</v>
      </c>
      <c r="I29" s="20">
        <f>G29*H29</f>
        <v>0</v>
      </c>
      <c r="J29" s="20">
        <f>I29+G29</f>
        <v>0</v>
      </c>
    </row>
    <row r="30" spans="1:10" s="1" customFormat="1" ht="28.5" customHeight="1">
      <c r="A30" s="85">
        <v>18</v>
      </c>
      <c r="B30" s="58" t="s">
        <v>175</v>
      </c>
      <c r="C30" s="252" t="s">
        <v>174</v>
      </c>
      <c r="D30" s="91" t="s">
        <v>20</v>
      </c>
      <c r="E30" s="90">
        <v>10</v>
      </c>
      <c r="F30" s="25"/>
      <c r="G30" s="20">
        <f>E30*F30</f>
        <v>0</v>
      </c>
      <c r="H30" s="3">
        <v>0.08</v>
      </c>
      <c r="I30" s="20">
        <f>G30*H30</f>
        <v>0</v>
      </c>
      <c r="J30" s="20">
        <f>I30+G30</f>
        <v>0</v>
      </c>
    </row>
    <row r="31" spans="1:10" ht="24.75" customHeight="1">
      <c r="A31" s="85">
        <v>19</v>
      </c>
      <c r="B31" s="119" t="s">
        <v>73</v>
      </c>
      <c r="C31" s="4" t="s">
        <v>74</v>
      </c>
      <c r="D31" s="5" t="s">
        <v>27</v>
      </c>
      <c r="E31" s="90">
        <v>3</v>
      </c>
      <c r="F31" s="25"/>
      <c r="G31" s="20">
        <f>E31*F31</f>
        <v>0</v>
      </c>
      <c r="H31" s="3">
        <v>0.23</v>
      </c>
      <c r="I31" s="20">
        <f>G31*H31</f>
        <v>0</v>
      </c>
      <c r="J31" s="20">
        <f>I31+G31</f>
        <v>0</v>
      </c>
    </row>
    <row r="32" spans="1:10" ht="24.75" customHeight="1">
      <c r="A32" s="85">
        <v>20</v>
      </c>
      <c r="B32" s="119" t="s">
        <v>308</v>
      </c>
      <c r="C32" s="124" t="s">
        <v>307</v>
      </c>
      <c r="D32" s="5" t="s">
        <v>20</v>
      </c>
      <c r="E32" s="90">
        <v>1</v>
      </c>
      <c r="F32" s="25"/>
      <c r="G32" s="20">
        <f>E32*F32</f>
        <v>0</v>
      </c>
      <c r="H32" s="3">
        <v>0.23</v>
      </c>
      <c r="I32" s="20">
        <f>G32*H32</f>
        <v>0</v>
      </c>
      <c r="J32" s="20">
        <f>I32+G32</f>
        <v>0</v>
      </c>
    </row>
    <row r="33" spans="1:10" ht="24.75" customHeight="1">
      <c r="A33" s="85">
        <v>21</v>
      </c>
      <c r="B33" s="4" t="s">
        <v>22</v>
      </c>
      <c r="C33" s="4" t="s">
        <v>23</v>
      </c>
      <c r="D33" s="5" t="s">
        <v>24</v>
      </c>
      <c r="E33" s="90">
        <v>5</v>
      </c>
      <c r="F33" s="25"/>
      <c r="G33" s="20">
        <f>E33*F33</f>
        <v>0</v>
      </c>
      <c r="H33" s="3">
        <v>0.08</v>
      </c>
      <c r="I33" s="20">
        <f>G33*H33</f>
        <v>0</v>
      </c>
      <c r="J33" s="20">
        <f>I33+G33</f>
        <v>0</v>
      </c>
    </row>
    <row r="34" spans="1:10" ht="30.75" customHeight="1">
      <c r="A34" s="85">
        <v>22</v>
      </c>
      <c r="B34" s="4" t="s">
        <v>252</v>
      </c>
      <c r="C34" s="116" t="s">
        <v>251</v>
      </c>
      <c r="D34" s="5" t="s">
        <v>106</v>
      </c>
      <c r="E34" s="90">
        <v>0.5</v>
      </c>
      <c r="F34" s="25"/>
      <c r="G34" s="20">
        <f>E34*F34</f>
        <v>0</v>
      </c>
      <c r="H34" s="3">
        <v>0.08</v>
      </c>
      <c r="I34" s="20">
        <f>G34*H34</f>
        <v>0</v>
      </c>
      <c r="J34" s="20">
        <f>I34+G34</f>
        <v>0</v>
      </c>
    </row>
    <row r="35" spans="1:10" ht="30" customHeight="1">
      <c r="A35" s="85">
        <v>23</v>
      </c>
      <c r="B35" s="117" t="s">
        <v>306</v>
      </c>
      <c r="C35" s="116" t="s">
        <v>305</v>
      </c>
      <c r="D35" s="5" t="s">
        <v>20</v>
      </c>
      <c r="E35" s="90">
        <v>6</v>
      </c>
      <c r="F35" s="25"/>
      <c r="G35" s="20">
        <f>E35*F35</f>
        <v>0</v>
      </c>
      <c r="H35" s="3">
        <v>0.08</v>
      </c>
      <c r="I35" s="20">
        <f>G35*H35</f>
        <v>0</v>
      </c>
      <c r="J35" s="20">
        <f>I35+G35</f>
        <v>0</v>
      </c>
    </row>
    <row r="36" spans="1:10" ht="24.75" customHeight="1">
      <c r="A36" s="85">
        <v>24</v>
      </c>
      <c r="B36" s="117" t="s">
        <v>304</v>
      </c>
      <c r="C36" s="4" t="s">
        <v>303</v>
      </c>
      <c r="D36" s="5" t="s">
        <v>20</v>
      </c>
      <c r="E36" s="90">
        <v>50</v>
      </c>
      <c r="F36" s="25"/>
      <c r="G36" s="20">
        <f>E36*F36</f>
        <v>0</v>
      </c>
      <c r="H36" s="3">
        <v>0.08</v>
      </c>
      <c r="I36" s="20">
        <f>G36*H36</f>
        <v>0</v>
      </c>
      <c r="J36" s="20">
        <f>I36+G36</f>
        <v>0</v>
      </c>
    </row>
    <row r="37" spans="1:10" ht="24.75" customHeight="1">
      <c r="A37" s="85">
        <v>25</v>
      </c>
      <c r="B37" s="117" t="s">
        <v>35</v>
      </c>
      <c r="C37" s="4" t="s">
        <v>36</v>
      </c>
      <c r="D37" s="5" t="s">
        <v>32</v>
      </c>
      <c r="E37" s="90">
        <v>1</v>
      </c>
      <c r="F37" s="25"/>
      <c r="G37" s="20">
        <f>E37*F37</f>
        <v>0</v>
      </c>
      <c r="H37" s="3">
        <v>0.08</v>
      </c>
      <c r="I37" s="20">
        <f>G37*H37</f>
        <v>0</v>
      </c>
      <c r="J37" s="20">
        <f>I37+G37</f>
        <v>0</v>
      </c>
    </row>
    <row r="38" spans="1:10" ht="24.75" customHeight="1">
      <c r="A38" s="85">
        <v>26</v>
      </c>
      <c r="B38" s="117" t="s">
        <v>33</v>
      </c>
      <c r="C38" s="116" t="s">
        <v>34</v>
      </c>
      <c r="D38" s="5" t="s">
        <v>32</v>
      </c>
      <c r="E38" s="90">
        <v>1</v>
      </c>
      <c r="F38" s="25"/>
      <c r="G38" s="20">
        <f>E38*F38</f>
        <v>0</v>
      </c>
      <c r="H38" s="3">
        <v>0.08</v>
      </c>
      <c r="I38" s="20">
        <f>G38*H38</f>
        <v>0</v>
      </c>
      <c r="J38" s="20">
        <f>I38+G38</f>
        <v>0</v>
      </c>
    </row>
    <row r="39" spans="1:10" ht="24.75" customHeight="1">
      <c r="A39" s="89" t="s">
        <v>38</v>
      </c>
      <c r="B39" s="89"/>
      <c r="C39" s="89"/>
      <c r="D39" s="89"/>
      <c r="E39" s="89"/>
      <c r="F39" s="89"/>
      <c r="G39" s="89"/>
      <c r="H39" s="89"/>
      <c r="I39" s="89"/>
      <c r="J39" s="89"/>
    </row>
    <row r="40" spans="1:10" ht="24.75" customHeight="1">
      <c r="A40" s="113" t="s">
        <v>41</v>
      </c>
      <c r="B40" s="112"/>
      <c r="C40" s="112"/>
      <c r="D40" s="112"/>
      <c r="E40" s="112"/>
      <c r="F40" s="112"/>
      <c r="G40" s="112"/>
      <c r="H40" s="112"/>
      <c r="I40" s="112"/>
      <c r="J40" s="74"/>
    </row>
    <row r="41" spans="1:10" ht="24.75" customHeight="1">
      <c r="A41" s="21">
        <v>27</v>
      </c>
      <c r="B41" s="111" t="s">
        <v>39</v>
      </c>
      <c r="C41" s="22" t="s">
        <v>40</v>
      </c>
      <c r="D41" s="23" t="s">
        <v>24</v>
      </c>
      <c r="E41" s="21">
        <v>1584</v>
      </c>
      <c r="F41" s="25"/>
      <c r="G41" s="20">
        <f>E41*F41</f>
        <v>0</v>
      </c>
      <c r="H41" s="3">
        <v>0.08</v>
      </c>
      <c r="I41" s="20">
        <f>G41*H41</f>
        <v>0</v>
      </c>
      <c r="J41" s="20">
        <f>I41+G41</f>
        <v>0</v>
      </c>
    </row>
    <row r="42" spans="1:10" ht="24.75" customHeight="1">
      <c r="A42" s="115" t="s">
        <v>42</v>
      </c>
      <c r="B42" s="114"/>
      <c r="C42" s="114"/>
      <c r="D42" s="114"/>
      <c r="E42" s="114"/>
      <c r="F42" s="114"/>
      <c r="G42" s="114"/>
      <c r="H42" s="114"/>
      <c r="I42" s="114"/>
      <c r="J42" s="74"/>
    </row>
    <row r="43" spans="1:10" ht="24.75" customHeight="1">
      <c r="A43" s="21">
        <v>28</v>
      </c>
      <c r="B43" s="111" t="s">
        <v>39</v>
      </c>
      <c r="C43" s="22" t="s">
        <v>40</v>
      </c>
      <c r="D43" s="23" t="s">
        <v>24</v>
      </c>
      <c r="E43" s="21">
        <v>1627</v>
      </c>
      <c r="F43" s="25"/>
      <c r="G43" s="20">
        <f>E43*F43</f>
        <v>0</v>
      </c>
      <c r="H43" s="3">
        <v>0.08</v>
      </c>
      <c r="I43" s="20">
        <f>G43*H43</f>
        <v>0</v>
      </c>
      <c r="J43" s="20">
        <f>I43+G43</f>
        <v>0</v>
      </c>
    </row>
    <row r="44" spans="1:10" ht="24.75" customHeight="1">
      <c r="A44" s="80" t="s">
        <v>43</v>
      </c>
      <c r="B44" s="81"/>
      <c r="C44" s="81"/>
      <c r="D44" s="81"/>
      <c r="E44" s="81"/>
      <c r="F44" s="81"/>
      <c r="G44" s="81"/>
      <c r="H44" s="81"/>
      <c r="I44" s="81"/>
      <c r="J44" s="74"/>
    </row>
    <row r="45" spans="1:10" ht="24.75" customHeight="1">
      <c r="A45" s="15">
        <v>29</v>
      </c>
      <c r="B45" s="16" t="s">
        <v>39</v>
      </c>
      <c r="C45" s="17" t="s">
        <v>40</v>
      </c>
      <c r="D45" s="18" t="s">
        <v>24</v>
      </c>
      <c r="E45" s="15">
        <v>229</v>
      </c>
      <c r="F45" s="25"/>
      <c r="G45" s="20">
        <f>E45*F45</f>
        <v>0</v>
      </c>
      <c r="H45" s="3">
        <v>0.08</v>
      </c>
      <c r="I45" s="20">
        <f>G45*H45</f>
        <v>0</v>
      </c>
      <c r="J45" s="20">
        <f>I45+G45</f>
        <v>0</v>
      </c>
    </row>
    <row r="46" spans="1:10" ht="24.75" customHeight="1">
      <c r="A46" s="113" t="s">
        <v>46</v>
      </c>
      <c r="B46" s="112"/>
      <c r="C46" s="112"/>
      <c r="D46" s="112"/>
      <c r="E46" s="112"/>
      <c r="F46" s="112"/>
      <c r="G46" s="112"/>
      <c r="H46" s="112"/>
      <c r="I46" s="112"/>
      <c r="J46" s="74"/>
    </row>
    <row r="47" spans="1:10" ht="24.75" customHeight="1">
      <c r="A47" s="21">
        <v>30</v>
      </c>
      <c r="B47" s="111" t="s">
        <v>39</v>
      </c>
      <c r="C47" s="22" t="s">
        <v>40</v>
      </c>
      <c r="D47" s="23" t="s">
        <v>24</v>
      </c>
      <c r="E47" s="21">
        <v>857</v>
      </c>
      <c r="F47" s="25"/>
      <c r="G47" s="20">
        <f>E47*F47</f>
        <v>0</v>
      </c>
      <c r="H47" s="3">
        <v>0.08</v>
      </c>
      <c r="I47" s="20">
        <f>G47*H47</f>
        <v>0</v>
      </c>
      <c r="J47" s="20">
        <f>I47+G47</f>
        <v>0</v>
      </c>
    </row>
    <row r="48" spans="1:10" ht="17.25" customHeight="1">
      <c r="A48" s="113"/>
      <c r="B48" s="112"/>
      <c r="C48" s="112"/>
      <c r="D48" s="112"/>
      <c r="E48" s="112"/>
      <c r="F48" s="112"/>
      <c r="G48" s="112"/>
      <c r="H48" s="112"/>
      <c r="I48" s="112"/>
      <c r="J48" s="74"/>
    </row>
    <row r="49" spans="1:10" ht="24.75" customHeight="1">
      <c r="A49" s="21">
        <v>31</v>
      </c>
      <c r="B49" s="111" t="s">
        <v>302</v>
      </c>
      <c r="C49" s="22" t="s">
        <v>45</v>
      </c>
      <c r="D49" s="23" t="s">
        <v>24</v>
      </c>
      <c r="E49" s="21">
        <v>4297</v>
      </c>
      <c r="F49" s="25"/>
      <c r="G49" s="20">
        <f>E49*F49</f>
        <v>0</v>
      </c>
      <c r="H49" s="3">
        <v>0.08</v>
      </c>
      <c r="I49" s="20">
        <f>G49*H49</f>
        <v>0</v>
      </c>
      <c r="J49" s="20">
        <f>I49+G49</f>
        <v>0</v>
      </c>
    </row>
    <row r="50" spans="1:10" ht="24.75" customHeight="1">
      <c r="A50" s="21">
        <v>32</v>
      </c>
      <c r="B50" s="110" t="s">
        <v>56</v>
      </c>
      <c r="C50" s="110" t="s">
        <v>57</v>
      </c>
      <c r="D50" s="251" t="s">
        <v>52</v>
      </c>
      <c r="E50" s="54">
        <v>3400</v>
      </c>
      <c r="F50" s="250"/>
      <c r="G50" s="20">
        <f>E50*F50</f>
        <v>0</v>
      </c>
      <c r="H50" s="3">
        <v>0.08</v>
      </c>
      <c r="I50" s="20">
        <f>G50*H50</f>
        <v>0</v>
      </c>
      <c r="J50" s="20">
        <f>I50+G50</f>
        <v>0</v>
      </c>
    </row>
    <row r="51" spans="1:10" ht="28.5" customHeight="1">
      <c r="A51" s="21">
        <v>33</v>
      </c>
      <c r="B51" s="108" t="s">
        <v>75</v>
      </c>
      <c r="C51" s="27" t="s">
        <v>76</v>
      </c>
      <c r="D51" s="107" t="s">
        <v>52</v>
      </c>
      <c r="E51" s="54">
        <v>12</v>
      </c>
      <c r="F51" s="249"/>
      <c r="G51" s="51">
        <f>E51*F51</f>
        <v>0</v>
      </c>
      <c r="H51" s="52">
        <v>0.08</v>
      </c>
      <c r="I51" s="51">
        <f>G51*H51</f>
        <v>0</v>
      </c>
      <c r="J51" s="51">
        <f>I51+G51</f>
        <v>0</v>
      </c>
    </row>
    <row r="52" spans="1:10" ht="27.75" customHeight="1">
      <c r="A52" s="21">
        <v>34</v>
      </c>
      <c r="B52" s="108" t="s">
        <v>164</v>
      </c>
      <c r="C52" s="27" t="s">
        <v>163</v>
      </c>
      <c r="D52" s="105" t="s">
        <v>52</v>
      </c>
      <c r="E52" s="54">
        <v>12</v>
      </c>
      <c r="F52" s="248"/>
      <c r="G52" s="56">
        <f>E52*F52</f>
        <v>0</v>
      </c>
      <c r="H52" s="57">
        <v>0.08</v>
      </c>
      <c r="I52" s="56">
        <f>G52*H52</f>
        <v>0</v>
      </c>
      <c r="J52" s="56">
        <f>I52+G52</f>
        <v>0</v>
      </c>
    </row>
    <row r="53" spans="1:10" ht="27.75" customHeight="1">
      <c r="A53" s="21">
        <v>35</v>
      </c>
      <c r="B53" s="108" t="s">
        <v>77</v>
      </c>
      <c r="C53" s="30" t="s">
        <v>78</v>
      </c>
      <c r="D53" s="107" t="s">
        <v>32</v>
      </c>
      <c r="E53" s="54">
        <f>412+250</f>
        <v>662</v>
      </c>
      <c r="F53" s="248"/>
      <c r="G53" s="56">
        <f>E53*F53</f>
        <v>0</v>
      </c>
      <c r="H53" s="57">
        <v>0.08</v>
      </c>
      <c r="I53" s="56">
        <f>G53*H53</f>
        <v>0</v>
      </c>
      <c r="J53" s="56">
        <f>I53+G53</f>
        <v>0</v>
      </c>
    </row>
    <row r="54" spans="1:10" ht="27.75" customHeight="1">
      <c r="A54" s="21">
        <v>36</v>
      </c>
      <c r="B54" s="108" t="s">
        <v>79</v>
      </c>
      <c r="C54" s="30" t="s">
        <v>80</v>
      </c>
      <c r="D54" s="107" t="s">
        <v>32</v>
      </c>
      <c r="E54" s="54">
        <f>320+20</f>
        <v>340</v>
      </c>
      <c r="F54" s="248"/>
      <c r="G54" s="56">
        <f>E54*F54</f>
        <v>0</v>
      </c>
      <c r="H54" s="57">
        <v>0.08</v>
      </c>
      <c r="I54" s="56">
        <f>G54*H54</f>
        <v>0</v>
      </c>
      <c r="J54" s="56">
        <f>I54+G54</f>
        <v>0</v>
      </c>
    </row>
    <row r="55" spans="1:10" ht="27.75" customHeight="1">
      <c r="A55" s="21">
        <v>37</v>
      </c>
      <c r="B55" s="17" t="s">
        <v>64</v>
      </c>
      <c r="C55" s="17" t="s">
        <v>63</v>
      </c>
      <c r="D55" s="18" t="s">
        <v>24</v>
      </c>
      <c r="E55" s="15">
        <v>260</v>
      </c>
      <c r="F55" s="25"/>
      <c r="G55" s="20">
        <f>E55*F55</f>
        <v>0</v>
      </c>
      <c r="H55" s="3">
        <v>0.08</v>
      </c>
      <c r="I55" s="20">
        <f>G55*H55</f>
        <v>0</v>
      </c>
      <c r="J55" s="20">
        <f>G55+I55</f>
        <v>0</v>
      </c>
    </row>
    <row r="56" spans="1:10" ht="24.75" customHeight="1">
      <c r="A56" s="21">
        <v>38</v>
      </c>
      <c r="B56" s="22" t="s">
        <v>65</v>
      </c>
      <c r="C56" s="22" t="s">
        <v>66</v>
      </c>
      <c r="D56" s="24" t="s">
        <v>32</v>
      </c>
      <c r="E56" s="21">
        <v>30</v>
      </c>
      <c r="F56" s="25"/>
      <c r="G56" s="20">
        <f>E56*F56</f>
        <v>0</v>
      </c>
      <c r="H56" s="3">
        <v>0.08</v>
      </c>
      <c r="I56" s="20">
        <f>G56*H56</f>
        <v>0</v>
      </c>
      <c r="J56" s="20">
        <f>I56+G56</f>
        <v>0</v>
      </c>
    </row>
    <row r="57" spans="1:10" ht="24.75" customHeight="1">
      <c r="A57" s="21">
        <v>39</v>
      </c>
      <c r="B57" s="22" t="s">
        <v>67</v>
      </c>
      <c r="C57" s="22" t="s">
        <v>68</v>
      </c>
      <c r="D57" s="24" t="s">
        <v>32</v>
      </c>
      <c r="E57" s="21">
        <v>25</v>
      </c>
      <c r="F57" s="25"/>
      <c r="G57" s="20">
        <f>E57*F57</f>
        <v>0</v>
      </c>
      <c r="H57" s="3">
        <v>0.08</v>
      </c>
      <c r="I57" s="20">
        <f>G57*H57</f>
        <v>0</v>
      </c>
      <c r="J57" s="20">
        <f>I57+G57</f>
        <v>0</v>
      </c>
    </row>
    <row r="58" spans="1:10" ht="24.75" customHeight="1">
      <c r="A58" s="89" t="s">
        <v>47</v>
      </c>
      <c r="B58" s="89"/>
      <c r="C58" s="89"/>
      <c r="D58" s="89"/>
      <c r="E58" s="89"/>
      <c r="F58" s="89"/>
      <c r="G58" s="89"/>
      <c r="H58" s="89"/>
      <c r="I58" s="89"/>
      <c r="J58" s="89"/>
    </row>
    <row r="59" spans="1:10" ht="24.75" customHeight="1">
      <c r="A59" s="85">
        <v>40</v>
      </c>
      <c r="B59" s="22" t="s">
        <v>48</v>
      </c>
      <c r="C59" s="22" t="s">
        <v>50</v>
      </c>
      <c r="D59" s="91" t="s">
        <v>20</v>
      </c>
      <c r="E59" s="90">
        <v>1</v>
      </c>
      <c r="F59" s="25"/>
      <c r="G59" s="20">
        <f>E59*F59</f>
        <v>0</v>
      </c>
      <c r="H59" s="3">
        <v>0.08</v>
      </c>
      <c r="I59" s="20">
        <f>G59*H59</f>
        <v>0</v>
      </c>
      <c r="J59" s="20">
        <f>I59+G59</f>
        <v>0</v>
      </c>
    </row>
    <row r="60" spans="1:10" ht="24.75" customHeight="1">
      <c r="A60" s="89" t="s">
        <v>124</v>
      </c>
      <c r="B60" s="89"/>
      <c r="C60" s="89"/>
      <c r="D60" s="89"/>
      <c r="E60" s="89"/>
      <c r="F60" s="89"/>
      <c r="G60" s="89"/>
      <c r="H60" s="89"/>
      <c r="I60" s="89"/>
      <c r="J60" s="89"/>
    </row>
    <row r="61" spans="1:10" ht="24.75" customHeight="1">
      <c r="A61" s="85">
        <v>41</v>
      </c>
      <c r="B61" s="22" t="s">
        <v>123</v>
      </c>
      <c r="C61" s="22" t="s">
        <v>66</v>
      </c>
      <c r="D61" s="91" t="s">
        <v>32</v>
      </c>
      <c r="E61" s="90">
        <v>50</v>
      </c>
      <c r="F61" s="25"/>
      <c r="G61" s="20">
        <f>E61*F61</f>
        <v>0</v>
      </c>
      <c r="H61" s="3">
        <v>0.08</v>
      </c>
      <c r="I61" s="20">
        <f>G61*H61</f>
        <v>0</v>
      </c>
      <c r="J61" s="20">
        <f>I61+G61</f>
        <v>0</v>
      </c>
    </row>
    <row r="62" spans="1:10" ht="24.75" customHeight="1">
      <c r="A62" s="85">
        <v>42</v>
      </c>
      <c r="B62" s="22" t="s">
        <v>161</v>
      </c>
      <c r="C62" s="22" t="s">
        <v>68</v>
      </c>
      <c r="D62" s="91" t="s">
        <v>32</v>
      </c>
      <c r="E62" s="90">
        <v>5</v>
      </c>
      <c r="F62" s="25"/>
      <c r="G62" s="20">
        <f>E62*F62</f>
        <v>0</v>
      </c>
      <c r="H62" s="3">
        <v>0.08</v>
      </c>
      <c r="I62" s="20">
        <f>G62*H62</f>
        <v>0</v>
      </c>
      <c r="J62" s="20">
        <f>I62+G62</f>
        <v>0</v>
      </c>
    </row>
    <row r="63" spans="1:10" ht="24.75" customHeight="1">
      <c r="A63" s="89" t="s">
        <v>193</v>
      </c>
      <c r="B63" s="89"/>
      <c r="C63" s="89"/>
      <c r="D63" s="89"/>
      <c r="E63" s="89"/>
      <c r="F63" s="89"/>
      <c r="G63" s="89"/>
      <c r="H63" s="89"/>
      <c r="I63" s="89"/>
      <c r="J63" s="89"/>
    </row>
    <row r="64" spans="1:10" ht="24.75" customHeight="1">
      <c r="A64" s="85">
        <v>43</v>
      </c>
      <c r="B64" s="4" t="s">
        <v>152</v>
      </c>
      <c r="C64" s="4" t="s">
        <v>151</v>
      </c>
      <c r="D64" s="5" t="s">
        <v>52</v>
      </c>
      <c r="E64" s="90">
        <v>98</v>
      </c>
      <c r="F64" s="25"/>
      <c r="G64" s="20">
        <f>E64*F64</f>
        <v>0</v>
      </c>
      <c r="H64" s="3">
        <v>0.08</v>
      </c>
      <c r="I64" s="20">
        <f>G64*H64</f>
        <v>0</v>
      </c>
      <c r="J64" s="20">
        <f>I64+G64</f>
        <v>0</v>
      </c>
    </row>
    <row r="65" spans="1:10" ht="24.75" customHeight="1">
      <c r="A65" s="89" t="s">
        <v>119</v>
      </c>
      <c r="B65" s="89"/>
      <c r="C65" s="89"/>
      <c r="D65" s="89"/>
      <c r="E65" s="89"/>
      <c r="F65" s="89"/>
      <c r="G65" s="89"/>
      <c r="H65" s="89"/>
      <c r="I65" s="89"/>
      <c r="J65" s="89"/>
    </row>
    <row r="66" spans="1:10" ht="24.75" customHeight="1">
      <c r="A66" s="85">
        <v>44</v>
      </c>
      <c r="B66" s="4" t="s">
        <v>118</v>
      </c>
      <c r="C66" s="4" t="s">
        <v>117</v>
      </c>
      <c r="D66" s="5" t="s">
        <v>20</v>
      </c>
      <c r="E66" s="90">
        <v>60</v>
      </c>
      <c r="F66" s="25"/>
      <c r="G66" s="20">
        <f>E66*F66</f>
        <v>0</v>
      </c>
      <c r="H66" s="3">
        <v>0.08</v>
      </c>
      <c r="I66" s="20">
        <f>G66*H66</f>
        <v>0</v>
      </c>
      <c r="J66" s="20">
        <f>I66+G66</f>
        <v>0</v>
      </c>
    </row>
    <row r="67" spans="1:10" ht="24.75" customHeight="1">
      <c r="A67" s="134" t="s">
        <v>53</v>
      </c>
      <c r="B67" s="134"/>
      <c r="C67" s="134"/>
      <c r="D67" s="134"/>
      <c r="E67" s="134"/>
      <c r="F67" s="134"/>
      <c r="G67" s="134"/>
      <c r="H67" s="134"/>
      <c r="I67" s="134"/>
      <c r="J67" s="134"/>
    </row>
    <row r="68" spans="1:10" ht="24.75" customHeight="1">
      <c r="A68" s="244">
        <v>45</v>
      </c>
      <c r="B68" s="84" t="s">
        <v>58</v>
      </c>
      <c r="C68" s="84" t="s">
        <v>59</v>
      </c>
      <c r="D68" s="54" t="s">
        <v>52</v>
      </c>
      <c r="E68" s="195">
        <v>200</v>
      </c>
      <c r="F68" s="55"/>
      <c r="G68" s="20">
        <f>E68*F68</f>
        <v>0</v>
      </c>
      <c r="H68" s="57">
        <v>0.23</v>
      </c>
      <c r="I68" s="20">
        <f>G68*H68</f>
        <v>0</v>
      </c>
      <c r="J68" s="20">
        <f>I68+G68</f>
        <v>0</v>
      </c>
    </row>
    <row r="69" spans="1:10" ht="24.75" customHeight="1">
      <c r="A69" s="244">
        <v>46</v>
      </c>
      <c r="B69" s="84" t="s">
        <v>60</v>
      </c>
      <c r="C69" s="100" t="s">
        <v>81</v>
      </c>
      <c r="D69" s="54" t="s">
        <v>52</v>
      </c>
      <c r="E69" s="195">
        <v>12</v>
      </c>
      <c r="F69" s="55"/>
      <c r="G69" s="20">
        <f>E69*F69</f>
        <v>0</v>
      </c>
      <c r="H69" s="57">
        <v>0.23</v>
      </c>
      <c r="I69" s="20">
        <f>G69*H69</f>
        <v>0</v>
      </c>
      <c r="J69" s="20">
        <f>I69+G69</f>
        <v>0</v>
      </c>
    </row>
    <row r="70" spans="1:10" ht="24.75" customHeight="1">
      <c r="A70" s="244">
        <v>47</v>
      </c>
      <c r="B70" s="84" t="s">
        <v>114</v>
      </c>
      <c r="C70" s="100" t="s">
        <v>113</v>
      </c>
      <c r="D70" s="54" t="s">
        <v>52</v>
      </c>
      <c r="E70" s="195">
        <v>12</v>
      </c>
      <c r="F70" s="55"/>
      <c r="G70" s="20">
        <f>E70*F70</f>
        <v>0</v>
      </c>
      <c r="H70" s="57">
        <v>0.23</v>
      </c>
      <c r="I70" s="20">
        <f>G70*H70</f>
        <v>0</v>
      </c>
      <c r="J70" s="20">
        <f>I70+G70</f>
        <v>0</v>
      </c>
    </row>
    <row r="71" spans="1:10" ht="24.75" customHeight="1">
      <c r="A71" s="244">
        <v>48</v>
      </c>
      <c r="B71" s="242" t="s">
        <v>112</v>
      </c>
      <c r="C71" s="243" t="s">
        <v>301</v>
      </c>
      <c r="D71" s="242" t="s">
        <v>32</v>
      </c>
      <c r="E71" s="241">
        <v>20</v>
      </c>
      <c r="F71" s="55"/>
      <c r="G71" s="20">
        <f>E71*F71</f>
        <v>0</v>
      </c>
      <c r="H71" s="57">
        <v>0.23</v>
      </c>
      <c r="I71" s="20">
        <f>G71*H71</f>
        <v>0</v>
      </c>
      <c r="J71" s="20">
        <f>I71+G71</f>
        <v>0</v>
      </c>
    </row>
    <row r="72" spans="1:10" ht="24.75" customHeight="1">
      <c r="A72" s="244">
        <v>49</v>
      </c>
      <c r="B72" s="246" t="s">
        <v>110</v>
      </c>
      <c r="C72" s="247" t="s">
        <v>300</v>
      </c>
      <c r="D72" s="246" t="s">
        <v>32</v>
      </c>
      <c r="E72" s="245">
        <v>20</v>
      </c>
      <c r="F72" s="55"/>
      <c r="G72" s="20">
        <f>E72*F72</f>
        <v>0</v>
      </c>
      <c r="H72" s="57">
        <v>0.23</v>
      </c>
      <c r="I72" s="20">
        <f>G72*H72</f>
        <v>0</v>
      </c>
      <c r="J72" s="20">
        <f>I72+G72</f>
        <v>0</v>
      </c>
    </row>
    <row r="73" spans="1:10" ht="24.75" customHeight="1">
      <c r="A73" s="244">
        <v>50</v>
      </c>
      <c r="B73" s="242" t="s">
        <v>90</v>
      </c>
      <c r="C73" s="243" t="s">
        <v>91</v>
      </c>
      <c r="D73" s="242" t="s">
        <v>92</v>
      </c>
      <c r="E73" s="241">
        <v>5</v>
      </c>
      <c r="F73" s="55"/>
      <c r="G73" s="20">
        <f>E73*F73</f>
        <v>0</v>
      </c>
      <c r="H73" s="57">
        <v>0.08</v>
      </c>
      <c r="I73" s="20">
        <f>G73*H73</f>
        <v>0</v>
      </c>
      <c r="J73" s="20">
        <f>I73+G73</f>
        <v>0</v>
      </c>
    </row>
    <row r="74" spans="1:10" ht="24.75" customHeight="1">
      <c r="A74" s="244">
        <v>51</v>
      </c>
      <c r="B74" s="246" t="s">
        <v>93</v>
      </c>
      <c r="C74" s="247" t="s">
        <v>94</v>
      </c>
      <c r="D74" s="246" t="s">
        <v>92</v>
      </c>
      <c r="E74" s="245">
        <v>3</v>
      </c>
      <c r="F74" s="55"/>
      <c r="G74" s="20">
        <f>E74*F74</f>
        <v>0</v>
      </c>
      <c r="H74" s="57">
        <v>0.08</v>
      </c>
      <c r="I74" s="20">
        <f>G74*H74</f>
        <v>0</v>
      </c>
      <c r="J74" s="20">
        <f>I74+G74</f>
        <v>0</v>
      </c>
    </row>
    <row r="75" spans="1:10" ht="24.75" customHeight="1">
      <c r="A75" s="244">
        <v>52</v>
      </c>
      <c r="B75" s="242" t="s">
        <v>95</v>
      </c>
      <c r="C75" s="243" t="s">
        <v>96</v>
      </c>
      <c r="D75" s="242" t="s">
        <v>92</v>
      </c>
      <c r="E75" s="241">
        <v>3</v>
      </c>
      <c r="F75" s="55"/>
      <c r="G75" s="20">
        <f>E75*F75</f>
        <v>0</v>
      </c>
      <c r="H75" s="57">
        <v>0.08</v>
      </c>
      <c r="I75" s="20">
        <f>G75*H75</f>
        <v>0</v>
      </c>
      <c r="J75" s="20">
        <f>I75+G75</f>
        <v>0</v>
      </c>
    </row>
    <row r="76" spans="1:10" ht="24.75" customHeight="1">
      <c r="A76" s="153" t="s">
        <v>192</v>
      </c>
      <c r="B76" s="153"/>
      <c r="C76" s="153"/>
      <c r="D76" s="153"/>
      <c r="E76" s="153"/>
      <c r="F76" s="153"/>
      <c r="G76" s="153"/>
      <c r="H76" s="153"/>
      <c r="I76" s="153"/>
      <c r="J76" s="153"/>
    </row>
    <row r="77" spans="1:10" ht="24.75" customHeight="1">
      <c r="A77" s="122">
        <v>53</v>
      </c>
      <c r="B77" s="240" t="s">
        <v>187</v>
      </c>
      <c r="C77" s="221" t="s">
        <v>186</v>
      </c>
      <c r="D77" s="239" t="s">
        <v>20</v>
      </c>
      <c r="E77" s="122">
        <v>2</v>
      </c>
      <c r="F77" s="25"/>
      <c r="G77" s="20">
        <f>E77*F77</f>
        <v>0</v>
      </c>
      <c r="H77" s="3">
        <v>0.08</v>
      </c>
      <c r="I77" s="20">
        <f>G77*H77</f>
        <v>0</v>
      </c>
      <c r="J77" s="20">
        <f>I77+G77</f>
        <v>0</v>
      </c>
    </row>
    <row r="78" spans="1:10" ht="27" customHeight="1" thickBot="1">
      <c r="A78" s="85">
        <v>54</v>
      </c>
      <c r="B78" s="4" t="s">
        <v>299</v>
      </c>
      <c r="C78" s="238" t="s">
        <v>298</v>
      </c>
      <c r="D78" s="5" t="s">
        <v>20</v>
      </c>
      <c r="E78" s="90">
        <v>2</v>
      </c>
      <c r="F78" s="25"/>
      <c r="G78" s="20">
        <f>E78*F78</f>
        <v>0</v>
      </c>
      <c r="H78" s="3">
        <v>0.08</v>
      </c>
      <c r="I78" s="20">
        <f>G78*H78</f>
        <v>0</v>
      </c>
      <c r="J78" s="20">
        <f>I78+G78</f>
        <v>0</v>
      </c>
    </row>
    <row r="79" spans="1:10" ht="24.75" customHeight="1" thickBot="1">
      <c r="A79" s="64" t="s">
        <v>61</v>
      </c>
      <c r="B79" s="64"/>
      <c r="C79" s="64"/>
      <c r="D79" s="64"/>
      <c r="E79" s="64"/>
      <c r="F79" s="64"/>
      <c r="G79" s="64"/>
      <c r="H79" s="65"/>
      <c r="I79" s="83">
        <f>SUM(G12:G26,G28:G38,G41,G43,G45,G47,G49:G57,G59,G61:G62,G64,G66,G68:G75,G77:G78)</f>
        <v>0</v>
      </c>
      <c r="J79" s="82"/>
    </row>
    <row r="80" spans="1:10" ht="24.75" customHeight="1" thickBot="1">
      <c r="A80" s="64" t="s">
        <v>62</v>
      </c>
      <c r="B80" s="64"/>
      <c r="C80" s="64"/>
      <c r="D80" s="64"/>
      <c r="E80" s="64"/>
      <c r="F80" s="64"/>
      <c r="G80" s="64"/>
      <c r="H80" s="65"/>
      <c r="I80" s="66">
        <f>SUM(J12:J26,J28:J38,J41,J43,J45,J47,J49:J57,J59,J61:J62,J64,J66,J68:J75,J77:J78)</f>
        <v>0</v>
      </c>
      <c r="J80" s="67"/>
    </row>
    <row r="82" ht="14.25">
      <c r="G82" s="43" t="s">
        <v>89</v>
      </c>
    </row>
  </sheetData>
  <sheetProtection/>
  <mergeCells count="19">
    <mergeCell ref="A67:J67"/>
    <mergeCell ref="A40:J40"/>
    <mergeCell ref="A42:J42"/>
    <mergeCell ref="A76:J76"/>
    <mergeCell ref="A46:J46"/>
    <mergeCell ref="A48:J48"/>
    <mergeCell ref="A58:J58"/>
    <mergeCell ref="A60:J60"/>
    <mergeCell ref="A44:J44"/>
    <mergeCell ref="A7:J7"/>
    <mergeCell ref="A79:H79"/>
    <mergeCell ref="I79:J79"/>
    <mergeCell ref="A80:H80"/>
    <mergeCell ref="I80:J80"/>
    <mergeCell ref="A11:J11"/>
    <mergeCell ref="A63:J63"/>
    <mergeCell ref="A65:J65"/>
    <mergeCell ref="A27:J27"/>
    <mergeCell ref="A39:J39"/>
  </mergeCells>
  <printOptions/>
  <pageMargins left="0.7843137254901962" right="0.7843137254901962" top="0.9803921568627452" bottom="0.9803921568627452" header="0.5098039215686275" footer="0.5098039215686275"/>
  <pageSetup fitToHeight="0" fitToWidth="1" horizontalDpi="600" verticalDpi="600" orientation="portrait" paperSize="9" scale="58"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Bartłomiej Ryś</dc:creator>
  <cp:keywords/>
  <dc:description/>
  <cp:lastModifiedBy>Norbert Jaroch</cp:lastModifiedBy>
  <cp:lastPrinted>2019-11-05T08:41:31Z</cp:lastPrinted>
  <dcterms:created xsi:type="dcterms:W3CDTF">2017-10-26T08:06:32Z</dcterms:created>
  <dcterms:modified xsi:type="dcterms:W3CDTF">2019-11-05T08:42:22Z</dcterms:modified>
  <cp:category/>
  <cp:version/>
  <cp:contentType/>
  <cp:contentStatus/>
</cp:coreProperties>
</file>