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S7\user\ebojarczak\Desktop\Przetarg na remont mostu ul. Dębowa m. Radwanice\"/>
    </mc:Choice>
  </mc:AlternateContent>
  <xr:revisionPtr revIDLastSave="0" documentId="13_ncr:1_{6CC1D1BD-3357-410B-93E7-56DE0A69044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1'!$A$2:$G$91</definedName>
    <definedName name="_xlnm.Print_Area" localSheetId="1">'Świdectwo nr 2 str 2'!$A$58:$I$74</definedName>
  </definedNames>
  <calcPr calcId="181029" fullPrecision="0"/>
</workbook>
</file>

<file path=xl/calcChain.xml><?xml version="1.0" encoding="utf-8"?>
<calcChain xmlns="http://schemas.openxmlformats.org/spreadsheetml/2006/main">
  <c r="E8" i="7" l="1"/>
  <c r="F8" i="7" s="1"/>
  <c r="G9" i="7"/>
  <c r="E9" i="7" s="1"/>
  <c r="F9" i="7" s="1"/>
  <c r="G8" i="7"/>
  <c r="D11" i="7"/>
  <c r="D12" i="7" s="1"/>
  <c r="H11" i="7" l="1"/>
  <c r="I11" i="7"/>
  <c r="G11" i="7"/>
  <c r="E11" i="7" l="1"/>
  <c r="F11" i="7" s="1"/>
  <c r="D7" i="7"/>
  <c r="D86" i="5" l="1"/>
  <c r="D13" i="7" l="1"/>
  <c r="D64" i="6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<sst xmlns="http://schemas.openxmlformats.org/spreadsheetml/2006/main" count="180" uniqueCount="112">
  <si>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</si>
  <si>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</si>
  <si>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</si>
  <si>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</si>
  <si>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</si>
  <si>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</si>
  <si>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</si>
  <si>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</si>
  <si>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</si>
  <si>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</si>
  <si>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</si>
  <si>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</si>
  <si>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</si>
  <si>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</si>
  <si>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</si>
  <si>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</si>
  <si>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</si>
  <si>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</si>
  <si>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</si>
  <si>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</si>
  <si>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</si>
  <si>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</si>
  <si>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</si>
  <si>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</si>
  <si>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</si>
  <si>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</si>
  <si>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</si>
  <si>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</si>
  <si>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</si>
  <si>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</si>
  <si>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</si>
  <si>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</si>
  <si>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</si>
  <si>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</si>
  <si>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</si>
  <si>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</si>
  <si>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</si>
  <si>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</si>
  <si>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</si>
  <si>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</si>
  <si>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</si>
  <si>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</si>
  <si>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</si>
  <si>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</si>
  <si>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</si>
  <si>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</si>
  <si>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</si>
  <si>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</si>
  <si>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</si>
  <si>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</si>
  <si>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</si>
  <si>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</si>
  <si>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</si>
  <si>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</si>
  <si>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</si>
  <si>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</si>
  <si>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</si>
  <si>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</si>
  <si>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</si>
  <si>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</si>
  <si>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</si>
  <si>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</si>
  <si>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</si>
  <si>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</si>
  <si>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</si>
  <si>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</si>
  <si>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</si>
  <si>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</si>
  <si>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</si>
  <si>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</si>
  <si>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</si>
  <si>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</si>
  <si>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</si>
  <si>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</si>
  <si>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</si>
  <si>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</si>
  <si>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</si>
  <si>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</si>
  <si>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</si>
  <si>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</si>
  <si>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</si>
  <si>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</si>
  <si>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</si>
  <si>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</si>
  <si>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</si>
  <si>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</si>
  <si>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</si>
  <si>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</si>
  <si>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</si>
  <si>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</si>
  <si>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Kierownik Budowy</t>
  </si>
  <si>
    <t xml:space="preserve">Inspektor Nadzoru </t>
  </si>
  <si>
    <t>Suma netto</t>
  </si>
  <si>
    <t>Pozostało do wykonania wykonania netto</t>
  </si>
  <si>
    <t>Inspektor Nadzoru Branżowy.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</si>
  <si>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</si>
  <si>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</si>
  <si>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</si>
  <si>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</si>
  <si>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</si>
  <si>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</si>
  <si>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</si>
  <si>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</si>
  <si>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</si>
  <si>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</si>
  <si>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</si>
  <si>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</si>
  <si>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</si>
  <si>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</si>
  <si>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</si>
  <si>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 xml:space="preserve">Załącznik nr 7 do wniosku o wszczęcie postępowania przetargowego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</si>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</sst>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31">
    <xf numFmtId="0" fontId="0" fillId="0" borderId="0" xfId="0"/>
    <xf numFmtId="2" fontId="4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/>
    </xf>
    <xf numFmtId="2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2" fontId="10" fillId="0" borderId="0" xfId="0" applyNumberFormat="1" applyFont="1" applyAlignment="1">
      <alignment horizontal="left"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8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/>
    </xf>
    <xf numFmtId="0" fontId="2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3" fillId="0" borderId="3" xfId="0" applyFont="1" applyFill="1" applyBorder="1" applyAlignment="1">
      <alignment horizontal="left" vertical="top"/>
    </xf>
    <xf numFmtId="14" fontId="0" fillId="0" borderId="3" xfId="0" applyNumberFormat="1" applyFill="1" applyBorder="1" applyAlignment="1">
      <alignment horizontal="left" vertical="top"/>
    </xf>
    <xf numFmtId="16" fontId="23" fillId="0" borderId="3" xfId="0" applyNumberFormat="1" applyFont="1" applyFill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Fill="1" applyBorder="1"/>
    <xf numFmtId="164" fontId="16" fillId="0" borderId="13" xfId="1" applyNumberFormat="1" applyFont="1" applyFill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NumberFormat="1" applyFont="1" applyFill="1" applyBorder="1" applyAlignment="1" applyProtection="1">
      <alignment horizontal="center" vertical="center"/>
    </xf>
    <xf numFmtId="0" fontId="29" fillId="12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13" borderId="3" xfId="0" applyNumberFormat="1" applyFont="1" applyFill="1" applyBorder="1" applyAlignment="1" applyProtection="1">
      <alignment horizontal="center" vertical="center"/>
    </xf>
    <xf numFmtId="0" fontId="28" fillId="13" borderId="3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165" fontId="29" fillId="12" borderId="3" xfId="0" applyNumberFormat="1" applyFont="1" applyFill="1" applyBorder="1" applyAlignment="1" applyProtection="1">
      <alignment horizontal="center" vertical="center"/>
    </xf>
    <xf numFmtId="165" fontId="28" fillId="0" borderId="3" xfId="0" applyNumberFormat="1" applyFont="1" applyFill="1" applyBorder="1" applyAlignment="1" applyProtection="1">
      <alignment horizontal="center" vertical="center"/>
    </xf>
    <xf numFmtId="165" fontId="28" fillId="13" borderId="3" xfId="0" applyNumberFormat="1" applyFont="1" applyFill="1" applyBorder="1" applyAlignment="1" applyProtection="1">
      <alignment horizontal="center" vertical="center"/>
    </xf>
    <xf numFmtId="165" fontId="30" fillId="0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Fill="1" applyBorder="1" applyAlignment="1">
      <alignment horizontal="center" vertical="center"/>
    </xf>
    <xf numFmtId="165" fontId="29" fillId="12" borderId="2" xfId="0" applyNumberFormat="1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/>
    <xf numFmtId="165" fontId="31" fillId="0" borderId="2" xfId="0" applyNumberFormat="1" applyFont="1" applyFill="1" applyBorder="1" applyAlignment="1" applyProtection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/>
    </xf>
    <xf numFmtId="165" fontId="32" fillId="0" borderId="14" xfId="0" applyNumberFormat="1" applyFont="1" applyFill="1" applyBorder="1" applyAlignment="1">
      <alignment horizontal="center" vertical="center"/>
    </xf>
    <xf numFmtId="165" fontId="31" fillId="13" borderId="2" xfId="0" applyNumberFormat="1" applyFont="1" applyFill="1" applyBorder="1" applyAlignment="1" applyProtection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Fill="1" applyBorder="1" applyAlignment="1"/>
    <xf numFmtId="10" fontId="17" fillId="0" borderId="3" xfId="0" applyNumberFormat="1" applyFont="1" applyFill="1" applyBorder="1" applyAlignment="1">
      <alignment horizontal="center" wrapText="1"/>
    </xf>
    <xf numFmtId="44" fontId="16" fillId="0" borderId="13" xfId="1" applyNumberFormat="1" applyFont="1" applyFill="1" applyBorder="1" applyAlignment="1">
      <alignment vertical="top"/>
    </xf>
    <xf numFmtId="44" fontId="16" fillId="0" borderId="3" xfId="1" applyNumberFormat="1" applyFont="1" applyFill="1" applyBorder="1" applyAlignment="1">
      <alignment vertical="center"/>
    </xf>
    <xf numFmtId="44" fontId="17" fillId="0" borderId="3" xfId="0" applyNumberFormat="1" applyFont="1" applyFill="1" applyBorder="1" applyAlignment="1">
      <alignment horizontal="center" vertical="center" wrapText="1"/>
    </xf>
    <xf numFmtId="44" fontId="20" fillId="0" borderId="3" xfId="0" applyNumberFormat="1" applyFont="1" applyFill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Border="1" applyAlignment="1">
      <alignment horizontal="left" vertical="top" wrapText="1"/>
    </xf>
    <xf numFmtId="2" fontId="22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2" fontId="1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2</xdr:row>
      <xdr:rowOff>15875</xdr:rowOff>
    </xdr:from>
    <xdr:to>
      <xdr:col>2</xdr:col>
      <xdr:colOff>936625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85" y="1031875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9"/>
  <sheetViews>
    <sheetView tabSelected="1"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63.75" customHeight="1" x14ac:dyDescent="0.25">
      <c r="A2" s="203" t="s">
        <v>111</v>
      </c>
      <c r="B2" s="203"/>
      <c r="C2" s="203"/>
      <c r="D2" s="203"/>
      <c r="E2" s="203"/>
      <c r="F2" s="203"/>
      <c r="G2" s="203"/>
    </row>
    <row r="3" spans="1:7" ht="45.75" customHeight="1" x14ac:dyDescent="0.25">
      <c r="B3" s="1"/>
      <c r="C3" s="4" t="s">
        <v>38</v>
      </c>
      <c r="D3" s="4"/>
      <c r="E3" s="207" t="s">
        <v>39</v>
      </c>
      <c r="F3" s="207"/>
      <c r="G3" s="207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207"/>
      <c r="F5" s="207"/>
      <c r="G5" s="207"/>
    </row>
    <row r="6" spans="1:7" ht="91.5" customHeight="1" x14ac:dyDescent="0.25">
      <c r="A6" s="208" t="s">
        <v>105</v>
      </c>
      <c r="B6" s="208"/>
      <c r="C6" s="208"/>
      <c r="D6" s="208"/>
      <c r="E6" s="208"/>
      <c r="F6" s="208"/>
      <c r="G6" s="208"/>
    </row>
    <row r="7" spans="1:7" s="8" customFormat="1" ht="34.5" x14ac:dyDescent="0.25">
      <c r="A7" s="209" t="s">
        <v>106</v>
      </c>
      <c r="B7" s="209"/>
      <c r="C7" s="209"/>
      <c r="D7" s="209"/>
      <c r="E7" s="209"/>
      <c r="F7" s="209"/>
      <c r="G7" s="209"/>
    </row>
    <row r="8" spans="1:7" s="8" customFormat="1" ht="20.25" x14ac:dyDescent="0.25">
      <c r="A8" s="206" t="s">
        <v>96</v>
      </c>
      <c r="B8" s="206"/>
      <c r="C8" s="206"/>
      <c r="D8" s="206"/>
      <c r="E8" s="206"/>
      <c r="F8" s="206"/>
      <c r="G8" s="206"/>
    </row>
    <row r="9" spans="1:7" s="8" customFormat="1" ht="20.25" x14ac:dyDescent="0.25">
      <c r="A9" s="206" t="s">
        <v>104</v>
      </c>
      <c r="B9" s="206"/>
      <c r="C9" s="206"/>
      <c r="D9" s="206"/>
      <c r="E9" s="206"/>
      <c r="F9" s="206"/>
      <c r="G9" s="206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4"/>
      <c r="C11" s="204" t="s">
        <v>95</v>
      </c>
      <c r="D11" s="204"/>
      <c r="E11" s="205"/>
      <c r="F11" s="10"/>
      <c r="G11" s="10"/>
    </row>
    <row r="12" spans="1:7" s="14" customFormat="1" ht="20.25" x14ac:dyDescent="0.25">
      <c r="A12" s="8"/>
      <c r="B12" s="105"/>
      <c r="C12" s="106" t="s">
        <v>107</v>
      </c>
      <c r="D12" s="106"/>
      <c r="E12" s="104"/>
      <c r="F12" s="8"/>
      <c r="G12" s="8"/>
    </row>
    <row r="13" spans="1:7" s="14" customFormat="1" ht="20.25" x14ac:dyDescent="0.25">
      <c r="A13" s="8"/>
      <c r="B13" s="201" t="s">
        <v>97</v>
      </c>
      <c r="C13" s="106" t="s">
        <v>108</v>
      </c>
      <c r="D13" s="202" t="s">
        <v>98</v>
      </c>
      <c r="E13" s="107"/>
      <c r="F13" s="8"/>
      <c r="G13" s="8"/>
    </row>
    <row r="14" spans="1:7" s="8" customFormat="1" ht="20.25" x14ac:dyDescent="0.25">
      <c r="B14" s="105"/>
      <c r="C14" s="106"/>
      <c r="D14" s="106"/>
      <c r="E14" s="107"/>
    </row>
    <row r="15" spans="1:7" s="8" customFormat="1" ht="20.25" x14ac:dyDescent="0.25">
      <c r="B15" s="104"/>
      <c r="C15" s="108" t="s">
        <v>44</v>
      </c>
      <c r="D15" s="108"/>
      <c r="E15" s="108"/>
      <c r="F15" s="10"/>
      <c r="G15" s="10"/>
    </row>
    <row r="16" spans="1:7" s="8" customFormat="1" ht="20.25" x14ac:dyDescent="0.25">
      <c r="B16" s="105" t="s">
        <v>30</v>
      </c>
      <c r="C16" s="109" t="s">
        <v>45</v>
      </c>
      <c r="D16" s="109"/>
      <c r="E16" s="107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109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61">
        <v>1</v>
      </c>
      <c r="C19" s="61">
        <v>2</v>
      </c>
      <c r="D19" s="61">
        <v>3</v>
      </c>
      <c r="E19" s="61">
        <v>4</v>
      </c>
      <c r="F19" s="61">
        <v>5</v>
      </c>
      <c r="G19" s="61">
        <v>6</v>
      </c>
    </row>
    <row r="20" spans="1:7" s="8" customFormat="1" ht="20.25" x14ac:dyDescent="0.25">
      <c r="B20" s="113"/>
      <c r="C20" s="184"/>
      <c r="D20" s="127"/>
      <c r="E20" s="148"/>
      <c r="F20" s="110"/>
      <c r="G20" s="110"/>
    </row>
    <row r="21" spans="1:7" s="8" customFormat="1" ht="20.25" x14ac:dyDescent="0.25">
      <c r="B21" s="113"/>
      <c r="C21" s="114"/>
      <c r="D21" s="131"/>
      <c r="E21" s="148"/>
      <c r="F21" s="111"/>
      <c r="G21" s="112"/>
    </row>
    <row r="22" spans="1:7" s="8" customFormat="1" ht="20.25" hidden="1" x14ac:dyDescent="0.25">
      <c r="B22" s="113"/>
      <c r="C22" s="115"/>
      <c r="D22" s="133"/>
      <c r="E22" s="148"/>
      <c r="F22" s="111"/>
      <c r="G22" s="112"/>
    </row>
    <row r="23" spans="1:7" s="8" customFormat="1" ht="20.25" hidden="1" x14ac:dyDescent="0.25">
      <c r="B23" s="113"/>
      <c r="C23" s="115"/>
      <c r="D23" s="130"/>
      <c r="E23" s="148"/>
      <c r="F23" s="111"/>
      <c r="G23" s="112"/>
    </row>
    <row r="24" spans="1:7" s="8" customFormat="1" ht="20.25" hidden="1" x14ac:dyDescent="0.3">
      <c r="B24" s="113"/>
      <c r="C24" s="115"/>
      <c r="D24" s="132"/>
      <c r="E24" s="148"/>
      <c r="F24" s="111"/>
      <c r="G24" s="112"/>
    </row>
    <row r="25" spans="1:7" ht="20.25" hidden="1" customHeight="1" x14ac:dyDescent="0.25">
      <c r="B25" s="113"/>
      <c r="C25" s="115"/>
      <c r="D25" s="131"/>
      <c r="E25" s="149"/>
      <c r="F25" s="111"/>
      <c r="G25" s="112"/>
    </row>
    <row r="26" spans="1:7" ht="18" hidden="1" x14ac:dyDescent="0.25">
      <c r="B26" s="113"/>
      <c r="C26" s="115"/>
      <c r="D26" s="131"/>
      <c r="E26" s="149"/>
      <c r="F26" s="111"/>
      <c r="G26" s="112"/>
    </row>
    <row r="27" spans="1:7" ht="18" hidden="1" x14ac:dyDescent="0.25">
      <c r="B27" s="113"/>
      <c r="C27" s="115"/>
      <c r="D27" s="131"/>
      <c r="E27" s="149"/>
      <c r="F27" s="111"/>
      <c r="G27" s="112"/>
    </row>
    <row r="28" spans="1:7" s="28" customFormat="1" ht="18.75" hidden="1" x14ac:dyDescent="0.3">
      <c r="A28" s="3"/>
      <c r="B28" s="116"/>
      <c r="C28" s="114"/>
      <c r="D28" s="134"/>
      <c r="E28" s="150"/>
      <c r="F28" s="128"/>
      <c r="G28" s="128"/>
    </row>
    <row r="29" spans="1:7" s="34" customFormat="1" ht="18" hidden="1" customHeight="1" x14ac:dyDescent="0.3">
      <c r="A29" s="3"/>
      <c r="B29" s="113"/>
      <c r="C29" s="115"/>
      <c r="D29" s="134"/>
      <c r="E29" s="151"/>
      <c r="F29" s="128"/>
      <c r="G29" s="128"/>
    </row>
    <row r="30" spans="1:7" s="34" customFormat="1" ht="18.75" hidden="1" x14ac:dyDescent="0.3">
      <c r="A30" s="3"/>
      <c r="B30" s="113"/>
      <c r="C30" s="115"/>
      <c r="D30" s="134"/>
      <c r="E30" s="152"/>
      <c r="F30" s="128"/>
      <c r="G30" s="128"/>
    </row>
    <row r="31" spans="1:7" s="34" customFormat="1" ht="18.75" hidden="1" x14ac:dyDescent="0.3">
      <c r="A31" s="3"/>
      <c r="B31" s="113"/>
      <c r="C31" s="115"/>
      <c r="D31" s="134"/>
      <c r="E31" s="151"/>
      <c r="F31" s="128"/>
      <c r="G31" s="128"/>
    </row>
    <row r="32" spans="1:7" s="34" customFormat="1" ht="18.75" hidden="1" x14ac:dyDescent="0.3">
      <c r="A32" s="28"/>
      <c r="B32" s="113"/>
      <c r="C32" s="115"/>
      <c r="D32" s="134"/>
      <c r="E32" s="153"/>
      <c r="F32" s="119"/>
      <c r="G32" s="119"/>
    </row>
    <row r="33" spans="1:7" s="34" customFormat="1" ht="18.75" hidden="1" x14ac:dyDescent="0.3">
      <c r="A33" s="28"/>
      <c r="B33" s="113"/>
      <c r="C33" s="115"/>
      <c r="D33" s="134"/>
      <c r="E33" s="154"/>
      <c r="F33" s="122"/>
      <c r="G33" s="122"/>
    </row>
    <row r="34" spans="1:7" s="34" customFormat="1" ht="18.75" hidden="1" x14ac:dyDescent="0.3">
      <c r="A34" s="28"/>
      <c r="B34" s="113"/>
      <c r="C34" s="115"/>
      <c r="D34" s="134"/>
      <c r="E34" s="155"/>
      <c r="F34" s="135"/>
      <c r="G34" s="135"/>
    </row>
    <row r="35" spans="1:7" s="34" customFormat="1" ht="18.75" hidden="1" x14ac:dyDescent="0.3">
      <c r="A35" s="28"/>
      <c r="B35" s="117"/>
      <c r="C35" s="115"/>
      <c r="D35" s="134"/>
      <c r="E35" s="156"/>
      <c r="F35" s="136"/>
      <c r="G35" s="137"/>
    </row>
    <row r="36" spans="1:7" s="34" customFormat="1" ht="18.75" hidden="1" x14ac:dyDescent="0.3">
      <c r="A36" s="28"/>
      <c r="B36" s="113"/>
      <c r="C36" s="115"/>
      <c r="D36" s="134"/>
      <c r="E36" s="156"/>
      <c r="F36" s="136"/>
      <c r="G36" s="138"/>
    </row>
    <row r="37" spans="1:7" s="34" customFormat="1" ht="18.75" hidden="1" x14ac:dyDescent="0.3">
      <c r="A37" s="28"/>
      <c r="B37" s="113"/>
      <c r="C37" s="115"/>
      <c r="D37" s="134"/>
      <c r="E37" s="156"/>
      <c r="F37" s="136"/>
      <c r="G37" s="137"/>
    </row>
    <row r="38" spans="1:7" s="34" customFormat="1" ht="18.75" hidden="1" x14ac:dyDescent="0.3">
      <c r="A38" s="28"/>
      <c r="B38" s="116"/>
      <c r="C38" s="114"/>
      <c r="D38" s="134"/>
      <c r="E38" s="156"/>
      <c r="F38" s="136"/>
      <c r="G38" s="138"/>
    </row>
    <row r="39" spans="1:7" s="34" customFormat="1" ht="18.75" hidden="1" x14ac:dyDescent="0.3">
      <c r="A39" s="28"/>
      <c r="B39" s="113"/>
      <c r="C39" s="115"/>
      <c r="D39" s="134"/>
      <c r="E39" s="156"/>
      <c r="F39" s="136"/>
      <c r="G39" s="138"/>
    </row>
    <row r="40" spans="1:7" s="34" customFormat="1" ht="18.75" hidden="1" x14ac:dyDescent="0.3">
      <c r="A40" s="28"/>
      <c r="B40" s="113"/>
      <c r="C40" s="115"/>
      <c r="D40" s="134"/>
      <c r="E40" s="156"/>
      <c r="F40" s="136"/>
      <c r="G40" s="137"/>
    </row>
    <row r="41" spans="1:7" s="34" customFormat="1" ht="18.75" hidden="1" x14ac:dyDescent="0.3">
      <c r="A41" s="28"/>
      <c r="B41" s="113"/>
      <c r="C41" s="115"/>
      <c r="D41" s="134"/>
      <c r="E41" s="156"/>
      <c r="F41" s="136"/>
      <c r="G41" s="138"/>
    </row>
    <row r="42" spans="1:7" s="34" customFormat="1" ht="18.75" hidden="1" x14ac:dyDescent="0.3">
      <c r="A42" s="28"/>
      <c r="B42" s="113"/>
      <c r="C42" s="115"/>
      <c r="D42" s="134"/>
      <c r="E42" s="156"/>
      <c r="F42" s="136"/>
      <c r="G42" s="138"/>
    </row>
    <row r="43" spans="1:7" s="34" customFormat="1" ht="18.75" hidden="1" x14ac:dyDescent="0.3">
      <c r="A43" s="28"/>
      <c r="B43" s="113"/>
      <c r="C43" s="115"/>
      <c r="D43" s="134"/>
      <c r="E43" s="156"/>
      <c r="F43" s="136"/>
      <c r="G43" s="138"/>
    </row>
    <row r="44" spans="1:7" s="34" customFormat="1" ht="18.75" hidden="1" x14ac:dyDescent="0.3">
      <c r="A44" s="28"/>
      <c r="B44" s="113"/>
      <c r="C44" s="115"/>
      <c r="D44" s="134"/>
      <c r="E44" s="156"/>
      <c r="F44" s="136"/>
      <c r="G44" s="137"/>
    </row>
    <row r="45" spans="1:7" s="34" customFormat="1" ht="18.75" hidden="1" x14ac:dyDescent="0.3">
      <c r="A45" s="28"/>
      <c r="B45" s="116"/>
      <c r="C45" s="114"/>
      <c r="D45" s="134"/>
      <c r="E45" s="156"/>
      <c r="F45" s="136"/>
      <c r="G45" s="139"/>
    </row>
    <row r="46" spans="1:7" s="34" customFormat="1" ht="18.75" hidden="1" x14ac:dyDescent="0.3">
      <c r="A46" s="28"/>
      <c r="B46" s="113"/>
      <c r="C46" s="115"/>
      <c r="D46" s="134"/>
      <c r="E46" s="157"/>
      <c r="F46" s="140"/>
      <c r="G46" s="141"/>
    </row>
    <row r="47" spans="1:7" s="34" customFormat="1" ht="18.75" hidden="1" x14ac:dyDescent="0.3">
      <c r="A47" s="28"/>
      <c r="B47" s="113"/>
      <c r="C47" s="115"/>
      <c r="D47" s="134"/>
      <c r="E47" s="156"/>
      <c r="F47" s="136"/>
      <c r="G47" s="138"/>
    </row>
    <row r="48" spans="1:7" s="34" customFormat="1" ht="18.75" hidden="1" x14ac:dyDescent="0.3">
      <c r="A48" s="28"/>
      <c r="B48" s="113"/>
      <c r="C48" s="115"/>
      <c r="D48" s="134"/>
      <c r="E48" s="156"/>
      <c r="F48" s="136"/>
      <c r="G48" s="137"/>
    </row>
    <row r="49" spans="1:7" s="34" customFormat="1" ht="18.75" hidden="1" x14ac:dyDescent="0.3">
      <c r="A49" s="28"/>
      <c r="B49" s="113"/>
      <c r="C49" s="115"/>
      <c r="D49" s="134"/>
      <c r="E49" s="158"/>
      <c r="F49" s="142"/>
      <c r="G49" s="143"/>
    </row>
    <row r="50" spans="1:7" s="34" customFormat="1" ht="18.75" hidden="1" x14ac:dyDescent="0.3">
      <c r="A50" s="28"/>
      <c r="B50" s="113"/>
      <c r="C50" s="115"/>
      <c r="D50" s="134"/>
      <c r="E50" s="156"/>
      <c r="F50" s="136"/>
      <c r="G50" s="137"/>
    </row>
    <row r="51" spans="1:7" s="34" customFormat="1" ht="18.75" hidden="1" x14ac:dyDescent="0.3">
      <c r="A51" s="28"/>
      <c r="B51" s="113"/>
      <c r="C51" s="115"/>
      <c r="D51" s="134"/>
      <c r="E51" s="156"/>
      <c r="F51" s="136"/>
      <c r="G51" s="138"/>
    </row>
    <row r="52" spans="1:7" s="34" customFormat="1" ht="18.75" hidden="1" x14ac:dyDescent="0.3">
      <c r="A52" s="28"/>
      <c r="B52" s="116"/>
      <c r="C52" s="114"/>
      <c r="D52" s="134"/>
      <c r="E52" s="158"/>
      <c r="F52" s="142"/>
      <c r="G52" s="143"/>
    </row>
    <row r="53" spans="1:7" s="34" customFormat="1" ht="18.75" hidden="1" x14ac:dyDescent="0.3">
      <c r="A53" s="28"/>
      <c r="B53" s="118"/>
      <c r="C53" s="114"/>
      <c r="D53" s="134"/>
      <c r="E53" s="156"/>
      <c r="F53" s="136"/>
      <c r="G53" s="137"/>
    </row>
    <row r="54" spans="1:7" s="34" customFormat="1" ht="18.75" hidden="1" x14ac:dyDescent="0.3">
      <c r="A54" s="28"/>
      <c r="B54" s="113"/>
      <c r="C54" s="115"/>
      <c r="D54" s="134"/>
      <c r="E54" s="156"/>
      <c r="F54" s="136"/>
      <c r="G54" s="138"/>
    </row>
    <row r="55" spans="1:7" s="34" customFormat="1" ht="18.75" hidden="1" x14ac:dyDescent="0.3">
      <c r="A55" s="28"/>
      <c r="B55" s="113"/>
      <c r="C55" s="115"/>
      <c r="D55" s="134"/>
      <c r="E55" s="159"/>
      <c r="F55" s="144"/>
      <c r="G55" s="138"/>
    </row>
    <row r="56" spans="1:7" s="34" customFormat="1" ht="18.75" hidden="1" x14ac:dyDescent="0.3">
      <c r="A56" s="28"/>
      <c r="B56" s="113"/>
      <c r="C56" s="115"/>
      <c r="D56" s="134"/>
      <c r="E56" s="159"/>
      <c r="F56" s="144"/>
      <c r="G56" s="138"/>
    </row>
    <row r="57" spans="1:7" s="34" customFormat="1" ht="18.75" hidden="1" x14ac:dyDescent="0.3">
      <c r="A57" s="28"/>
      <c r="B57" s="113"/>
      <c r="C57" s="115"/>
      <c r="D57" s="134"/>
      <c r="E57" s="159"/>
      <c r="F57" s="144"/>
      <c r="G57" s="138"/>
    </row>
    <row r="58" spans="1:7" s="34" customFormat="1" ht="18.75" hidden="1" x14ac:dyDescent="0.3">
      <c r="A58" s="28"/>
      <c r="B58" s="113"/>
      <c r="C58" s="115"/>
      <c r="D58" s="134"/>
      <c r="E58" s="160"/>
      <c r="F58" s="128"/>
      <c r="G58" s="145"/>
    </row>
    <row r="59" spans="1:7" s="34" customFormat="1" ht="18.75" hidden="1" x14ac:dyDescent="0.3">
      <c r="A59" s="28"/>
      <c r="B59" s="113"/>
      <c r="C59" s="115"/>
      <c r="D59" s="134"/>
      <c r="E59" s="161"/>
      <c r="F59" s="129"/>
      <c r="G59" s="145"/>
    </row>
    <row r="60" spans="1:7" s="34" customFormat="1" ht="18.75" hidden="1" x14ac:dyDescent="0.3">
      <c r="A60" s="28"/>
      <c r="B60" s="113"/>
      <c r="C60" s="115"/>
      <c r="D60" s="134"/>
      <c r="E60" s="162"/>
      <c r="F60" s="129"/>
      <c r="G60" s="145"/>
    </row>
    <row r="61" spans="1:7" ht="18.75" hidden="1" x14ac:dyDescent="0.3">
      <c r="B61" s="113"/>
      <c r="C61" s="115"/>
      <c r="D61" s="134"/>
      <c r="E61" s="163"/>
      <c r="F61" s="128"/>
      <c r="G61" s="128"/>
    </row>
    <row r="62" spans="1:7" ht="18.75" hidden="1" x14ac:dyDescent="0.3">
      <c r="B62" s="116"/>
      <c r="C62" s="114"/>
      <c r="D62" s="134"/>
      <c r="E62" s="163"/>
      <c r="F62" s="128"/>
      <c r="G62" s="128"/>
    </row>
    <row r="63" spans="1:7" ht="18.75" hidden="1" x14ac:dyDescent="0.3">
      <c r="B63" s="116"/>
      <c r="C63" s="114"/>
      <c r="D63" s="134"/>
      <c r="E63" s="163"/>
      <c r="F63" s="128"/>
      <c r="G63" s="128"/>
    </row>
    <row r="64" spans="1:7" ht="18.75" hidden="1" x14ac:dyDescent="0.3">
      <c r="B64" s="113"/>
      <c r="C64" s="115"/>
      <c r="D64" s="134"/>
      <c r="E64" s="163"/>
      <c r="F64" s="128"/>
      <c r="G64" s="128"/>
    </row>
    <row r="65" spans="2:7" ht="18.75" hidden="1" x14ac:dyDescent="0.3">
      <c r="B65" s="113"/>
      <c r="C65" s="115"/>
      <c r="D65" s="134"/>
      <c r="E65" s="163"/>
      <c r="F65" s="128"/>
      <c r="G65" s="128"/>
    </row>
    <row r="66" spans="2:7" ht="18.75" hidden="1" x14ac:dyDescent="0.3">
      <c r="B66" s="113"/>
      <c r="C66" s="115"/>
      <c r="D66" s="134"/>
      <c r="E66" s="163"/>
      <c r="F66" s="128"/>
      <c r="G66" s="128"/>
    </row>
    <row r="67" spans="2:7" ht="18.75" hidden="1" x14ac:dyDescent="0.3">
      <c r="B67" s="116"/>
      <c r="C67" s="114"/>
      <c r="D67" s="134"/>
      <c r="E67" s="163"/>
      <c r="F67" s="128"/>
      <c r="G67" s="128"/>
    </row>
    <row r="68" spans="2:7" ht="18.75" hidden="1" x14ac:dyDescent="0.3">
      <c r="B68" s="116"/>
      <c r="C68" s="114"/>
      <c r="D68" s="134"/>
      <c r="E68" s="163"/>
      <c r="F68" s="128"/>
      <c r="G68" s="128"/>
    </row>
    <row r="69" spans="2:7" ht="18.75" hidden="1" x14ac:dyDescent="0.3">
      <c r="B69" s="116"/>
      <c r="C69" s="114"/>
      <c r="D69" s="134"/>
      <c r="E69" s="163"/>
      <c r="F69" s="128"/>
      <c r="G69" s="128"/>
    </row>
    <row r="70" spans="2:7" ht="18.75" hidden="1" x14ac:dyDescent="0.3">
      <c r="B70" s="113"/>
      <c r="C70" s="115"/>
      <c r="D70" s="134"/>
      <c r="E70" s="163"/>
      <c r="F70" s="128"/>
      <c r="G70" s="128"/>
    </row>
    <row r="71" spans="2:7" ht="18.75" hidden="1" x14ac:dyDescent="0.3">
      <c r="B71" s="113"/>
      <c r="C71" s="115"/>
      <c r="D71" s="134"/>
      <c r="E71" s="163"/>
      <c r="F71" s="128"/>
      <c r="G71" s="128"/>
    </row>
    <row r="72" spans="2:7" ht="18.75" hidden="1" x14ac:dyDescent="0.3">
      <c r="B72" s="113"/>
      <c r="C72" s="115"/>
      <c r="D72" s="134"/>
      <c r="E72" s="163"/>
      <c r="F72" s="128"/>
      <c r="G72" s="128"/>
    </row>
    <row r="73" spans="2:7" ht="18.75" hidden="1" x14ac:dyDescent="0.3">
      <c r="B73" s="116"/>
      <c r="C73" s="114"/>
      <c r="D73" s="134"/>
      <c r="E73" s="163"/>
      <c r="F73" s="128"/>
      <c r="G73" s="128"/>
    </row>
    <row r="74" spans="2:7" ht="18.75" hidden="1" x14ac:dyDescent="0.3">
      <c r="B74" s="116"/>
      <c r="C74" s="114"/>
      <c r="D74" s="134"/>
      <c r="E74" s="163"/>
      <c r="F74" s="128"/>
      <c r="G74" s="128"/>
    </row>
    <row r="75" spans="2:7" ht="18.75" hidden="1" x14ac:dyDescent="0.3">
      <c r="B75" s="113"/>
      <c r="C75" s="115"/>
      <c r="D75" s="134"/>
      <c r="E75" s="163"/>
      <c r="F75" s="128"/>
      <c r="G75" s="128"/>
    </row>
    <row r="76" spans="2:7" ht="18.75" hidden="1" x14ac:dyDescent="0.3">
      <c r="B76" s="113"/>
      <c r="C76" s="115"/>
      <c r="D76" s="134"/>
      <c r="E76" s="163"/>
      <c r="F76" s="128"/>
      <c r="G76" s="128"/>
    </row>
    <row r="77" spans="2:7" ht="18.75" hidden="1" x14ac:dyDescent="0.3">
      <c r="B77" s="116"/>
      <c r="C77" s="114"/>
      <c r="D77" s="134"/>
      <c r="E77" s="163"/>
      <c r="F77" s="128"/>
      <c r="G77" s="128"/>
    </row>
    <row r="78" spans="2:7" ht="18.75" hidden="1" x14ac:dyDescent="0.3">
      <c r="B78" s="116"/>
      <c r="C78" s="114"/>
      <c r="D78" s="134"/>
      <c r="E78" s="163"/>
      <c r="F78" s="128"/>
      <c r="G78" s="128"/>
    </row>
    <row r="79" spans="2:7" ht="18.75" hidden="1" x14ac:dyDescent="0.3">
      <c r="B79" s="113"/>
      <c r="C79" s="115"/>
      <c r="D79" s="134"/>
      <c r="E79" s="163"/>
      <c r="F79" s="128"/>
      <c r="G79" s="128"/>
    </row>
    <row r="80" spans="2:7" ht="18.75" hidden="1" x14ac:dyDescent="0.3">
      <c r="B80" s="113"/>
      <c r="C80" s="115"/>
      <c r="D80" s="134"/>
      <c r="E80" s="163"/>
      <c r="F80" s="128"/>
      <c r="G80" s="128"/>
    </row>
    <row r="81" spans="2:7" ht="18.75" hidden="1" x14ac:dyDescent="0.3">
      <c r="B81" s="116"/>
      <c r="C81" s="114"/>
      <c r="D81" s="134"/>
      <c r="E81" s="163"/>
      <c r="F81" s="128"/>
      <c r="G81" s="128"/>
    </row>
    <row r="82" spans="2:7" ht="18.75" hidden="1" x14ac:dyDescent="0.3">
      <c r="B82" s="116"/>
      <c r="C82" s="185"/>
      <c r="D82" s="134"/>
      <c r="E82" s="163"/>
      <c r="F82" s="128"/>
      <c r="G82" s="128"/>
    </row>
    <row r="83" spans="2:7" ht="18.75" hidden="1" x14ac:dyDescent="0.3">
      <c r="B83" s="116"/>
      <c r="C83" s="185"/>
      <c r="D83" s="134"/>
      <c r="E83" s="163"/>
      <c r="F83" s="128"/>
      <c r="G83" s="128"/>
    </row>
    <row r="84" spans="2:7" ht="18.75" hidden="1" x14ac:dyDescent="0.3">
      <c r="B84" s="116"/>
      <c r="C84" s="185"/>
      <c r="D84" s="134"/>
      <c r="E84" s="163"/>
      <c r="F84" s="128"/>
      <c r="G84" s="128"/>
    </row>
    <row r="85" spans="2:7" ht="18.75" hidden="1" x14ac:dyDescent="0.3">
      <c r="B85" s="116"/>
      <c r="C85" s="185"/>
      <c r="D85" s="134"/>
      <c r="E85" s="163"/>
      <c r="F85" s="128"/>
      <c r="G85" s="128"/>
    </row>
    <row r="86" spans="2:7" ht="18" x14ac:dyDescent="0.25">
      <c r="B86" s="146"/>
      <c r="C86" s="147" t="s">
        <v>89</v>
      </c>
      <c r="D86" s="164">
        <f>SUM(D20:D85)</f>
        <v>0</v>
      </c>
      <c r="E86" s="163"/>
      <c r="F86" s="123"/>
      <c r="G86" s="123"/>
    </row>
    <row r="89" spans="2:7" ht="20.25" x14ac:dyDescent="0.25">
      <c r="B89" s="165" t="s">
        <v>31</v>
      </c>
      <c r="C89" s="166" t="s">
        <v>54</v>
      </c>
      <c r="D89" s="104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Height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207" t="s">
        <v>39</v>
      </c>
      <c r="E2" s="207"/>
      <c r="F2" s="207"/>
      <c r="G2" s="207"/>
      <c r="H2" s="207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207" t="s">
        <v>41</v>
      </c>
      <c r="E4" s="207"/>
      <c r="F4" s="207"/>
      <c r="G4" s="207"/>
      <c r="H4" s="207"/>
      <c r="I4" s="1"/>
      <c r="J4" s="2"/>
    </row>
    <row r="5" spans="1:10" ht="33" x14ac:dyDescent="0.25">
      <c r="B5" s="1"/>
      <c r="C5" s="4"/>
      <c r="D5" s="95"/>
      <c r="E5" s="95"/>
      <c r="F5" s="95"/>
      <c r="G5" s="95"/>
      <c r="H5" s="95"/>
      <c r="I5" s="1"/>
      <c r="J5" s="2"/>
    </row>
    <row r="6" spans="1:10" x14ac:dyDescent="0.25">
      <c r="A6" s="226" t="s">
        <v>67</v>
      </c>
      <c r="B6" s="226"/>
      <c r="C6" s="226"/>
      <c r="D6" s="226"/>
      <c r="E6" s="226"/>
      <c r="F6" s="226"/>
      <c r="G6" s="226"/>
      <c r="H6" s="226"/>
      <c r="I6" s="226"/>
      <c r="J6" s="226"/>
    </row>
    <row r="7" spans="1:10" x14ac:dyDescent="0.25">
      <c r="A7" s="226"/>
      <c r="B7" s="226"/>
      <c r="C7" s="226"/>
      <c r="D7" s="226"/>
      <c r="E7" s="226"/>
      <c r="F7" s="226"/>
      <c r="G7" s="226"/>
      <c r="H7" s="226"/>
      <c r="I7" s="226"/>
      <c r="J7" s="226"/>
    </row>
    <row r="8" spans="1:10" x14ac:dyDescent="0.25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0" s="8" customFormat="1" ht="20.25" x14ac:dyDescent="0.25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 s="8" customFormat="1" ht="34.5" x14ac:dyDescent="0.25">
      <c r="A10" s="209" t="s">
        <v>74</v>
      </c>
      <c r="B10" s="209"/>
      <c r="C10" s="209"/>
      <c r="D10" s="209"/>
      <c r="E10" s="209"/>
      <c r="F10" s="209"/>
      <c r="G10" s="209"/>
      <c r="H10" s="209"/>
      <c r="I10" s="209"/>
      <c r="J10" s="209"/>
    </row>
    <row r="11" spans="1:10" s="8" customFormat="1" ht="20.25" x14ac:dyDescent="0.25">
      <c r="A11" s="206" t="s">
        <v>75</v>
      </c>
      <c r="B11" s="206"/>
      <c r="C11" s="206"/>
      <c r="D11" s="206"/>
      <c r="E11" s="206"/>
      <c r="F11" s="206"/>
      <c r="G11" s="206"/>
      <c r="H11" s="206"/>
      <c r="I11" s="206"/>
      <c r="J11" s="206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27" t="s">
        <v>76</v>
      </c>
      <c r="D13" s="228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51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8"/>
      <c r="I20" s="19"/>
      <c r="J20" s="18"/>
    </row>
    <row r="21" spans="1:10" s="8" customFormat="1" ht="20.25" x14ac:dyDescent="0.25">
      <c r="A21" s="14"/>
      <c r="B21" s="61">
        <v>1</v>
      </c>
      <c r="C21" s="61">
        <v>2</v>
      </c>
      <c r="D21" s="15">
        <v>3</v>
      </c>
      <c r="E21" s="15">
        <v>4</v>
      </c>
      <c r="F21" s="15">
        <v>5</v>
      </c>
      <c r="G21" s="15">
        <v>6</v>
      </c>
      <c r="H21" s="20"/>
      <c r="I21" s="20"/>
      <c r="J21" s="18"/>
    </row>
    <row r="22" spans="1:10" s="8" customFormat="1" ht="20.25" x14ac:dyDescent="0.25">
      <c r="B22" s="62" t="s">
        <v>0</v>
      </c>
      <c r="C22" s="63" t="s">
        <v>1</v>
      </c>
      <c r="D22" s="64"/>
      <c r="E22" s="65"/>
      <c r="F22" s="66"/>
      <c r="G22" s="67"/>
    </row>
    <row r="23" spans="1:10" s="8" customFormat="1" ht="20.25" x14ac:dyDescent="0.25">
      <c r="B23" s="68" t="s">
        <v>30</v>
      </c>
      <c r="C23" s="69" t="s">
        <v>2</v>
      </c>
      <c r="D23" s="70">
        <v>49620.13</v>
      </c>
      <c r="E23" s="71"/>
      <c r="F23" s="71"/>
      <c r="G23" s="71"/>
    </row>
    <row r="24" spans="1:10" s="8" customFormat="1" ht="20.25" x14ac:dyDescent="0.25">
      <c r="B24" s="68" t="s">
        <v>31</v>
      </c>
      <c r="C24" s="69" t="s">
        <v>3</v>
      </c>
      <c r="D24" s="70" t="e">
        <f>#REF!</f>
        <v>#REF!</v>
      </c>
      <c r="E24" s="71"/>
      <c r="F24" s="71"/>
      <c r="G24" s="71"/>
    </row>
    <row r="25" spans="1:10" s="8" customFormat="1" ht="20.25" x14ac:dyDescent="0.25">
      <c r="B25" s="72" t="s">
        <v>4</v>
      </c>
      <c r="C25" s="73" t="s">
        <v>5</v>
      </c>
      <c r="D25" s="74" t="e">
        <f>#REF!</f>
        <v>#REF!</v>
      </c>
      <c r="E25" s="75"/>
      <c r="F25" s="76"/>
      <c r="G25" s="76"/>
    </row>
    <row r="26" spans="1:10" s="8" customFormat="1" ht="20.25" x14ac:dyDescent="0.25">
      <c r="B26" s="72" t="s">
        <v>6</v>
      </c>
      <c r="C26" s="73" t="s">
        <v>7</v>
      </c>
      <c r="D26" s="74" t="e">
        <f>#REF!</f>
        <v>#REF!</v>
      </c>
      <c r="E26" s="77"/>
      <c r="F26" s="77"/>
      <c r="G26" s="77"/>
    </row>
    <row r="27" spans="1:10" s="8" customFormat="1" ht="20.25" x14ac:dyDescent="0.25">
      <c r="B27" s="72" t="s">
        <v>8</v>
      </c>
      <c r="C27" s="73" t="s">
        <v>9</v>
      </c>
      <c r="D27" s="74" t="e">
        <f>#REF!</f>
        <v>#REF!</v>
      </c>
      <c r="E27" s="75"/>
      <c r="F27" s="76"/>
      <c r="G27" s="76"/>
    </row>
    <row r="28" spans="1:10" s="8" customFormat="1" ht="20.25" x14ac:dyDescent="0.25">
      <c r="B28" s="72" t="s">
        <v>10</v>
      </c>
      <c r="C28" s="73" t="s">
        <v>32</v>
      </c>
      <c r="D28" s="74">
        <v>6577.45</v>
      </c>
      <c r="E28" s="78"/>
      <c r="F28" s="79"/>
      <c r="G28" s="79"/>
    </row>
    <row r="29" spans="1:10" s="8" customFormat="1" ht="20.25" x14ac:dyDescent="0.25">
      <c r="B29" s="72" t="s">
        <v>11</v>
      </c>
      <c r="C29" s="73" t="s">
        <v>12</v>
      </c>
      <c r="D29" s="74">
        <v>8070.51</v>
      </c>
      <c r="E29" s="78"/>
      <c r="F29" s="79"/>
      <c r="G29" s="79"/>
    </row>
    <row r="30" spans="1:10" s="8" customFormat="1" ht="20.25" x14ac:dyDescent="0.25">
      <c r="B30" s="72" t="s">
        <v>13</v>
      </c>
      <c r="C30" s="73" t="s">
        <v>14</v>
      </c>
      <c r="D30" s="74" t="e">
        <f>#REF!</f>
        <v>#REF!</v>
      </c>
      <c r="E30" s="80"/>
      <c r="F30" s="76"/>
      <c r="G30" s="76"/>
    </row>
    <row r="31" spans="1:10" s="8" customFormat="1" ht="20.25" x14ac:dyDescent="0.25">
      <c r="B31" s="72" t="s">
        <v>15</v>
      </c>
      <c r="C31" s="73" t="s">
        <v>16</v>
      </c>
      <c r="D31" s="74">
        <v>0</v>
      </c>
      <c r="E31" s="35"/>
      <c r="F31" s="79"/>
      <c r="G31" s="79"/>
    </row>
    <row r="32" spans="1:10" s="8" customFormat="1" ht="20.25" x14ac:dyDescent="0.25">
      <c r="B32" s="68" t="s">
        <v>33</v>
      </c>
      <c r="C32" s="69" t="s">
        <v>17</v>
      </c>
      <c r="D32" s="70">
        <v>0</v>
      </c>
      <c r="E32" s="81"/>
      <c r="F32" s="82"/>
      <c r="G32" s="82"/>
    </row>
    <row r="33" spans="1:10" s="8" customFormat="1" ht="20.25" x14ac:dyDescent="0.25">
      <c r="B33" s="72" t="s">
        <v>18</v>
      </c>
      <c r="C33" s="73" t="s">
        <v>19</v>
      </c>
      <c r="D33" s="74">
        <v>0</v>
      </c>
      <c r="E33" s="35"/>
      <c r="F33" s="79"/>
      <c r="G33" s="79"/>
    </row>
    <row r="34" spans="1:10" s="8" customFormat="1" ht="20.25" x14ac:dyDescent="0.25">
      <c r="B34" s="72" t="s">
        <v>20</v>
      </c>
      <c r="C34" s="73" t="s">
        <v>21</v>
      </c>
      <c r="D34" s="74">
        <v>0</v>
      </c>
      <c r="E34" s="35"/>
      <c r="F34" s="79"/>
      <c r="G34" s="79"/>
    </row>
    <row r="35" spans="1:10" s="8" customFormat="1" ht="36" x14ac:dyDescent="0.25">
      <c r="B35" s="68" t="s">
        <v>34</v>
      </c>
      <c r="C35" s="69" t="s">
        <v>22</v>
      </c>
      <c r="D35" s="70">
        <v>0</v>
      </c>
      <c r="E35" s="81"/>
      <c r="F35" s="82"/>
      <c r="G35" s="82"/>
    </row>
    <row r="36" spans="1:10" s="8" customFormat="1" ht="36" x14ac:dyDescent="0.25">
      <c r="B36" s="68" t="s">
        <v>35</v>
      </c>
      <c r="C36" s="69" t="s">
        <v>23</v>
      </c>
      <c r="D36" s="70">
        <v>0</v>
      </c>
      <c r="E36" s="81"/>
      <c r="F36" s="82"/>
      <c r="G36" s="82"/>
    </row>
    <row r="37" spans="1:10" s="8" customFormat="1" ht="20.25" x14ac:dyDescent="0.25">
      <c r="B37" s="217" t="s">
        <v>68</v>
      </c>
      <c r="C37" s="218"/>
      <c r="D37" s="70" t="e">
        <f>D36+D35+D32+D24+D23</f>
        <v>#REF!</v>
      </c>
      <c r="E37" s="81"/>
      <c r="F37" s="82"/>
      <c r="G37" s="82"/>
    </row>
    <row r="38" spans="1:10" s="8" customFormat="1" ht="20.25" x14ac:dyDescent="0.25">
      <c r="B38" s="62" t="s">
        <v>24</v>
      </c>
      <c r="C38" s="63" t="s">
        <v>25</v>
      </c>
      <c r="D38" s="64"/>
      <c r="E38" s="65"/>
      <c r="F38" s="66"/>
      <c r="G38" s="67"/>
    </row>
    <row r="39" spans="1:10" s="8" customFormat="1" ht="20.25" x14ac:dyDescent="0.25">
      <c r="B39" s="68" t="s">
        <v>30</v>
      </c>
      <c r="C39" s="69" t="s">
        <v>36</v>
      </c>
      <c r="D39" s="70">
        <v>4463.79</v>
      </c>
      <c r="E39" s="81"/>
      <c r="F39" s="82"/>
      <c r="G39" s="82"/>
    </row>
    <row r="40" spans="1:10" s="8" customFormat="1" ht="20.25" x14ac:dyDescent="0.25">
      <c r="B40" s="68" t="s">
        <v>31</v>
      </c>
      <c r="C40" s="69" t="s">
        <v>26</v>
      </c>
      <c r="D40" s="70">
        <v>4806.28</v>
      </c>
      <c r="E40" s="81"/>
      <c r="F40" s="82"/>
      <c r="G40" s="82"/>
    </row>
    <row r="41" spans="1:10" s="8" customFormat="1" ht="20.25" x14ac:dyDescent="0.25">
      <c r="B41" s="68" t="s">
        <v>33</v>
      </c>
      <c r="C41" s="69" t="s">
        <v>37</v>
      </c>
      <c r="D41" s="70">
        <v>0</v>
      </c>
      <c r="E41" s="81"/>
      <c r="F41" s="82"/>
      <c r="G41" s="82"/>
    </row>
    <row r="42" spans="1:10" s="8" customFormat="1" ht="20.25" x14ac:dyDescent="0.25">
      <c r="B42" s="219" t="s">
        <v>69</v>
      </c>
      <c r="C42" s="219"/>
      <c r="D42" s="70">
        <f>SUM(D39:D41)</f>
        <v>9270.07</v>
      </c>
      <c r="E42" s="83"/>
      <c r="F42" s="84"/>
      <c r="G42" s="84"/>
    </row>
    <row r="43" spans="1:10" s="8" customFormat="1" ht="20.25" x14ac:dyDescent="0.25">
      <c r="B43" s="62" t="s">
        <v>27</v>
      </c>
      <c r="C43" s="63" t="s">
        <v>28</v>
      </c>
      <c r="D43" s="64"/>
      <c r="E43" s="65"/>
      <c r="F43" s="66"/>
      <c r="G43" s="67"/>
    </row>
    <row r="44" spans="1:10" s="8" customFormat="1" ht="20.25" x14ac:dyDescent="0.25">
      <c r="B44" s="68" t="s">
        <v>30</v>
      </c>
      <c r="C44" s="69" t="s">
        <v>2</v>
      </c>
      <c r="D44" s="70">
        <v>1405.68</v>
      </c>
      <c r="E44" s="81"/>
      <c r="F44" s="82"/>
      <c r="G44" s="82"/>
    </row>
    <row r="45" spans="1:10" s="8" customFormat="1" ht="20.25" x14ac:dyDescent="0.25">
      <c r="B45" s="68" t="s">
        <v>31</v>
      </c>
      <c r="C45" s="69" t="s">
        <v>3</v>
      </c>
      <c r="D45" s="70">
        <v>6603.91</v>
      </c>
      <c r="E45" s="81"/>
      <c r="F45" s="82"/>
      <c r="G45" s="82"/>
    </row>
    <row r="46" spans="1:10" ht="20.25" x14ac:dyDescent="0.25">
      <c r="A46" s="8"/>
      <c r="B46" s="72" t="s">
        <v>4</v>
      </c>
      <c r="C46" s="73" t="s">
        <v>5</v>
      </c>
      <c r="D46" s="74">
        <v>0</v>
      </c>
      <c r="E46" s="35"/>
      <c r="F46" s="79"/>
      <c r="G46" s="79"/>
      <c r="H46" s="8"/>
      <c r="I46" s="8"/>
      <c r="J46" s="8"/>
    </row>
    <row r="47" spans="1:10" ht="20.25" x14ac:dyDescent="0.25">
      <c r="A47" s="8"/>
      <c r="B47" s="72" t="s">
        <v>6</v>
      </c>
      <c r="C47" s="73" t="s">
        <v>7</v>
      </c>
      <c r="D47" s="74">
        <v>2257.25</v>
      </c>
      <c r="E47" s="75"/>
      <c r="F47" s="76"/>
      <c r="G47" s="76"/>
      <c r="H47" s="8"/>
      <c r="I47" s="8"/>
      <c r="J47" s="8"/>
    </row>
    <row r="48" spans="1:10" ht="20.25" x14ac:dyDescent="0.25">
      <c r="A48" s="8"/>
      <c r="B48" s="72" t="s">
        <v>8</v>
      </c>
      <c r="C48" s="73" t="s">
        <v>9</v>
      </c>
      <c r="D48" s="74">
        <v>955.78</v>
      </c>
      <c r="E48" s="35"/>
      <c r="F48" s="79"/>
      <c r="G48" s="79"/>
      <c r="H48" s="8"/>
      <c r="I48" s="8"/>
      <c r="J48" s="8"/>
    </row>
    <row r="49" spans="1:12" ht="20.25" x14ac:dyDescent="0.25">
      <c r="A49" s="8"/>
      <c r="B49" s="72" t="s">
        <v>10</v>
      </c>
      <c r="C49" s="73" t="s">
        <v>32</v>
      </c>
      <c r="D49" s="74">
        <v>197.85</v>
      </c>
      <c r="E49" s="35"/>
      <c r="F49" s="79"/>
      <c r="G49" s="79"/>
      <c r="H49" s="8"/>
      <c r="I49" s="8"/>
      <c r="J49" s="8"/>
    </row>
    <row r="50" spans="1:12" ht="20.25" x14ac:dyDescent="0.25">
      <c r="A50" s="8"/>
      <c r="B50" s="72" t="s">
        <v>11</v>
      </c>
      <c r="C50" s="73" t="s">
        <v>14</v>
      </c>
      <c r="D50" s="74">
        <v>3193.03</v>
      </c>
      <c r="E50" s="35"/>
      <c r="F50" s="79"/>
      <c r="G50" s="79"/>
      <c r="H50" s="8"/>
      <c r="I50" s="8"/>
      <c r="J50" s="8"/>
    </row>
    <row r="51" spans="1:12" ht="20.25" x14ac:dyDescent="0.25">
      <c r="A51" s="8"/>
      <c r="B51" s="72" t="s">
        <v>13</v>
      </c>
      <c r="C51" s="73" t="s">
        <v>16</v>
      </c>
      <c r="D51" s="74" t="e">
        <f>SUM(#REF!)</f>
        <v>#REF!</v>
      </c>
      <c r="E51" s="35"/>
      <c r="F51" s="79"/>
      <c r="G51" s="79"/>
      <c r="H51" s="8"/>
      <c r="I51" s="8"/>
      <c r="J51" s="8"/>
    </row>
    <row r="52" spans="1:12" ht="20.25" x14ac:dyDescent="0.25">
      <c r="A52" s="8"/>
      <c r="B52" s="219" t="s">
        <v>70</v>
      </c>
      <c r="C52" s="219"/>
      <c r="D52" s="70">
        <f>D45+D44</f>
        <v>8009.59</v>
      </c>
      <c r="E52" s="81"/>
      <c r="F52" s="82"/>
      <c r="G52" s="82"/>
      <c r="H52" s="8"/>
      <c r="I52" s="8"/>
      <c r="J52" s="8"/>
    </row>
    <row r="53" spans="1:12" ht="18" x14ac:dyDescent="0.25">
      <c r="B53" s="220" t="s">
        <v>51</v>
      </c>
      <c r="C53" s="221"/>
      <c r="D53" s="81" t="e">
        <f>D23+D24+D32+D35+D36+D39+D40+D41+D44+D45</f>
        <v>#REF!</v>
      </c>
      <c r="E53" s="81"/>
      <c r="F53" s="82"/>
      <c r="G53" s="82"/>
    </row>
    <row r="54" spans="1:12" ht="18" x14ac:dyDescent="0.25">
      <c r="B54" s="85"/>
      <c r="C54" s="86" t="s">
        <v>52</v>
      </c>
      <c r="D54" s="87" t="e">
        <f>D53*23%</f>
        <v>#REF!</v>
      </c>
      <c r="E54" s="88"/>
      <c r="F54" s="89"/>
      <c r="G54" s="89"/>
    </row>
    <row r="55" spans="1:12" ht="18" x14ac:dyDescent="0.25">
      <c r="B55" s="85"/>
      <c r="C55" s="86" t="s">
        <v>53</v>
      </c>
      <c r="D55" s="80" t="e">
        <f>D53*1.23</f>
        <v>#REF!</v>
      </c>
      <c r="E55" s="88"/>
      <c r="F55" s="89"/>
      <c r="G55" s="89"/>
    </row>
    <row r="56" spans="1:12" s="28" customFormat="1" ht="20.25" x14ac:dyDescent="0.25">
      <c r="A56" s="3"/>
      <c r="B56" s="25" t="s">
        <v>31</v>
      </c>
      <c r="C56" s="49" t="s">
        <v>54</v>
      </c>
      <c r="D56" s="26"/>
      <c r="E56" s="8"/>
      <c r="F56" s="8"/>
      <c r="G56" s="3"/>
      <c r="H56" s="3"/>
      <c r="I56" s="3"/>
      <c r="J56" s="3"/>
    </row>
    <row r="57" spans="1:12" s="34" customFormat="1" ht="22.5" x14ac:dyDescent="0.25">
      <c r="A57" s="3"/>
      <c r="B57" s="23"/>
      <c r="C57" s="24"/>
      <c r="D57" s="3"/>
      <c r="E57" s="3"/>
      <c r="F57" s="3"/>
      <c r="G57" s="3"/>
      <c r="H57" s="3"/>
      <c r="I57" s="3"/>
      <c r="J57" s="3"/>
    </row>
    <row r="58" spans="1:12" s="34" customFormat="1" ht="22.5" x14ac:dyDescent="0.25">
      <c r="A58" s="3"/>
      <c r="B58" s="23" t="s">
        <v>33</v>
      </c>
      <c r="C58" s="50" t="s">
        <v>55</v>
      </c>
      <c r="D58" s="3"/>
      <c r="E58" s="3"/>
      <c r="F58" s="3"/>
      <c r="G58" s="3"/>
      <c r="H58" s="3"/>
      <c r="I58" s="3"/>
      <c r="J58" s="3"/>
    </row>
    <row r="59" spans="1:12" s="34" customFormat="1" ht="22.5" x14ac:dyDescent="0.25">
      <c r="A59" s="3"/>
      <c r="B59" s="23"/>
      <c r="C59" s="24"/>
      <c r="D59" s="3"/>
      <c r="E59" s="3"/>
      <c r="F59" s="3"/>
      <c r="G59" s="3"/>
      <c r="H59" s="3"/>
      <c r="I59" s="3"/>
      <c r="J59" s="3"/>
    </row>
    <row r="60" spans="1:12" s="34" customFormat="1" ht="72" x14ac:dyDescent="0.25">
      <c r="A60" s="28"/>
      <c r="B60" s="222" t="s">
        <v>29</v>
      </c>
      <c r="C60" s="52" t="s">
        <v>46</v>
      </c>
      <c r="D60" s="27" t="s">
        <v>56</v>
      </c>
      <c r="E60" s="27" t="s">
        <v>57</v>
      </c>
      <c r="F60" s="27" t="s">
        <v>58</v>
      </c>
      <c r="G60" s="96" t="s">
        <v>59</v>
      </c>
      <c r="H60" s="96" t="s">
        <v>60</v>
      </c>
      <c r="I60" s="224" t="s">
        <v>61</v>
      </c>
      <c r="J60" s="28"/>
    </row>
    <row r="61" spans="1:12" s="34" customFormat="1" ht="18" x14ac:dyDescent="0.25">
      <c r="A61" s="28"/>
      <c r="B61" s="223"/>
      <c r="C61" s="53"/>
      <c r="D61" s="29" t="s">
        <v>62</v>
      </c>
      <c r="E61" s="29" t="s">
        <v>63</v>
      </c>
      <c r="F61" s="29" t="s">
        <v>62</v>
      </c>
      <c r="G61" s="97" t="s">
        <v>62</v>
      </c>
      <c r="H61" s="97" t="s">
        <v>62</v>
      </c>
      <c r="I61" s="225"/>
      <c r="J61" s="28"/>
    </row>
    <row r="62" spans="1:12" s="34" customFormat="1" ht="18" x14ac:dyDescent="0.25">
      <c r="A62" s="28"/>
      <c r="B62" s="30">
        <v>1</v>
      </c>
      <c r="C62" s="54">
        <v>2</v>
      </c>
      <c r="D62" s="31">
        <v>3</v>
      </c>
      <c r="E62" s="31">
        <v>4</v>
      </c>
      <c r="F62" s="32">
        <v>5</v>
      </c>
      <c r="G62" s="33">
        <v>6</v>
      </c>
      <c r="H62" s="33">
        <v>7</v>
      </c>
      <c r="I62" s="33">
        <v>8</v>
      </c>
      <c r="J62" s="28"/>
    </row>
    <row r="63" spans="1:12" s="34" customFormat="1" ht="18" x14ac:dyDescent="0.25">
      <c r="B63" s="21" t="s">
        <v>0</v>
      </c>
      <c r="C63" s="22" t="s">
        <v>1</v>
      </c>
      <c r="D63" s="55"/>
      <c r="E63" s="56"/>
      <c r="F63" s="57"/>
      <c r="G63" s="57"/>
      <c r="H63" s="58"/>
      <c r="I63" s="57"/>
    </row>
    <row r="64" spans="1:12" s="34" customFormat="1" ht="18" x14ac:dyDescent="0.25">
      <c r="B64" s="90" t="s">
        <v>30</v>
      </c>
      <c r="C64" s="91" t="s">
        <v>2</v>
      </c>
      <c r="D64" s="210" t="e">
        <f>'Świdectwo nr 1 str 1'!#REF!</f>
        <v>#REF!</v>
      </c>
      <c r="E64" s="213">
        <v>1</v>
      </c>
      <c r="F64" s="210">
        <v>0</v>
      </c>
      <c r="G64" s="210">
        <v>0</v>
      </c>
      <c r="H64" s="210" t="e">
        <f>'Świdectwo nr 1 str 1'!#REF!</f>
        <v>#REF!</v>
      </c>
      <c r="I64" s="92"/>
      <c r="J64" s="34">
        <f>D23-F64+G64</f>
        <v>49620.13</v>
      </c>
      <c r="L64" s="98" t="e">
        <f>D23/D64</f>
        <v>#REF!</v>
      </c>
    </row>
    <row r="65" spans="1:12" s="34" customFormat="1" ht="18" x14ac:dyDescent="0.25">
      <c r="B65" s="90" t="s">
        <v>31</v>
      </c>
      <c r="C65" s="91" t="s">
        <v>3</v>
      </c>
      <c r="D65" s="211"/>
      <c r="E65" s="214"/>
      <c r="F65" s="211"/>
      <c r="G65" s="211"/>
      <c r="H65" s="211"/>
      <c r="I65" s="92"/>
      <c r="J65" s="34" t="e">
        <f t="shared" ref="J65" si="0">D24-F65+G65</f>
        <v>#REF!</v>
      </c>
      <c r="L65" s="98" t="e">
        <f t="shared" ref="L65" si="1">D24/D65</f>
        <v>#REF!</v>
      </c>
    </row>
    <row r="66" spans="1:12" s="34" customFormat="1" ht="18" x14ac:dyDescent="0.25">
      <c r="B66" s="90" t="s">
        <v>33</v>
      </c>
      <c r="C66" s="91" t="s">
        <v>17</v>
      </c>
      <c r="D66" s="211"/>
      <c r="E66" s="214"/>
      <c r="F66" s="211"/>
      <c r="G66" s="211"/>
      <c r="H66" s="211"/>
      <c r="I66" s="93"/>
      <c r="J66" s="34">
        <f>D32-F66+G66</f>
        <v>0</v>
      </c>
      <c r="L66" s="98" t="e">
        <f>D32/D66</f>
        <v>#DIV/0!</v>
      </c>
    </row>
    <row r="67" spans="1:12" s="34" customFormat="1" ht="30" x14ac:dyDescent="0.25">
      <c r="B67" s="90" t="s">
        <v>34</v>
      </c>
      <c r="C67" s="91" t="s">
        <v>22</v>
      </c>
      <c r="D67" s="212"/>
      <c r="E67" s="215"/>
      <c r="F67" s="212"/>
      <c r="G67" s="212"/>
      <c r="H67" s="212"/>
      <c r="I67" s="93"/>
      <c r="J67" s="34">
        <f>D35-F67+G67</f>
        <v>0</v>
      </c>
      <c r="L67" s="98" t="e">
        <f>D35/D67</f>
        <v>#DIV/0!</v>
      </c>
    </row>
    <row r="68" spans="1:12" ht="18" x14ac:dyDescent="0.25">
      <c r="A68" s="34"/>
      <c r="B68" s="216" t="s">
        <v>73</v>
      </c>
      <c r="C68" s="216"/>
      <c r="D68" s="92" t="e">
        <f>'Świdectwo nr 1 str 1'!#REF!</f>
        <v>#REF!</v>
      </c>
      <c r="E68" s="94" t="e">
        <f>'Świdectwo nr 1 str 1'!#REF!</f>
        <v>#REF!</v>
      </c>
      <c r="F68" s="92" t="e">
        <f>'Świdectwo nr 1 str 1'!#REF!</f>
        <v>#REF!</v>
      </c>
      <c r="G68" s="92" t="e">
        <f>'Świdectwo nr 1 str 1'!#REF!</f>
        <v>#REF!</v>
      </c>
      <c r="H68" s="92" t="e">
        <f>'Świdectwo nr 1 str 1'!#REF!</f>
        <v>#REF!</v>
      </c>
      <c r="I68" s="92"/>
      <c r="J68" s="34"/>
      <c r="L68" s="98" t="e">
        <f>D53/D68</f>
        <v>#REF!</v>
      </c>
    </row>
    <row r="69" spans="1:12" ht="18" x14ac:dyDescent="0.25">
      <c r="A69" s="34"/>
      <c r="B69" s="216" t="s">
        <v>71</v>
      </c>
      <c r="C69" s="216"/>
      <c r="D69" s="92" t="e">
        <f>'Świdectwo nr 1 str 1'!#REF!</f>
        <v>#REF!</v>
      </c>
      <c r="E69" s="92"/>
      <c r="F69" s="92" t="e">
        <f>'Świdectwo nr 1 str 1'!#REF!</f>
        <v>#REF!</v>
      </c>
      <c r="G69" s="92" t="e">
        <f>'Świdectwo nr 1 str 1'!#REF!</f>
        <v>#REF!</v>
      </c>
      <c r="H69" s="92" t="e">
        <f>'Świdectwo nr 1 str 1'!#REF!</f>
        <v>#REF!</v>
      </c>
      <c r="I69" s="92"/>
      <c r="J69" s="34"/>
    </row>
    <row r="70" spans="1:12" ht="18" x14ac:dyDescent="0.25">
      <c r="A70" s="34"/>
      <c r="B70" s="216" t="s">
        <v>72</v>
      </c>
      <c r="C70" s="216"/>
      <c r="D70" s="92" t="e">
        <f>'Świdectwo nr 1 str 1'!#REF!</f>
        <v>#REF!</v>
      </c>
      <c r="E70" s="92"/>
      <c r="F70" s="92" t="e">
        <f>'Świdectwo nr 1 str 1'!#REF!</f>
        <v>#REF!</v>
      </c>
      <c r="G70" s="92" t="e">
        <f>'Świdectwo nr 1 str 1'!#REF!</f>
        <v>#REF!</v>
      </c>
      <c r="H70" s="92" t="e">
        <f>'Świdectwo nr 1 str 1'!#REF!</f>
        <v>#REF!</v>
      </c>
      <c r="I70" s="92"/>
      <c r="J70" s="34"/>
    </row>
    <row r="71" spans="1:12" ht="18" x14ac:dyDescent="0.25">
      <c r="A71" s="36"/>
      <c r="B71" s="38"/>
      <c r="C71" s="37"/>
      <c r="D71" s="48"/>
      <c r="E71" s="36"/>
      <c r="F71" s="39" t="s">
        <v>77</v>
      </c>
      <c r="G71" s="36"/>
      <c r="H71" s="39" t="s">
        <v>78</v>
      </c>
      <c r="I71" s="36"/>
      <c r="J71" s="36"/>
    </row>
    <row r="72" spans="1:12" ht="18" x14ac:dyDescent="0.25">
      <c r="A72" s="36"/>
      <c r="B72" s="40"/>
      <c r="C72" s="41"/>
      <c r="D72" s="42"/>
      <c r="E72" s="43"/>
      <c r="F72" s="44" t="s">
        <v>64</v>
      </c>
      <c r="G72" s="45"/>
      <c r="H72" s="42" t="s">
        <v>79</v>
      </c>
      <c r="I72" s="36"/>
      <c r="J72" s="36"/>
    </row>
    <row r="73" spans="1:12" ht="44.25" customHeight="1" x14ac:dyDescent="0.25">
      <c r="A73" s="36"/>
      <c r="B73" s="38"/>
      <c r="C73" s="37"/>
      <c r="D73" s="59"/>
      <c r="E73" s="36"/>
      <c r="F73" s="59" t="s">
        <v>65</v>
      </c>
      <c r="G73" s="60"/>
      <c r="H73" s="59" t="s">
        <v>65</v>
      </c>
      <c r="I73" s="36"/>
      <c r="J73" s="36"/>
    </row>
    <row r="74" spans="1:12" ht="18" x14ac:dyDescent="0.25">
      <c r="A74" s="36"/>
      <c r="B74" s="38"/>
      <c r="C74" s="37"/>
      <c r="D74" s="46"/>
      <c r="E74" s="36"/>
      <c r="F74" s="46" t="s">
        <v>66</v>
      </c>
      <c r="G74" s="47"/>
      <c r="H74" s="46" t="s">
        <v>66</v>
      </c>
      <c r="I74" s="36"/>
      <c r="J74" s="36"/>
    </row>
  </sheetData>
  <mergeCells count="20">
    <mergeCell ref="I60:I61"/>
    <mergeCell ref="D2:H2"/>
    <mergeCell ref="D4:H4"/>
    <mergeCell ref="A6:J9"/>
    <mergeCell ref="A10:J10"/>
    <mergeCell ref="A11:J11"/>
    <mergeCell ref="C13:D13"/>
    <mergeCell ref="B70:C70"/>
    <mergeCell ref="B37:C37"/>
    <mergeCell ref="B42:C42"/>
    <mergeCell ref="B52:C52"/>
    <mergeCell ref="B53:C53"/>
    <mergeCell ref="B60:B61"/>
    <mergeCell ref="B68:C68"/>
    <mergeCell ref="B69:C69"/>
    <mergeCell ref="D64:D67"/>
    <mergeCell ref="E64:E67"/>
    <mergeCell ref="F64:F67"/>
    <mergeCell ref="G64:G67"/>
    <mergeCell ref="H64:H67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showZeros="0" zoomScale="70" zoomScaleNormal="70" workbookViewId="0">
      <selection sqref="A1:J2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8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4" customWidth="1"/>
  </cols>
  <sheetData>
    <row r="1" spans="1:10" x14ac:dyDescent="0.25">
      <c r="A1" s="230" t="s">
        <v>110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</row>
    <row r="3" spans="1:10" ht="18" x14ac:dyDescent="0.25">
      <c r="A3" s="100" t="s">
        <v>33</v>
      </c>
      <c r="B3" s="229" t="s">
        <v>55</v>
      </c>
      <c r="C3" s="229"/>
      <c r="D3" s="101"/>
      <c r="E3" s="101"/>
      <c r="F3" s="3"/>
      <c r="G3" s="3"/>
      <c r="H3" s="3"/>
      <c r="I3" s="3"/>
      <c r="J3" s="120"/>
    </row>
    <row r="4" spans="1:10" ht="22.5" x14ac:dyDescent="0.25">
      <c r="A4" s="23"/>
      <c r="B4" s="23"/>
      <c r="C4" s="24"/>
      <c r="D4" s="3"/>
      <c r="E4" s="3"/>
      <c r="F4" s="3"/>
      <c r="G4" s="3"/>
      <c r="H4" s="3"/>
      <c r="I4" s="3"/>
      <c r="J4" s="120"/>
    </row>
    <row r="5" spans="1:10" ht="115.5" customHeight="1" x14ac:dyDescent="0.25">
      <c r="A5" s="187" t="s">
        <v>29</v>
      </c>
      <c r="B5" s="188" t="s">
        <v>88</v>
      </c>
      <c r="C5" s="186" t="s">
        <v>46</v>
      </c>
      <c r="D5" s="102" t="s">
        <v>103</v>
      </c>
      <c r="E5" s="102" t="s">
        <v>93</v>
      </c>
      <c r="F5" s="102" t="s">
        <v>57</v>
      </c>
      <c r="G5" s="102" t="s">
        <v>58</v>
      </c>
      <c r="H5" s="103" t="s">
        <v>59</v>
      </c>
      <c r="I5" s="103" t="s">
        <v>60</v>
      </c>
      <c r="J5" s="103" t="s">
        <v>61</v>
      </c>
    </row>
    <row r="6" spans="1:10" ht="18" x14ac:dyDescent="0.25">
      <c r="A6" s="99">
        <v>1</v>
      </c>
      <c r="B6" s="99" t="s">
        <v>31</v>
      </c>
      <c r="C6" s="99" t="s">
        <v>33</v>
      </c>
      <c r="D6" s="99" t="s">
        <v>34</v>
      </c>
      <c r="E6" s="99" t="s">
        <v>35</v>
      </c>
      <c r="F6" s="99" t="s">
        <v>82</v>
      </c>
      <c r="G6" s="99" t="s">
        <v>83</v>
      </c>
      <c r="H6" s="99" t="s">
        <v>84</v>
      </c>
      <c r="I6" s="99" t="s">
        <v>85</v>
      </c>
      <c r="J6" s="99" t="s">
        <v>86</v>
      </c>
    </row>
    <row r="7" spans="1:10" ht="15.75" x14ac:dyDescent="0.25">
      <c r="A7" s="169" t="s">
        <v>30</v>
      </c>
      <c r="B7" s="169"/>
      <c r="C7" s="170" t="s">
        <v>99</v>
      </c>
      <c r="D7" s="178">
        <f>D8+D9</f>
        <v>9500</v>
      </c>
      <c r="E7" s="183"/>
      <c r="F7" s="195"/>
      <c r="G7" s="197"/>
      <c r="H7" s="197"/>
      <c r="I7" s="197"/>
      <c r="J7" s="126"/>
    </row>
    <row r="8" spans="1:10" ht="18" x14ac:dyDescent="0.25">
      <c r="A8" s="171" t="s">
        <v>80</v>
      </c>
      <c r="B8" s="171"/>
      <c r="C8" s="172" t="s">
        <v>100</v>
      </c>
      <c r="D8" s="179">
        <v>2500</v>
      </c>
      <c r="E8" s="190">
        <f>D8-G8</f>
        <v>1800</v>
      </c>
      <c r="F8" s="196">
        <f>(E8/D8)</f>
        <v>0.72</v>
      </c>
      <c r="G8" s="198">
        <f>H8+I8</f>
        <v>700</v>
      </c>
      <c r="H8" s="199">
        <v>500</v>
      </c>
      <c r="I8" s="198">
        <v>200</v>
      </c>
      <c r="J8" s="121"/>
    </row>
    <row r="9" spans="1:10" ht="18" x14ac:dyDescent="0.25">
      <c r="A9" s="171" t="s">
        <v>81</v>
      </c>
      <c r="B9" s="171"/>
      <c r="C9" s="172" t="s">
        <v>101</v>
      </c>
      <c r="D9" s="179">
        <v>7000</v>
      </c>
      <c r="E9" s="190">
        <f>D9-G9</f>
        <v>6200</v>
      </c>
      <c r="F9" s="196">
        <f>(E9/D9)</f>
        <v>0.88570000000000004</v>
      </c>
      <c r="G9" s="199">
        <f>H9+I9</f>
        <v>800</v>
      </c>
      <c r="H9" s="199">
        <v>700</v>
      </c>
      <c r="I9" s="199">
        <v>100</v>
      </c>
      <c r="J9" s="121"/>
    </row>
    <row r="10" spans="1:10" ht="15.75" x14ac:dyDescent="0.25">
      <c r="A10" s="173"/>
      <c r="B10" s="173"/>
      <c r="C10" s="174"/>
      <c r="D10" s="180"/>
      <c r="E10" s="193"/>
      <c r="F10" s="196"/>
      <c r="G10" s="200"/>
      <c r="H10" s="200"/>
      <c r="I10" s="200"/>
      <c r="J10" s="125"/>
    </row>
    <row r="11" spans="1:10" ht="15.75" x14ac:dyDescent="0.25">
      <c r="A11" s="175"/>
      <c r="B11" s="175"/>
      <c r="C11" s="176" t="s">
        <v>92</v>
      </c>
      <c r="D11" s="181">
        <f>9500</f>
        <v>9500</v>
      </c>
      <c r="E11" s="191">
        <f>SUM(E7:E9)</f>
        <v>8000</v>
      </c>
      <c r="F11" s="196">
        <f t="shared" ref="F11" si="0">(E11/D11)</f>
        <v>0.84209999999999996</v>
      </c>
      <c r="G11" s="200">
        <f>SUM(G7:G10)</f>
        <v>1500</v>
      </c>
      <c r="H11" s="200">
        <f>SUM(H7:H10)</f>
        <v>1200</v>
      </c>
      <c r="I11" s="200">
        <f>SUM(I7:I10)</f>
        <v>300</v>
      </c>
      <c r="J11" s="200"/>
    </row>
    <row r="12" spans="1:10" x14ac:dyDescent="0.25">
      <c r="A12" s="175"/>
      <c r="B12" s="175"/>
      <c r="C12" s="177" t="s">
        <v>87</v>
      </c>
      <c r="D12" s="182">
        <f>0.23*D11</f>
        <v>2185</v>
      </c>
      <c r="E12" s="194"/>
      <c r="F12" s="189"/>
      <c r="G12" s="200"/>
      <c r="H12" s="200"/>
      <c r="I12" s="200"/>
      <c r="J12" s="125"/>
    </row>
    <row r="13" spans="1:10" x14ac:dyDescent="0.25">
      <c r="C13" s="176" t="s">
        <v>102</v>
      </c>
      <c r="D13" s="181">
        <f>D11+D12</f>
        <v>11685</v>
      </c>
      <c r="E13" s="192"/>
      <c r="F13" s="124"/>
      <c r="G13" s="124"/>
      <c r="H13" s="124"/>
      <c r="I13" s="124"/>
    </row>
    <row r="15" spans="1:10" x14ac:dyDescent="0.25">
      <c r="A15" s="124"/>
      <c r="B15" s="124"/>
      <c r="C15" s="167" t="s">
        <v>90</v>
      </c>
      <c r="D15" s="124" t="s">
        <v>94</v>
      </c>
      <c r="E15" s="124"/>
      <c r="G15" s="124"/>
      <c r="H15" s="124" t="s">
        <v>91</v>
      </c>
    </row>
    <row r="16" spans="1:10" x14ac:dyDescent="0.25">
      <c r="A16" s="124"/>
      <c r="B16" s="124"/>
      <c r="C16" s="167"/>
      <c r="D16" s="124"/>
      <c r="E16" s="124"/>
      <c r="G16" s="124"/>
      <c r="H16" s="124"/>
    </row>
    <row r="17" spans="1:8" x14ac:dyDescent="0.25">
      <c r="A17" s="124"/>
      <c r="B17" s="124"/>
      <c r="C17" s="167"/>
      <c r="D17" s="124"/>
      <c r="E17" s="124"/>
      <c r="G17" s="124"/>
      <c r="H17" s="124"/>
    </row>
    <row r="18" spans="1:8" x14ac:dyDescent="0.25">
      <c r="A18" s="124"/>
      <c r="B18" s="124"/>
      <c r="C18" s="167"/>
      <c r="D18" s="124"/>
      <c r="E18" s="124"/>
      <c r="G18" s="124"/>
      <c r="H18" s="124"/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fitToHeight="3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Ewa Bojarczak</cp:lastModifiedBy>
  <cp:lastPrinted>2021-02-25T11:29:14Z</cp:lastPrinted>
  <dcterms:created xsi:type="dcterms:W3CDTF">2015-06-22T11:10:55Z</dcterms:created>
  <dcterms:modified xsi:type="dcterms:W3CDTF">2021-02-25T12:15:17Z</dcterms:modified>
</cp:coreProperties>
</file>