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rmy\L-Z\Szpital w Pruszkowie\zamówienia 2024\06_leki\Publiczny\"/>
    </mc:Choice>
  </mc:AlternateContent>
  <xr:revisionPtr revIDLastSave="0" documentId="14_{FF09CDB5-C4A7-4E24-9060-E45CB37E931C}" xr6:coauthVersionLast="47" xr6:coauthVersionMax="47" xr10:uidLastSave="{00000000-0000-0000-0000-000000000000}"/>
  <bookViews>
    <workbookView xWindow="-120" yWindow="-120" windowWidth="29040" windowHeight="15720" tabRatio="495" xr2:uid="{00000000-000D-0000-FFFF-FFFF00000000}"/>
  </bookViews>
  <sheets>
    <sheet name="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G78" i="1" l="1"/>
  <c r="I78" i="1"/>
  <c r="G50" i="1" l="1"/>
  <c r="G4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1" i="1"/>
  <c r="I5" i="1" l="1"/>
  <c r="J5" i="1" s="1"/>
  <c r="I6" i="1"/>
  <c r="J6" i="1" s="1"/>
  <c r="G5" i="1" l="1"/>
  <c r="J78" i="1" l="1"/>
  <c r="I71" i="1"/>
  <c r="I72" i="1" s="1"/>
  <c r="C90" i="1" s="1"/>
  <c r="G71" i="1"/>
  <c r="I65" i="1"/>
  <c r="I66" i="1" s="1"/>
  <c r="C89" i="1" s="1"/>
  <c r="G65" i="1"/>
  <c r="I59" i="1"/>
  <c r="G59" i="1"/>
  <c r="I58" i="1"/>
  <c r="J58" i="1" s="1"/>
  <c r="G58" i="1"/>
  <c r="I4" i="1"/>
  <c r="G4" i="1"/>
  <c r="J4" i="1" l="1"/>
  <c r="J52" i="1" s="1"/>
  <c r="D87" i="1" s="1"/>
  <c r="I52" i="1"/>
  <c r="C87" i="1" s="1"/>
  <c r="J71" i="1"/>
  <c r="J72" i="1" s="1"/>
  <c r="D90" i="1" s="1"/>
  <c r="J79" i="1"/>
  <c r="D91" i="1" s="1"/>
  <c r="J65" i="1"/>
  <c r="J66" i="1" s="1"/>
  <c r="D89" i="1" s="1"/>
  <c r="I79" i="1"/>
  <c r="C91" i="1" s="1"/>
  <c r="J59" i="1"/>
  <c r="J60" i="1" s="1"/>
  <c r="D88" i="1" s="1"/>
  <c r="I60" i="1"/>
  <c r="C88" i="1" s="1"/>
  <c r="C92" i="1" l="1"/>
  <c r="D92" i="1" l="1"/>
</calcChain>
</file>

<file path=xl/sharedStrings.xml><?xml version="1.0" encoding="utf-8"?>
<sst xmlns="http://schemas.openxmlformats.org/spreadsheetml/2006/main" count="250" uniqueCount="160">
  <si>
    <t>Pakiet</t>
  </si>
  <si>
    <t>Opis przedmiotu zamówienia</t>
  </si>
  <si>
    <t>Dawka</t>
  </si>
  <si>
    <t>J.m.</t>
  </si>
  <si>
    <t>Ilość</t>
  </si>
  <si>
    <t>Cena jednostkowa netto</t>
  </si>
  <si>
    <t>Cena jednostkowa brutto</t>
  </si>
  <si>
    <t>Podatek VAT
 (%)</t>
  </si>
  <si>
    <t>Wartość netto</t>
  </si>
  <si>
    <t>Wartość brutto</t>
  </si>
  <si>
    <t>Nazwa producenta</t>
  </si>
  <si>
    <t>op. 30 tabl.</t>
  </si>
  <si>
    <t>5 mg</t>
  </si>
  <si>
    <t>15 mg</t>
  </si>
  <si>
    <t>250 mg</t>
  </si>
  <si>
    <t>op. 50 tabl.</t>
  </si>
  <si>
    <t>30 mg</t>
  </si>
  <si>
    <t>10 mg</t>
  </si>
  <si>
    <t>op. 28 tabl.</t>
  </si>
  <si>
    <t>op. 60 tabl.</t>
  </si>
  <si>
    <t>500 mg</t>
  </si>
  <si>
    <t>op. 20 tabl.</t>
  </si>
  <si>
    <t>op. 100 ml</t>
  </si>
  <si>
    <t>5 mg/ml</t>
  </si>
  <si>
    <t>op. 5 amp.</t>
  </si>
  <si>
    <t>op. 10 amp.</t>
  </si>
  <si>
    <t>op. 10 ml</t>
  </si>
  <si>
    <t>fiol.</t>
  </si>
  <si>
    <t>op. 30 kaps.</t>
  </si>
  <si>
    <t>50 mg</t>
  </si>
  <si>
    <t>op. 50 kaps.</t>
  </si>
  <si>
    <t>op. 10 g</t>
  </si>
  <si>
    <t>RAZEM</t>
  </si>
  <si>
    <t>1. Nazwa handlowa
2. EAN</t>
  </si>
  <si>
    <t>op. 50 amp.</t>
  </si>
  <si>
    <t>Razem</t>
  </si>
  <si>
    <t>L.p.</t>
  </si>
  <si>
    <t>300mg</t>
  </si>
  <si>
    <t>Lp</t>
  </si>
  <si>
    <t xml:space="preserve">  Cena jednostkowa netto     </t>
  </si>
  <si>
    <t>10 mg/ml</t>
  </si>
  <si>
    <t>Acidum tranexamicum - roztwór doustny</t>
  </si>
  <si>
    <t>1g/10ml</t>
  </si>
  <si>
    <t>Acidum tranexamicum  - roztwór do wstrzykiwań</t>
  </si>
  <si>
    <t>500mg/5ml</t>
  </si>
  <si>
    <t xml:space="preserve">Acidum tranexamicum       </t>
  </si>
  <si>
    <t>Dextromethorphani</t>
  </si>
  <si>
    <t>op. 200 daw.</t>
  </si>
  <si>
    <t>op. 5 ml</t>
  </si>
  <si>
    <t xml:space="preserve">Alteplasum -  proszek i rozpuszczalnik do sporządzania roztworu do infuzji
 </t>
  </si>
  <si>
    <t>Empagliflozin</t>
  </si>
  <si>
    <t xml:space="preserve">Fenoteroli hydrobromidum + Ipratropii bromidum - roztwór do nebulizacji
</t>
  </si>
  <si>
    <t>(0,5 mg + 0,25mg)/ml</t>
  </si>
  <si>
    <t>op. 20 ml</t>
  </si>
  <si>
    <t>Fenoteroli hydrobromidum - aerozol inhalacyjny</t>
  </si>
  <si>
    <t>100 ug</t>
  </si>
  <si>
    <t xml:space="preserve">Gliquidonum  </t>
  </si>
  <si>
    <t>Ipratropium bromidum -  roztwór do nebulizacji</t>
  </si>
  <si>
    <t>0,25 mg/ml</t>
  </si>
  <si>
    <t>Ipratropium bromidum - aerozol wziewny</t>
  </si>
  <si>
    <t>20 ug</t>
  </si>
  <si>
    <t xml:space="preserve">Linagliptine  </t>
  </si>
  <si>
    <t xml:space="preserve">Tiotropium - roztwór do inhalacji, 30 dawek leczniczych [60 dawek odmierzonych] 1 wkład + inhalator </t>
  </si>
  <si>
    <t>2,5 µg</t>
  </si>
  <si>
    <t>op. 30 dawek.</t>
  </si>
  <si>
    <t>Triotropium  -  proszek do inhalacji w kapsułkach twardych + handihaler</t>
  </si>
  <si>
    <t xml:space="preserve"> 18 µg</t>
  </si>
  <si>
    <t xml:space="preserve">Amlodypinum + indapamidum + peryndoprylum </t>
  </si>
  <si>
    <t>10 mg +1,25  mg + 4 mg</t>
  </si>
  <si>
    <t xml:space="preserve">Amlodypinum + indapamidum + peryndoprylum  </t>
  </si>
  <si>
    <t>10 mg + 2,5 mg + 8 mg</t>
  </si>
  <si>
    <t>5 mg +1,25  mg + 4 mg</t>
  </si>
  <si>
    <t>5 mg + 2,5 mg + 8 mg</t>
  </si>
  <si>
    <t>Gentamycinum -roztwór do iniekcji i infuzji</t>
  </si>
  <si>
    <t>80mg/2ml</t>
  </si>
  <si>
    <t xml:space="preserve">tert-Butylamini perindoprilum + Indapamidum  </t>
  </si>
  <si>
    <t>2mg+0,625 mg</t>
  </si>
  <si>
    <t>8mg+2,5 mg</t>
  </si>
  <si>
    <t>4 mg+1,25 mg</t>
  </si>
  <si>
    <t>Thiethylperazinum - roztwór do iniekcji</t>
  </si>
  <si>
    <t xml:space="preserve"> 6,5 mg/ml</t>
  </si>
  <si>
    <t xml:space="preserve"> 6,5 mg</t>
  </si>
  <si>
    <t xml:space="preserve">Thiethylperazinum </t>
  </si>
  <si>
    <t>Betaxololum - krople oczne</t>
  </si>
  <si>
    <t>2,5mg/ml</t>
  </si>
  <si>
    <t>Brimonidini tartas + Timololi maleas - krople oczne</t>
  </si>
  <si>
    <t>(2 mg+ 5 mg)ml</t>
  </si>
  <si>
    <t>2 mg/ml</t>
  </si>
  <si>
    <t xml:space="preserve">Carbomerum - żel do oczu </t>
  </si>
  <si>
    <t xml:space="preserve">Dexpanthenolum - że do oczy </t>
  </si>
  <si>
    <t>50mg/g</t>
  </si>
  <si>
    <t>Erytromycinum – maść oczna</t>
  </si>
  <si>
    <t xml:space="preserve">5 mg/g </t>
  </si>
  <si>
    <t>op. 3,5 g</t>
  </si>
  <si>
    <t>Epinastini hydrochloridum - krople oczne</t>
  </si>
  <si>
    <t>0,5 mg/ml</t>
  </si>
  <si>
    <t>Oxytetracyclini hydrochloridum + Polymyxini B sulfas +  Hydrocortisoni acetas -krople do oczu i uszu, zawiesina</t>
  </si>
  <si>
    <t>(5mg +10000j.m.+15mg)/ml</t>
  </si>
  <si>
    <t>Moxifloxacinum - krople oczne</t>
  </si>
  <si>
    <t>Norfloxacinum - krople oczne</t>
  </si>
  <si>
    <t>3 mg/ ml</t>
  </si>
  <si>
    <t>Ofloxacinum - maść oczna</t>
  </si>
  <si>
    <t>3 mg/ g</t>
  </si>
  <si>
    <t>op. 3 g</t>
  </si>
  <si>
    <t>Ofloxacinum -  krople oczne</t>
  </si>
  <si>
    <t xml:space="preserve">Phenylephrini hydrochloridum - krople oczne </t>
  </si>
  <si>
    <t>100 mg/ml</t>
  </si>
  <si>
    <t xml:space="preserve">Proxymetacaini hydrochloridum - krople do oczu </t>
  </si>
  <si>
    <t>op. 15 ml</t>
  </si>
  <si>
    <t xml:space="preserve">Etamsylatum </t>
  </si>
  <si>
    <t>Etamsylatum 12 ,5 % roztwór wstrzykiwań</t>
  </si>
  <si>
    <t>250 mg/2 ml</t>
  </si>
  <si>
    <t>`</t>
  </si>
  <si>
    <t>Produkty lecznicze różne XXIII</t>
  </si>
  <si>
    <t>Immunoglobulina ludzka przeciw wirusowemu zapaleniu wątroby typu B</t>
  </si>
  <si>
    <t xml:space="preserve">Immunoglobulina ludzka przeciw wirusowemu zapaleniu wątroby typu B. 1 ml roztworu zawiera nie mniej niż 100 mg białka ludzkiego, w tym nie mniej niż 85%
immunoglobuliny G (IgG) o zawartości przeciwciał przeciw antygenowi HBs 200 j.m                                                                                                                                               </t>
  </si>
  <si>
    <t>200 j.m./ml</t>
  </si>
  <si>
    <t>Immunoglobulina ludzka (IVIg)</t>
  </si>
  <si>
    <t>Immunoglobulina ludzka normalna (IVIg) -  roztwór do infuzji</t>
  </si>
  <si>
    <t xml:space="preserve">2,5 g/25 ml </t>
  </si>
  <si>
    <t>SUMA</t>
  </si>
  <si>
    <t>7,5 mg/ml</t>
  </si>
  <si>
    <t>Ambroksol - płyn do inhalacji</t>
  </si>
  <si>
    <t>Magnesii lactas dihydricus + Pyridoxini hydrochloridum – wymagany produkt leczniczy</t>
  </si>
  <si>
    <t>48 mg Mg2+/ 5 mg</t>
  </si>
  <si>
    <t>Phospholipidum essentiale – wymagany produkt leczniczy</t>
  </si>
  <si>
    <t>Lacidipinum</t>
  </si>
  <si>
    <t xml:space="preserve">4 mg </t>
  </si>
  <si>
    <t>Wartość Netto</t>
  </si>
  <si>
    <t>Wartość Brutto</t>
  </si>
  <si>
    <t>Pakiet 1</t>
  </si>
  <si>
    <t>Pakiet 2</t>
  </si>
  <si>
    <t>Pakiet 3</t>
  </si>
  <si>
    <t>Pakiet 4</t>
  </si>
  <si>
    <t>Pakiet 5</t>
  </si>
  <si>
    <t>Topiramatum</t>
  </si>
  <si>
    <t xml:space="preserve">0,75 mg </t>
  </si>
  <si>
    <t xml:space="preserve">op. tabl. + rozp. </t>
  </si>
  <si>
    <t>Pirenoxinum - krople oczne</t>
  </si>
  <si>
    <r>
      <t xml:space="preserve">50 </t>
    </r>
    <r>
      <rPr>
        <sz val="7"/>
        <color rgb="FF000000"/>
        <rFont val="Calibri"/>
        <family val="2"/>
        <charset val="238"/>
      </rPr>
      <t>µm</t>
    </r>
    <r>
      <rPr>
        <sz val="7"/>
        <color rgb="FF000000"/>
        <rFont val="Arial"/>
        <family val="2"/>
        <charset val="238"/>
      </rPr>
      <t>/ml</t>
    </r>
  </si>
  <si>
    <t>op. 2,5 ml</t>
  </si>
  <si>
    <t>Latanoprostum - krople oczne</t>
  </si>
  <si>
    <t>Brinzolamidum - krople oczne</t>
  </si>
  <si>
    <t>Brimonidinum - krople oczne</t>
  </si>
  <si>
    <t>kurs euro</t>
  </si>
  <si>
    <t>2</t>
  </si>
  <si>
    <t>3</t>
  </si>
  <si>
    <t>Albuminum humanum - roztwór do infuzji</t>
  </si>
  <si>
    <t>200 g/l</t>
  </si>
  <si>
    <t>op. 50 ml</t>
  </si>
  <si>
    <t>Albumina ludzka</t>
  </si>
  <si>
    <t>4</t>
  </si>
  <si>
    <t>Sugammadeks</t>
  </si>
  <si>
    <t>200 mg/2 ml</t>
  </si>
  <si>
    <t>op. 10 fiol</t>
  </si>
  <si>
    <t>2- 2,5 mg/g</t>
  </si>
  <si>
    <t>Sugammadeks - roztwór do wstrzykiwań</t>
  </si>
  <si>
    <t>Produkty lecznicze różne I</t>
  </si>
  <si>
    <t>amp. 1 ml</t>
  </si>
  <si>
    <t>fiol. 25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</si>
</sst>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\ [$zł-415];[Red]\-#,##0.00\ [$zł-415]"/>
    <numFmt numFmtId="165" formatCode="\ #,##0.00\ [$zł]\ ;\-#,##0.00\ [$zł]\ ;\-00\ [$zł]\ ;\ @\ "/>
    <numFmt numFmtId="166" formatCode="[$-415]General"/>
    <numFmt numFmtId="167" formatCode="[$-415]#,##0"/>
    <numFmt numFmtId="168" formatCode="\ * #,##0.00&quot; zł &quot;;\-* #,##0.00&quot; zł &quot;;\ * \-#&quot; zł &quot;;\ @\ "/>
    <numFmt numFmtId="169" formatCode="#,##0.00&quot; zł&quot;;\-#,##0.00&quot; zł&quot;"/>
    <numFmt numFmtId="170" formatCode="#,##0.00\ [$zł]"/>
    <numFmt numFmtId="171" formatCode="\ #,##0.00&quot; zł &quot;;\-#,##0.00&quot; zł &quot;;\-#&quot; zł &quot;;\ @\ "/>
    <numFmt numFmtId="172" formatCode="#,##0.00\ &quot;zł&quot;"/>
    <numFmt numFmtId="173" formatCode="#,##0.00&quot; &quot;[$zł-415];[Red]&quot;-&quot;#,##0.00&quot; &quot;[$zł-415]"/>
    <numFmt numFmtId="174" formatCode="#,##0.00\ [$€-1]"/>
  </numFmts>
  <fonts count="48" x14ac:knownFonts="1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sz val="16"/>
      <color rgb="FF000000"/>
      <name val="Calibri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u/>
      <sz val="11"/>
      <color rgb="FF000000"/>
      <name val="Calibri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7"/>
      <color rgb="FFFF0000"/>
      <name val="Arial"/>
      <family val="2"/>
      <charset val="238"/>
    </font>
    <font>
      <sz val="7"/>
      <color rgb="FF000000"/>
      <name val="Calibri"/>
      <family val="2"/>
      <charset val="238"/>
    </font>
    <font>
      <b/>
      <sz val="7.5"/>
      <name val="Arial"/>
      <family val="2"/>
      <charset val="238"/>
    </font>
    <font>
      <b/>
      <sz val="7.5"/>
      <color rgb="FF000000"/>
      <name val="Arial"/>
      <family val="2"/>
      <charset val="238"/>
    </font>
    <font>
      <sz val="6.5"/>
      <name val="Arial"/>
      <family val="2"/>
      <charset val="238"/>
    </font>
    <font>
      <sz val="11"/>
      <color rgb="FF000000"/>
      <name val="Arial"/>
      <family val="2"/>
      <charset val="238"/>
    </font>
    <font>
      <sz val="7"/>
      <color rgb="FF000000"/>
      <name val="Arial"/>
      <family val="2"/>
      <charset val="1"/>
    </font>
    <font>
      <sz val="11"/>
      <color rgb="FF000001"/>
      <name val="Arial"/>
      <family val="2"/>
      <charset val="238"/>
    </font>
    <font>
      <sz val="10"/>
      <color rgb="FFDDDDDD"/>
      <name val="Arial"/>
      <family val="2"/>
      <charset val="238"/>
    </font>
    <font>
      <b/>
      <sz val="10"/>
      <color rgb="FF000001"/>
      <name val="Arial"/>
      <family val="2"/>
      <charset val="238"/>
    </font>
    <font>
      <b/>
      <sz val="10"/>
      <color rgb="FFDDDDDD"/>
      <name val="Arial"/>
      <family val="2"/>
      <charset val="238"/>
    </font>
    <font>
      <sz val="11"/>
      <color rgb="FF000001"/>
      <name val="Calibri"/>
      <family val="2"/>
      <charset val="238"/>
    </font>
    <font>
      <b/>
      <sz val="24"/>
      <color rgb="FF000001"/>
      <name val="Arial"/>
      <family val="2"/>
      <charset val="238"/>
    </font>
    <font>
      <sz val="18"/>
      <color rgb="FF000001"/>
      <name val="Arial"/>
      <family val="2"/>
      <charset val="238"/>
    </font>
    <font>
      <sz val="12"/>
      <color rgb="FF000001"/>
      <name val="Arial"/>
      <family val="2"/>
      <charset val="238"/>
    </font>
    <font>
      <b/>
      <i/>
      <sz val="16"/>
      <color rgb="FF000001"/>
      <name val="Arial"/>
      <family val="2"/>
      <charset val="238"/>
    </font>
    <font>
      <b/>
      <i/>
      <sz val="16"/>
      <color rgb="FF000001"/>
      <name val="Calibri"/>
      <family val="2"/>
      <charset val="238"/>
    </font>
    <font>
      <u/>
      <sz val="10"/>
      <color rgb="FF0000FF"/>
      <name val="Arial"/>
      <family val="2"/>
      <charset val="238"/>
    </font>
    <font>
      <sz val="10"/>
      <color rgb="FF000001"/>
      <name val="Arial"/>
      <family val="2"/>
      <charset val="238"/>
    </font>
    <font>
      <b/>
      <i/>
      <u/>
      <sz val="11"/>
      <color rgb="FF000001"/>
      <name val="Arial"/>
      <family val="2"/>
      <charset val="238"/>
    </font>
    <font>
      <b/>
      <i/>
      <u/>
      <sz val="11"/>
      <color rgb="FF000001"/>
      <name val="Calibri"/>
      <family val="2"/>
      <charset val="238"/>
    </font>
    <font>
      <b/>
      <sz val="6.5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rgb="FF000000"/>
        <bgColor rgb="FF00000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921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000001"/>
        <bgColor rgb="FF000001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rgb="FF000001"/>
      </bottom>
      <diagonal/>
    </border>
    <border>
      <left/>
      <right style="thin">
        <color auto="1"/>
      </right>
      <top/>
      <bottom/>
      <diagonal/>
    </border>
  </borders>
  <cellStyleXfs count="79">
    <xf numFmtId="0" fontId="0" fillId="0" borderId="0"/>
    <xf numFmtId="9" fontId="31" fillId="0" borderId="0" applyBorder="0" applyProtection="0"/>
    <xf numFmtId="0" fontId="3" fillId="2" borderId="0" applyBorder="0" applyProtection="0"/>
    <xf numFmtId="0" fontId="3" fillId="3" borderId="0" applyBorder="0" applyProtection="0"/>
    <xf numFmtId="0" fontId="4" fillId="4" borderId="0" applyBorder="0" applyProtection="0"/>
    <xf numFmtId="0" fontId="4" fillId="0" borderId="0" applyBorder="0" applyProtection="0"/>
    <xf numFmtId="0" fontId="5" fillId="5" borderId="0" applyBorder="0" applyProtection="0"/>
    <xf numFmtId="0" fontId="6" fillId="6" borderId="0" applyBorder="0" applyProtection="0"/>
    <xf numFmtId="0" fontId="7" fillId="0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 applyBorder="0" applyProtection="0"/>
    <xf numFmtId="0" fontId="12" fillId="0" borderId="0" applyBorder="0" applyProtection="0">
      <alignment horizontal="center" textRotation="90"/>
    </xf>
    <xf numFmtId="0" fontId="13" fillId="0" borderId="0">
      <alignment horizontal="center" textRotation="90"/>
    </xf>
    <xf numFmtId="0" fontId="14" fillId="0" borderId="0" applyBorder="0" applyProtection="0"/>
    <xf numFmtId="0" fontId="15" fillId="8" borderId="0" applyBorder="0" applyProtection="0"/>
    <xf numFmtId="0" fontId="16" fillId="0" borderId="0" applyBorder="0" applyProtection="0"/>
    <xf numFmtId="0" fontId="16" fillId="0" borderId="0" applyBorder="0" applyProtection="0"/>
    <xf numFmtId="0" fontId="17" fillId="0" borderId="0"/>
    <xf numFmtId="0" fontId="18" fillId="8" borderId="1" applyProtection="0"/>
    <xf numFmtId="0" fontId="19" fillId="0" borderId="0" applyBorder="0" applyProtection="0"/>
    <xf numFmtId="0" fontId="20" fillId="0" borderId="0"/>
    <xf numFmtId="164" fontId="19" fillId="0" borderId="0" applyBorder="0" applyProtection="0"/>
    <xf numFmtId="164" fontId="20" fillId="0" borderId="0"/>
    <xf numFmtId="0" fontId="31" fillId="0" borderId="0" applyBorder="0" applyProtection="0"/>
    <xf numFmtId="0" fontId="16" fillId="0" borderId="0" applyBorder="0" applyProtection="0"/>
    <xf numFmtId="0" fontId="31" fillId="0" borderId="0" applyBorder="0" applyProtection="0"/>
    <xf numFmtId="0" fontId="5" fillId="0" borderId="0" applyBorder="0" applyProtection="0"/>
    <xf numFmtId="166" fontId="17" fillId="0" borderId="0"/>
    <xf numFmtId="0" fontId="33" fillId="0" borderId="0"/>
    <xf numFmtId="0" fontId="4" fillId="0" borderId="0" applyNumberFormat="0" applyBorder="0" applyProtection="0"/>
    <xf numFmtId="0" fontId="3" fillId="12" borderId="0" applyNumberFormat="0" applyBorder="0" applyProtection="0"/>
    <xf numFmtId="0" fontId="34" fillId="13" borderId="0" applyNumberFormat="0" applyBorder="0" applyProtection="0"/>
    <xf numFmtId="0" fontId="3" fillId="14" borderId="0" applyNumberFormat="0" applyBorder="0" applyProtection="0"/>
    <xf numFmtId="0" fontId="34" fillId="14" borderId="0" applyNumberFormat="0" applyBorder="0" applyProtection="0"/>
    <xf numFmtId="0" fontId="4" fillId="15" borderId="0" applyNumberFormat="0" applyBorder="0" applyProtection="0"/>
    <xf numFmtId="0" fontId="35" fillId="15" borderId="0" applyNumberFormat="0" applyBorder="0" applyProtection="0"/>
    <xf numFmtId="0" fontId="35" fillId="0" borderId="0" applyNumberFormat="0" applyBorder="0" applyProtection="0"/>
    <xf numFmtId="0" fontId="5" fillId="16" borderId="0" applyNumberFormat="0" applyBorder="0" applyProtection="0"/>
    <xf numFmtId="0" fontId="5" fillId="16" borderId="0" applyNumberFormat="0" applyBorder="0" applyProtection="0"/>
    <xf numFmtId="0" fontId="6" fillId="17" borderId="0" applyNumberFormat="0" applyBorder="0" applyProtection="0"/>
    <xf numFmtId="0" fontId="36" fillId="17" borderId="0" applyNumberFormat="0" applyBorder="0" applyProtection="0"/>
    <xf numFmtId="166" fontId="37" fillId="0" borderId="0" applyBorder="0" applyProtection="0"/>
    <xf numFmtId="9" fontId="33" fillId="0" borderId="0" applyFon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18" borderId="0" applyNumberFormat="0" applyBorder="0" applyProtection="0"/>
    <xf numFmtId="0" fontId="8" fillId="18" borderId="0" applyNumberFormat="0" applyBorder="0" applyProtection="0"/>
    <xf numFmtId="0" fontId="9" fillId="0" borderId="0" applyNumberFormat="0" applyBorder="0" applyProtection="0"/>
    <xf numFmtId="0" fontId="38" fillId="0" borderId="0" applyNumberFormat="0" applyBorder="0" applyProtection="0"/>
    <xf numFmtId="0" fontId="10" fillId="0" borderId="0" applyNumberFormat="0" applyBorder="0" applyProtection="0"/>
    <xf numFmtId="0" fontId="39" fillId="0" borderId="0" applyNumberFormat="0" applyBorder="0" applyProtection="0"/>
    <xf numFmtId="0" fontId="11" fillId="0" borderId="0" applyNumberFormat="0" applyBorder="0" applyProtection="0"/>
    <xf numFmtId="0" fontId="40" fillId="0" borderId="0" applyNumberFormat="0" applyBorder="0" applyProtection="0"/>
    <xf numFmtId="0" fontId="41" fillId="0" borderId="0" applyNumberFormat="0" applyBorder="0" applyProtection="0">
      <alignment horizontal="center" textRotation="90"/>
    </xf>
    <xf numFmtId="0" fontId="42" fillId="0" borderId="0" applyNumberFormat="0" applyBorder="0" applyProtection="0">
      <alignment horizontal="center" textRotation="90"/>
    </xf>
    <xf numFmtId="0" fontId="14" fillId="0" borderId="0" applyNumberFormat="0" applyBorder="0" applyProtection="0"/>
    <xf numFmtId="0" fontId="43" fillId="0" borderId="0" applyNumberFormat="0" applyBorder="0" applyProtection="0"/>
    <xf numFmtId="0" fontId="15" fillId="19" borderId="0" applyNumberFormat="0" applyBorder="0" applyProtection="0"/>
    <xf numFmtId="0" fontId="15" fillId="19" borderId="0" applyNumberFormat="0" applyBorder="0" applyProtection="0"/>
    <xf numFmtId="0" fontId="44" fillId="0" borderId="0" applyNumberFormat="0" applyBorder="0" applyProtection="0"/>
    <xf numFmtId="0" fontId="44" fillId="0" borderId="0" applyNumberFormat="0" applyBorder="0" applyProtection="0"/>
    <xf numFmtId="0" fontId="37" fillId="0" borderId="0" applyNumberFormat="0" applyBorder="0" applyProtection="0"/>
    <xf numFmtId="0" fontId="18" fillId="19" borderId="1" applyNumberFormat="0" applyProtection="0"/>
    <xf numFmtId="0" fontId="18" fillId="19" borderId="1" applyNumberFormat="0" applyProtection="0"/>
    <xf numFmtId="0" fontId="45" fillId="0" borderId="0" applyNumberFormat="0" applyBorder="0" applyProtection="0"/>
    <xf numFmtId="0" fontId="46" fillId="0" borderId="0" applyNumberFormat="0" applyBorder="0" applyProtection="0"/>
    <xf numFmtId="173" fontId="45" fillId="0" borderId="0" applyBorder="0" applyProtection="0"/>
    <xf numFmtId="173" fontId="46" fillId="0" borderId="0" applyBorder="0" applyProtection="0"/>
    <xf numFmtId="0" fontId="33" fillId="0" borderId="0" applyNumberFormat="0" applyFont="0" applyBorder="0" applyProtection="0"/>
    <xf numFmtId="0" fontId="33" fillId="0" borderId="0" applyNumberFormat="0" applyFont="0" applyBorder="0" applyProtection="0"/>
    <xf numFmtId="0" fontId="44" fillId="0" borderId="0" applyNumberFormat="0" applyBorder="0" applyProtection="0"/>
    <xf numFmtId="0" fontId="33" fillId="0" borderId="0" applyNumberFormat="0" applyFont="0" applyBorder="0" applyProtection="0"/>
    <xf numFmtId="0" fontId="33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2" fillId="0" borderId="0"/>
    <xf numFmtId="0" fontId="1" fillId="0" borderId="0"/>
  </cellStyleXfs>
  <cellXfs count="149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/>
    </xf>
    <xf numFmtId="165" fontId="21" fillId="0" borderId="0" xfId="0" applyNumberFormat="1" applyFont="1"/>
    <xf numFmtId="0" fontId="21" fillId="0" borderId="0" xfId="0" applyFont="1" applyAlignment="1">
      <alignment wrapText="1"/>
    </xf>
    <xf numFmtId="0" fontId="22" fillId="0" borderId="3" xfId="0" applyFont="1" applyBorder="1" applyAlignment="1">
      <alignment horizontal="right" vertical="center" wrapText="1"/>
    </xf>
    <xf numFmtId="49" fontId="22" fillId="0" borderId="3" xfId="17" applyNumberFormat="1" applyFont="1" applyBorder="1" applyAlignment="1" applyProtection="1">
      <alignment horizontal="left" vertical="center" wrapText="1"/>
    </xf>
    <xf numFmtId="0" fontId="23" fillId="0" borderId="3" xfId="17" applyFont="1" applyBorder="1" applyAlignment="1" applyProtection="1">
      <alignment horizontal="left" vertical="center" wrapText="1"/>
    </xf>
    <xf numFmtId="166" fontId="22" fillId="0" borderId="4" xfId="29" applyFont="1" applyBorder="1" applyAlignment="1">
      <alignment horizontal="center" vertical="center" wrapText="1"/>
    </xf>
    <xf numFmtId="167" fontId="22" fillId="0" borderId="4" xfId="29" applyNumberFormat="1" applyFont="1" applyBorder="1" applyAlignment="1">
      <alignment horizontal="center" vertical="center" wrapText="1"/>
    </xf>
    <xf numFmtId="168" fontId="24" fillId="0" borderId="5" xfId="17" applyNumberFormat="1" applyFont="1" applyBorder="1" applyAlignment="1" applyProtection="1">
      <alignment horizontal="center" vertical="center" wrapText="1"/>
    </xf>
    <xf numFmtId="168" fontId="24" fillId="10" borderId="6" xfId="17" applyNumberFormat="1" applyFont="1" applyFill="1" applyBorder="1" applyAlignment="1" applyProtection="1">
      <alignment horizontal="center" vertical="center" wrapText="1"/>
    </xf>
    <xf numFmtId="9" fontId="24" fillId="0" borderId="6" xfId="1" applyFont="1" applyBorder="1" applyAlignment="1" applyProtection="1">
      <alignment horizontal="center" vertical="center" wrapText="1"/>
    </xf>
    <xf numFmtId="0" fontId="24" fillId="0" borderId="6" xfId="17" applyFont="1" applyBorder="1" applyAlignment="1" applyProtection="1">
      <alignment horizontal="center" vertical="center" wrapText="1"/>
    </xf>
    <xf numFmtId="169" fontId="21" fillId="0" borderId="4" xfId="29" applyNumberFormat="1" applyFont="1" applyBorder="1" applyAlignment="1">
      <alignment horizontal="right" vertical="center" wrapText="1"/>
    </xf>
    <xf numFmtId="9" fontId="25" fillId="0" borderId="2" xfId="1" applyFont="1" applyBorder="1" applyAlignment="1" applyProtection="1">
      <alignment horizontal="center" vertical="center" wrapText="1"/>
    </xf>
    <xf numFmtId="166" fontId="21" fillId="0" borderId="5" xfId="29" applyFont="1" applyBorder="1" applyAlignment="1">
      <alignment horizontal="center" vertical="center" wrapText="1"/>
    </xf>
    <xf numFmtId="166" fontId="21" fillId="0" borderId="5" xfId="29" applyFont="1" applyBorder="1" applyAlignment="1">
      <alignment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vertical="center" wrapText="1"/>
    </xf>
    <xf numFmtId="3" fontId="21" fillId="0" borderId="5" xfId="0" applyNumberFormat="1" applyFont="1" applyBorder="1" applyAlignment="1">
      <alignment horizontal="center" vertical="center" wrapText="1"/>
    </xf>
    <xf numFmtId="166" fontId="21" fillId="9" borderId="5" xfId="29" applyFont="1" applyFill="1" applyBorder="1" applyAlignment="1">
      <alignment vertical="center" wrapText="1"/>
    </xf>
    <xf numFmtId="166" fontId="21" fillId="9" borderId="5" xfId="29" applyFont="1" applyFill="1" applyBorder="1" applyAlignment="1">
      <alignment horizontal="center" vertical="center"/>
    </xf>
    <xf numFmtId="168" fontId="21" fillId="0" borderId="9" xfId="29" applyNumberFormat="1" applyFont="1" applyBorder="1" applyAlignment="1">
      <alignment vertical="center" wrapText="1"/>
    </xf>
    <xf numFmtId="9" fontId="22" fillId="0" borderId="5" xfId="1" applyFont="1" applyBorder="1" applyAlignment="1" applyProtection="1">
      <alignment horizontal="center" vertical="center" wrapText="1"/>
    </xf>
    <xf numFmtId="170" fontId="21" fillId="0" borderId="0" xfId="0" applyNumberFormat="1" applyFont="1"/>
    <xf numFmtId="0" fontId="21" fillId="9" borderId="0" xfId="0" applyFont="1" applyFill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10" fontId="21" fillId="0" borderId="5" xfId="0" applyNumberFormat="1" applyFont="1" applyBorder="1" applyAlignment="1">
      <alignment horizontal="left" vertical="center" wrapText="1"/>
    </xf>
    <xf numFmtId="4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3" fontId="21" fillId="0" borderId="0" xfId="0" applyNumberFormat="1" applyFont="1" applyAlignment="1">
      <alignment horizontal="center" vertical="center" wrapText="1"/>
    </xf>
    <xf numFmtId="171" fontId="21" fillId="0" borderId="0" xfId="0" applyNumberFormat="1" applyFont="1" applyAlignment="1">
      <alignment horizontal="right" vertical="center" wrapText="1"/>
    </xf>
    <xf numFmtId="170" fontId="21" fillId="9" borderId="0" xfId="0" applyNumberFormat="1" applyFont="1" applyFill="1" applyAlignment="1">
      <alignment horizontal="center" vertical="center" wrapText="1"/>
    </xf>
    <xf numFmtId="9" fontId="21" fillId="9" borderId="0" xfId="0" applyNumberFormat="1" applyFont="1" applyFill="1" applyAlignment="1">
      <alignment horizontal="center" vertical="center" wrapText="1"/>
    </xf>
    <xf numFmtId="166" fontId="22" fillId="9" borderId="12" xfId="29" applyFont="1" applyFill="1" applyBorder="1" applyAlignment="1">
      <alignment horizontal="right" vertical="center" wrapText="1"/>
    </xf>
    <xf numFmtId="166" fontId="21" fillId="0" borderId="10" xfId="29" applyFont="1" applyBorder="1" applyAlignment="1">
      <alignment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68" fontId="24" fillId="0" borderId="13" xfId="17" applyNumberFormat="1" applyFont="1" applyBorder="1" applyAlignment="1" applyProtection="1">
      <alignment horizontal="center" vertical="center" wrapText="1"/>
    </xf>
    <xf numFmtId="169" fontId="21" fillId="0" borderId="5" xfId="29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166" fontId="22" fillId="9" borderId="12" xfId="29" applyFont="1" applyFill="1" applyBorder="1" applyAlignment="1">
      <alignment horizontal="left" vertical="center" wrapText="1"/>
    </xf>
    <xf numFmtId="0" fontId="23" fillId="0" borderId="0" xfId="17" applyFont="1" applyBorder="1" applyAlignment="1" applyProtection="1">
      <alignment horizontal="left" vertical="center" wrapText="1"/>
    </xf>
    <xf numFmtId="0" fontId="21" fillId="0" borderId="0" xfId="0" applyFont="1" applyAlignment="1">
      <alignment vertical="center" wrapText="1"/>
    </xf>
    <xf numFmtId="171" fontId="21" fillId="9" borderId="0" xfId="0" applyNumberFormat="1" applyFont="1" applyFill="1" applyAlignment="1">
      <alignment horizontal="right" vertical="center" wrapText="1"/>
    </xf>
    <xf numFmtId="0" fontId="25" fillId="9" borderId="0" xfId="18" applyFont="1" applyFill="1" applyBorder="1" applyAlignment="1" applyProtection="1">
      <alignment horizontal="center" vertical="center" wrapText="1"/>
    </xf>
    <xf numFmtId="9" fontId="25" fillId="9" borderId="0" xfId="1" applyFont="1" applyFill="1" applyBorder="1" applyAlignment="1" applyProtection="1">
      <alignment horizontal="center" vertical="center" wrapText="1"/>
    </xf>
    <xf numFmtId="166" fontId="21" fillId="9" borderId="0" xfId="29" applyFont="1" applyFill="1" applyAlignment="1">
      <alignment horizontal="center" vertical="center" wrapText="1"/>
    </xf>
    <xf numFmtId="166" fontId="21" fillId="9" borderId="0" xfId="29" applyFont="1" applyFill="1" applyAlignment="1">
      <alignment vertical="center" wrapText="1"/>
    </xf>
    <xf numFmtId="0" fontId="26" fillId="9" borderId="0" xfId="0" applyFont="1" applyFill="1" applyAlignment="1">
      <alignment horizontal="left" vertical="center" wrapText="1"/>
    </xf>
    <xf numFmtId="0" fontId="21" fillId="9" borderId="0" xfId="0" applyFont="1" applyFill="1" applyAlignment="1">
      <alignment vertical="center" wrapText="1"/>
    </xf>
    <xf numFmtId="0" fontId="21" fillId="9" borderId="0" xfId="0" applyFont="1" applyFill="1" applyAlignment="1">
      <alignment horizontal="left" vertical="center" wrapText="1"/>
    </xf>
    <xf numFmtId="3" fontId="21" fillId="9" borderId="0" xfId="0" applyNumberFormat="1" applyFont="1" applyFill="1" applyAlignment="1">
      <alignment horizontal="center" vertical="center" wrapText="1"/>
    </xf>
    <xf numFmtId="166" fontId="22" fillId="0" borderId="5" xfId="29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67" fontId="22" fillId="0" borderId="5" xfId="29" applyNumberFormat="1" applyFont="1" applyBorder="1" applyAlignment="1">
      <alignment horizontal="center" vertical="center" wrapText="1"/>
    </xf>
    <xf numFmtId="168" fontId="24" fillId="10" borderId="5" xfId="17" applyNumberFormat="1" applyFont="1" applyFill="1" applyBorder="1" applyAlignment="1" applyProtection="1">
      <alignment horizontal="center" vertical="center" wrapText="1"/>
    </xf>
    <xf numFmtId="9" fontId="24" fillId="0" borderId="5" xfId="1" applyFont="1" applyBorder="1" applyAlignment="1" applyProtection="1">
      <alignment horizontal="center" vertical="center" wrapText="1"/>
    </xf>
    <xf numFmtId="0" fontId="24" fillId="0" borderId="5" xfId="17" applyFont="1" applyBorder="1" applyAlignment="1" applyProtection="1">
      <alignment horizontal="center" vertical="center" wrapText="1"/>
    </xf>
    <xf numFmtId="166" fontId="21" fillId="0" borderId="5" xfId="29" applyFont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 wrapText="1"/>
    </xf>
    <xf numFmtId="3" fontId="22" fillId="0" borderId="5" xfId="0" applyNumberFormat="1" applyFont="1" applyBorder="1" applyAlignment="1">
      <alignment horizontal="center" vertical="center" wrapText="1"/>
    </xf>
    <xf numFmtId="165" fontId="22" fillId="0" borderId="5" xfId="0" applyNumberFormat="1" applyFont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171" fontId="21" fillId="0" borderId="0" xfId="0" applyNumberFormat="1" applyFont="1" applyAlignment="1">
      <alignment horizontal="center" vertical="center" wrapText="1"/>
    </xf>
    <xf numFmtId="166" fontId="22" fillId="0" borderId="8" xfId="29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166" fontId="22" fillId="0" borderId="7" xfId="29" applyFont="1" applyBorder="1" applyAlignment="1">
      <alignment horizontal="center" vertical="center" wrapText="1"/>
    </xf>
    <xf numFmtId="167" fontId="22" fillId="0" borderId="7" xfId="29" applyNumberFormat="1" applyFont="1" applyBorder="1" applyAlignment="1">
      <alignment horizontal="center" vertical="center" wrapText="1"/>
    </xf>
    <xf numFmtId="168" fontId="24" fillId="0" borderId="7" xfId="17" applyNumberFormat="1" applyFont="1" applyBorder="1" applyAlignment="1" applyProtection="1">
      <alignment horizontal="center" vertical="center" wrapText="1"/>
    </xf>
    <xf numFmtId="49" fontId="22" fillId="0" borderId="0" xfId="17" applyNumberFormat="1" applyFont="1" applyBorder="1" applyAlignment="1" applyProtection="1">
      <alignment horizontal="left" vertical="center" wrapText="1"/>
    </xf>
    <xf numFmtId="9" fontId="25" fillId="0" borderId="5" xfId="1" applyFont="1" applyBorder="1" applyAlignment="1" applyProtection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170" fontId="30" fillId="0" borderId="5" xfId="0" applyNumberFormat="1" applyFont="1" applyBorder="1" applyAlignment="1">
      <alignment vertical="center" wrapText="1"/>
    </xf>
    <xf numFmtId="0" fontId="29" fillId="0" borderId="4" xfId="0" applyFont="1" applyBorder="1" applyAlignment="1">
      <alignment vertical="center"/>
    </xf>
    <xf numFmtId="0" fontId="29" fillId="0" borderId="5" xfId="0" applyFont="1" applyBorder="1" applyAlignment="1">
      <alignment horizontal="left" vertical="center"/>
    </xf>
    <xf numFmtId="172" fontId="25" fillId="10" borderId="5" xfId="18" applyNumberFormat="1" applyFont="1" applyFill="1" applyBorder="1" applyAlignment="1" applyProtection="1">
      <alignment horizontal="center" vertical="center" wrapText="1"/>
    </xf>
    <xf numFmtId="172" fontId="22" fillId="10" borderId="5" xfId="29" applyNumberFormat="1" applyFont="1" applyFill="1" applyBorder="1" applyAlignment="1">
      <alignment horizontal="center" vertical="center" wrapText="1"/>
    </xf>
    <xf numFmtId="172" fontId="21" fillId="10" borderId="5" xfId="0" applyNumberFormat="1" applyFont="1" applyFill="1" applyBorder="1" applyAlignment="1">
      <alignment horizontal="center" vertical="center" wrapText="1"/>
    </xf>
    <xf numFmtId="172" fontId="22" fillId="10" borderId="6" xfId="0" applyNumberFormat="1" applyFont="1" applyFill="1" applyBorder="1" applyAlignment="1">
      <alignment horizontal="center" vertical="center" wrapText="1"/>
    </xf>
    <xf numFmtId="172" fontId="21" fillId="10" borderId="5" xfId="0" applyNumberFormat="1" applyFont="1" applyFill="1" applyBorder="1" applyAlignment="1">
      <alignment horizontal="center" vertical="center"/>
    </xf>
    <xf numFmtId="172" fontId="30" fillId="9" borderId="5" xfId="0" applyNumberFormat="1" applyFont="1" applyFill="1" applyBorder="1" applyAlignment="1">
      <alignment vertical="center" wrapText="1"/>
    </xf>
    <xf numFmtId="166" fontId="21" fillId="0" borderId="5" xfId="29" applyFont="1" applyBorder="1" applyAlignment="1">
      <alignment vertical="center"/>
    </xf>
    <xf numFmtId="170" fontId="21" fillId="0" borderId="0" xfId="0" applyNumberFormat="1" applyFont="1" applyAlignment="1">
      <alignment horizontal="center"/>
    </xf>
    <xf numFmtId="170" fontId="47" fillId="0" borderId="5" xfId="0" applyNumberFormat="1" applyFont="1" applyBorder="1" applyAlignment="1">
      <alignment horizontal="right" vertical="center" wrapText="1"/>
    </xf>
    <xf numFmtId="9" fontId="22" fillId="0" borderId="4" xfId="0" applyNumberFormat="1" applyFont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left" vertical="center" wrapText="1"/>
    </xf>
    <xf numFmtId="0" fontId="25" fillId="11" borderId="5" xfId="0" applyFont="1" applyFill="1" applyBorder="1" applyAlignment="1">
      <alignment horizontal="center" vertical="center" wrapText="1"/>
    </xf>
    <xf numFmtId="3" fontId="25" fillId="11" borderId="5" xfId="0" applyNumberFormat="1" applyFont="1" applyFill="1" applyBorder="1" applyAlignment="1">
      <alignment horizontal="center" vertical="center" wrapText="1"/>
    </xf>
    <xf numFmtId="169" fontId="25" fillId="11" borderId="4" xfId="29" applyNumberFormat="1" applyFont="1" applyFill="1" applyBorder="1" applyAlignment="1">
      <alignment horizontal="right" vertical="center" wrapText="1"/>
    </xf>
    <xf numFmtId="9" fontId="25" fillId="11" borderId="5" xfId="0" applyNumberFormat="1" applyFont="1" applyFill="1" applyBorder="1" applyAlignment="1">
      <alignment horizontal="center" vertical="center" wrapText="1"/>
    </xf>
    <xf numFmtId="172" fontId="25" fillId="10" borderId="5" xfId="0" applyNumberFormat="1" applyFont="1" applyFill="1" applyBorder="1" applyAlignment="1">
      <alignment horizontal="center" vertical="center"/>
    </xf>
    <xf numFmtId="172" fontId="25" fillId="10" borderId="5" xfId="0" applyNumberFormat="1" applyFont="1" applyFill="1" applyBorder="1" applyAlignment="1">
      <alignment horizontal="center" vertical="center" wrapText="1"/>
    </xf>
    <xf numFmtId="166" fontId="25" fillId="11" borderId="5" xfId="29" applyFont="1" applyFill="1" applyBorder="1" applyAlignment="1">
      <alignment horizontal="center" vertical="center" wrapText="1"/>
    </xf>
    <xf numFmtId="166" fontId="21" fillId="11" borderId="5" xfId="29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74" fontId="21" fillId="0" borderId="0" xfId="0" applyNumberFormat="1" applyFont="1" applyAlignment="1">
      <alignment horizontal="right" vertical="center"/>
    </xf>
    <xf numFmtId="174" fontId="22" fillId="0" borderId="0" xfId="0" applyNumberFormat="1" applyFont="1" applyAlignment="1">
      <alignment vertical="center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166" fontId="21" fillId="0" borderId="0" xfId="29" applyFont="1" applyAlignment="1">
      <alignment horizontal="center" wrapText="1"/>
    </xf>
    <xf numFmtId="166" fontId="21" fillId="0" borderId="0" xfId="29" applyFont="1" applyAlignment="1">
      <alignment wrapText="1"/>
    </xf>
    <xf numFmtId="166" fontId="21" fillId="0" borderId="7" xfId="29" applyFont="1" applyBorder="1" applyAlignment="1">
      <alignment horizontal="center" wrapText="1"/>
    </xf>
    <xf numFmtId="166" fontId="21" fillId="0" borderId="11" xfId="29" applyFont="1" applyBorder="1" applyAlignment="1">
      <alignment wrapText="1"/>
    </xf>
    <xf numFmtId="0" fontId="25" fillId="20" borderId="5" xfId="0" applyFont="1" applyFill="1" applyBorder="1" applyAlignment="1">
      <alignment horizontal="left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left" vertical="center" wrapText="1"/>
    </xf>
    <xf numFmtId="3" fontId="21" fillId="11" borderId="5" xfId="0" applyNumberFormat="1" applyFont="1" applyFill="1" applyBorder="1" applyAlignment="1">
      <alignment horizontal="center" vertical="center" wrapText="1"/>
    </xf>
    <xf numFmtId="169" fontId="21" fillId="11" borderId="4" xfId="29" applyNumberFormat="1" applyFont="1" applyFill="1" applyBorder="1" applyAlignment="1">
      <alignment horizontal="right" vertical="center" wrapText="1"/>
    </xf>
    <xf numFmtId="169" fontId="25" fillId="11" borderId="5" xfId="29" applyNumberFormat="1" applyFont="1" applyFill="1" applyBorder="1" applyAlignment="1">
      <alignment horizontal="right" vertical="center" wrapText="1"/>
    </xf>
    <xf numFmtId="0" fontId="25" fillId="11" borderId="0" xfId="0" applyFont="1" applyFill="1" applyAlignment="1">
      <alignment vertical="center"/>
    </xf>
    <xf numFmtId="0" fontId="21" fillId="11" borderId="0" xfId="0" applyFont="1" applyFill="1" applyAlignment="1">
      <alignment horizontal="left" vertical="center" wrapText="1"/>
    </xf>
    <xf numFmtId="0" fontId="32" fillId="20" borderId="5" xfId="0" applyFont="1" applyFill="1" applyBorder="1" applyAlignment="1">
      <alignment vertical="center" wrapText="1"/>
    </xf>
    <xf numFmtId="0" fontId="21" fillId="11" borderId="5" xfId="0" applyFont="1" applyFill="1" applyBorder="1" applyAlignment="1">
      <alignment horizontal="center" vertical="center"/>
    </xf>
    <xf numFmtId="0" fontId="21" fillId="11" borderId="6" xfId="0" applyFont="1" applyFill="1" applyBorder="1" applyAlignment="1">
      <alignment horizontal="left" vertical="center" wrapText="1"/>
    </xf>
    <xf numFmtId="0" fontId="21" fillId="11" borderId="5" xfId="0" applyFont="1" applyFill="1" applyBorder="1" applyAlignment="1">
      <alignment vertical="center"/>
    </xf>
    <xf numFmtId="0" fontId="32" fillId="11" borderId="5" xfId="0" applyFont="1" applyFill="1" applyBorder="1" applyAlignment="1">
      <alignment vertical="center" wrapText="1"/>
    </xf>
    <xf numFmtId="0" fontId="21" fillId="20" borderId="5" xfId="0" applyFont="1" applyFill="1" applyBorder="1" applyAlignment="1">
      <alignment horizontal="left" vertical="center" wrapText="1"/>
    </xf>
    <xf numFmtId="0" fontId="25" fillId="11" borderId="5" xfId="0" applyFont="1" applyFill="1" applyBorder="1" applyAlignment="1">
      <alignment horizontal="center" vertical="center"/>
    </xf>
    <xf numFmtId="0" fontId="21" fillId="20" borderId="5" xfId="17" applyFont="1" applyFill="1" applyBorder="1" applyAlignment="1" applyProtection="1">
      <alignment horizontal="left" vertical="center" wrapText="1"/>
    </xf>
    <xf numFmtId="169" fontId="21" fillId="11" borderId="5" xfId="29" applyNumberFormat="1" applyFont="1" applyFill="1" applyBorder="1" applyAlignment="1">
      <alignment horizontal="right" vertical="center" wrapText="1"/>
    </xf>
    <xf numFmtId="0" fontId="21" fillId="11" borderId="5" xfId="17" applyFont="1" applyFill="1" applyBorder="1" applyAlignment="1" applyProtection="1">
      <alignment horizontal="left" vertical="center" wrapText="1"/>
    </xf>
    <xf numFmtId="0" fontId="21" fillId="11" borderId="0" xfId="0" applyFont="1" applyFill="1" applyAlignment="1">
      <alignment horizontal="center" vertical="center"/>
    </xf>
    <xf numFmtId="0" fontId="26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vertical="center" wrapText="1"/>
    </xf>
    <xf numFmtId="172" fontId="25" fillId="21" borderId="5" xfId="0" applyNumberFormat="1" applyFont="1" applyFill="1" applyBorder="1" applyAlignment="1">
      <alignment horizontal="center" vertical="center"/>
    </xf>
    <xf numFmtId="9" fontId="21" fillId="11" borderId="5" xfId="0" applyNumberFormat="1" applyFont="1" applyFill="1" applyBorder="1" applyAlignment="1">
      <alignment horizontal="center" vertical="center" wrapText="1"/>
    </xf>
    <xf numFmtId="9" fontId="25" fillId="11" borderId="2" xfId="1" applyFont="1" applyFill="1" applyBorder="1" applyAlignment="1" applyProtection="1">
      <alignment horizontal="center" vertical="center" wrapText="1"/>
    </xf>
    <xf numFmtId="0" fontId="26" fillId="11" borderId="5" xfId="0" applyFont="1" applyFill="1" applyBorder="1" applyAlignment="1">
      <alignment horizontal="left" vertical="center" wrapText="1"/>
    </xf>
    <xf numFmtId="0" fontId="26" fillId="11" borderId="5" xfId="0" applyFont="1" applyFill="1" applyBorder="1" applyAlignment="1">
      <alignment vertical="center" wrapText="1"/>
    </xf>
    <xf numFmtId="169" fontId="25" fillId="0" borderId="4" xfId="29" applyNumberFormat="1" applyFont="1" applyBorder="1" applyAlignment="1">
      <alignment horizontal="right" vertical="center" wrapText="1"/>
    </xf>
    <xf numFmtId="166" fontId="22" fillId="9" borderId="12" xfId="29" applyFont="1" applyFill="1" applyBorder="1" applyAlignment="1">
      <alignment horizontal="right" vertical="center" wrapText="1"/>
    </xf>
    <xf numFmtId="166" fontId="23" fillId="0" borderId="0" xfId="29" applyFont="1" applyAlignment="1">
      <alignment vertical="center" wrapText="1"/>
    </xf>
    <xf numFmtId="0" fontId="27" fillId="0" borderId="0" xfId="0" applyFont="1" applyAlignment="1">
      <alignment horizontal="center" wrapText="1"/>
    </xf>
    <xf numFmtId="0" fontId="2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166" fontId="21" fillId="0" borderId="7" xfId="29" applyFont="1" applyBorder="1" applyAlignment="1">
      <alignment horizontal="left" vertical="center" wrapText="1"/>
    </xf>
    <xf numFmtId="166" fontId="21" fillId="0" borderId="4" xfId="29" applyFont="1" applyBorder="1" applyAlignment="1">
      <alignment horizontal="left" vertical="center" wrapText="1"/>
    </xf>
    <xf numFmtId="166" fontId="22" fillId="9" borderId="3" xfId="29" applyFont="1" applyFill="1" applyBorder="1" applyAlignment="1">
      <alignment horizontal="right" vertical="center" wrapText="1"/>
    </xf>
    <xf numFmtId="0" fontId="23" fillId="9" borderId="0" xfId="0" applyFont="1" applyFill="1" applyAlignment="1">
      <alignment vertical="center"/>
    </xf>
    <xf numFmtId="166" fontId="21" fillId="0" borderId="10" xfId="29" applyFont="1" applyBorder="1" applyAlignment="1">
      <alignment vertical="center" wrapText="1"/>
    </xf>
    <xf numFmtId="166" fontId="22" fillId="9" borderId="0" xfId="29" applyFont="1" applyFill="1" applyAlignment="1">
      <alignment horizontal="right" vertical="center" wrapText="1"/>
    </xf>
    <xf numFmtId="166" fontId="21" fillId="0" borderId="9" xfId="29" applyFont="1" applyBorder="1" applyAlignment="1">
      <alignment vertical="center" wrapText="1"/>
    </xf>
    <xf numFmtId="166" fontId="21" fillId="0" borderId="7" xfId="29" applyFont="1" applyBorder="1" applyAlignment="1">
      <alignment vertical="center" wrapText="1"/>
    </xf>
    <xf numFmtId="166" fontId="21" fillId="0" borderId="11" xfId="29" applyFont="1" applyBorder="1" applyAlignment="1">
      <alignment vertical="center" wrapText="1"/>
    </xf>
  </cellXfs>
  <cellStyles count="79">
    <cellStyle name="Accent" xfId="31" xr:uid="{00000000-0005-0000-0000-000000000000}"/>
    <cellStyle name="Accent 1" xfId="32" xr:uid="{00000000-0005-0000-0000-000001000000}"/>
    <cellStyle name="Accent 1 5" xfId="2" xr:uid="{00000000-0005-0000-0000-000002000000}"/>
    <cellStyle name="Accent 1 5 2" xfId="33" xr:uid="{00000000-0005-0000-0000-000003000000}"/>
    <cellStyle name="Accent 2" xfId="34" xr:uid="{00000000-0005-0000-0000-000004000000}"/>
    <cellStyle name="Accent 2 6" xfId="3" xr:uid="{00000000-0005-0000-0000-000005000000}"/>
    <cellStyle name="Accent 2 6 2" xfId="35" xr:uid="{00000000-0005-0000-0000-000006000000}"/>
    <cellStyle name="Accent 3" xfId="36" xr:uid="{00000000-0005-0000-0000-000007000000}"/>
    <cellStyle name="Accent 3 7" xfId="4" xr:uid="{00000000-0005-0000-0000-000008000000}"/>
    <cellStyle name="Accent 3 7 2" xfId="37" xr:uid="{00000000-0005-0000-0000-000009000000}"/>
    <cellStyle name="Accent 4" xfId="5" xr:uid="{00000000-0005-0000-0000-00000A000000}"/>
    <cellStyle name="Accent 4 2" xfId="38" xr:uid="{00000000-0005-0000-0000-00000B000000}"/>
    <cellStyle name="Bad" xfId="39" xr:uid="{00000000-0005-0000-0000-00000C000000}"/>
    <cellStyle name="Bad 8" xfId="6" xr:uid="{00000000-0005-0000-0000-00000D000000}"/>
    <cellStyle name="Bad 8 2" xfId="40" xr:uid="{00000000-0005-0000-0000-00000E000000}"/>
    <cellStyle name="Error" xfId="41" xr:uid="{00000000-0005-0000-0000-00000F000000}"/>
    <cellStyle name="Error 9" xfId="7" xr:uid="{00000000-0005-0000-0000-000010000000}"/>
    <cellStyle name="Error 9 2" xfId="42" xr:uid="{00000000-0005-0000-0000-000011000000}"/>
    <cellStyle name="Excel Built-in Normal" xfId="29" xr:uid="{00000000-0005-0000-0000-000012000000}"/>
    <cellStyle name="Excel Built-in Normal 2" xfId="43" xr:uid="{00000000-0005-0000-0000-000013000000}"/>
    <cellStyle name="Excel_BuiltIn_Percent" xfId="44" xr:uid="{00000000-0005-0000-0000-000014000000}"/>
    <cellStyle name="Footnote" xfId="45" xr:uid="{00000000-0005-0000-0000-000015000000}"/>
    <cellStyle name="Footnote 10" xfId="8" xr:uid="{00000000-0005-0000-0000-000016000000}"/>
    <cellStyle name="Footnote 10 2" xfId="46" xr:uid="{00000000-0005-0000-0000-000017000000}"/>
    <cellStyle name="Good" xfId="47" xr:uid="{00000000-0005-0000-0000-000018000000}"/>
    <cellStyle name="Good 11" xfId="9" xr:uid="{00000000-0005-0000-0000-000019000000}"/>
    <cellStyle name="Good 11 2" xfId="48" xr:uid="{00000000-0005-0000-0000-00001A000000}"/>
    <cellStyle name="Heading (user)" xfId="49" xr:uid="{00000000-0005-0000-0000-00001B000000}"/>
    <cellStyle name="Heading (user) 12" xfId="10" xr:uid="{00000000-0005-0000-0000-00001C000000}"/>
    <cellStyle name="Heading (user) 12 2" xfId="50" xr:uid="{00000000-0005-0000-0000-00001D000000}"/>
    <cellStyle name="Heading 1" xfId="51" xr:uid="{00000000-0005-0000-0000-00001E000000}"/>
    <cellStyle name="Heading 1 13" xfId="11" xr:uid="{00000000-0005-0000-0000-00001F000000}"/>
    <cellStyle name="Heading 1 13 2" xfId="52" xr:uid="{00000000-0005-0000-0000-000020000000}"/>
    <cellStyle name="Heading 2" xfId="53" xr:uid="{00000000-0005-0000-0000-000021000000}"/>
    <cellStyle name="Heading 2 14" xfId="12" xr:uid="{00000000-0005-0000-0000-000022000000}"/>
    <cellStyle name="Heading 2 14 2" xfId="54" xr:uid="{00000000-0005-0000-0000-000023000000}"/>
    <cellStyle name="Heading1" xfId="13" xr:uid="{00000000-0005-0000-0000-000024000000}"/>
    <cellStyle name="Heading1 (user)" xfId="55" xr:uid="{00000000-0005-0000-0000-000025000000}"/>
    <cellStyle name="Heading1 2" xfId="14" xr:uid="{00000000-0005-0000-0000-000026000000}"/>
    <cellStyle name="Heading1 2 2" xfId="56" xr:uid="{00000000-0005-0000-0000-000027000000}"/>
    <cellStyle name="Hyperlink" xfId="57" xr:uid="{00000000-0005-0000-0000-000028000000}"/>
    <cellStyle name="Hyperlink 15" xfId="15" xr:uid="{00000000-0005-0000-0000-000029000000}"/>
    <cellStyle name="Hyperlink 15 2" xfId="58" xr:uid="{00000000-0005-0000-0000-00002A000000}"/>
    <cellStyle name="Neutral" xfId="59" xr:uid="{00000000-0005-0000-0000-00002B000000}"/>
    <cellStyle name="Neutral 16" xfId="16" xr:uid="{00000000-0005-0000-0000-00002C000000}"/>
    <cellStyle name="Neutral 16 2" xfId="60" xr:uid="{00000000-0005-0000-0000-00002D000000}"/>
    <cellStyle name="Normalny" xfId="0" builtinId="0"/>
    <cellStyle name="Normalny 2" xfId="17" xr:uid="{00000000-0005-0000-0000-00002F000000}"/>
    <cellStyle name="Normalny 2 2" xfId="61" xr:uid="{00000000-0005-0000-0000-000030000000}"/>
    <cellStyle name="Normalny 2 3" xfId="18" xr:uid="{00000000-0005-0000-0000-000031000000}"/>
    <cellStyle name="Normalny 2 3 2" xfId="62" xr:uid="{00000000-0005-0000-0000-000032000000}"/>
    <cellStyle name="Normalny 3" xfId="19" xr:uid="{00000000-0005-0000-0000-000033000000}"/>
    <cellStyle name="Normalny 3 2" xfId="63" xr:uid="{00000000-0005-0000-0000-000034000000}"/>
    <cellStyle name="Normalny 4" xfId="30" xr:uid="{00000000-0005-0000-0000-000035000000}"/>
    <cellStyle name="Normalny 5" xfId="77" xr:uid="{00000000-0005-0000-0000-000036000000}"/>
    <cellStyle name="Normalny 6" xfId="78" xr:uid="{00000000-0005-0000-0000-000037000000}"/>
    <cellStyle name="Note" xfId="64" xr:uid="{00000000-0005-0000-0000-000038000000}"/>
    <cellStyle name="Note 17" xfId="20" xr:uid="{00000000-0005-0000-0000-000039000000}"/>
    <cellStyle name="Note 17 2" xfId="65" xr:uid="{00000000-0005-0000-0000-00003A000000}"/>
    <cellStyle name="Procentowy" xfId="1" builtinId="5"/>
    <cellStyle name="Result" xfId="21" xr:uid="{00000000-0005-0000-0000-00003C000000}"/>
    <cellStyle name="Result (user)" xfId="66" xr:uid="{00000000-0005-0000-0000-00003D000000}"/>
    <cellStyle name="Result 2" xfId="22" xr:uid="{00000000-0005-0000-0000-00003E000000}"/>
    <cellStyle name="Result 2 2" xfId="67" xr:uid="{00000000-0005-0000-0000-00003F000000}"/>
    <cellStyle name="Result2" xfId="23" xr:uid="{00000000-0005-0000-0000-000040000000}"/>
    <cellStyle name="Result2 (user)" xfId="68" xr:uid="{00000000-0005-0000-0000-000041000000}"/>
    <cellStyle name="Result2 2" xfId="24" xr:uid="{00000000-0005-0000-0000-000042000000}"/>
    <cellStyle name="Result2 2 2" xfId="69" xr:uid="{00000000-0005-0000-0000-000043000000}"/>
    <cellStyle name="Status" xfId="70" xr:uid="{00000000-0005-0000-0000-000044000000}"/>
    <cellStyle name="Status 18" xfId="25" xr:uid="{00000000-0005-0000-0000-000045000000}"/>
    <cellStyle name="Status 18 2" xfId="71" xr:uid="{00000000-0005-0000-0000-000046000000}"/>
    <cellStyle name="Styl 1" xfId="26" xr:uid="{00000000-0005-0000-0000-000047000000}"/>
    <cellStyle name="Styl 1 2" xfId="72" xr:uid="{00000000-0005-0000-0000-000048000000}"/>
    <cellStyle name="Text" xfId="73" xr:uid="{00000000-0005-0000-0000-000049000000}"/>
    <cellStyle name="Text 19" xfId="27" xr:uid="{00000000-0005-0000-0000-00004A000000}"/>
    <cellStyle name="Text 19 2" xfId="74" xr:uid="{00000000-0005-0000-0000-00004B000000}"/>
    <cellStyle name="Warning" xfId="75" xr:uid="{00000000-0005-0000-0000-00004C000000}"/>
    <cellStyle name="Warning 20" xfId="28" xr:uid="{00000000-0005-0000-0000-00004D000000}"/>
    <cellStyle name="Warning 20 2" xfId="76" xr:uid="{00000000-0005-0000-0000-00004E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01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235080</xdr:colOff>
      <xdr:row>0</xdr:row>
      <xdr:rowOff>0</xdr:rowOff>
    </xdr:from>
    <xdr:to>
      <xdr:col>47</xdr:col>
      <xdr:colOff>240120</xdr:colOff>
      <xdr:row>38</xdr:row>
      <xdr:rowOff>133733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4781400" y="5324760"/>
          <a:ext cx="5040" cy="7679520"/>
        </a:xfrm>
        <a:prstGeom prst="rect">
          <a:avLst/>
        </a:prstGeom>
        <a:solidFill>
          <a:srgbClr val="FFFFFF"/>
        </a:solidFill>
        <a:ln w="936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93"/>
  <sheetViews>
    <sheetView tabSelected="1" zoomScaleNormal="100" workbookViewId="0">
      <selection activeCell="K54" sqref="K53:L54"/>
    </sheetView>
  </sheetViews>
  <sheetFormatPr defaultColWidth="9" defaultRowHeight="14.25" x14ac:dyDescent="0.2"/>
  <cols>
    <col min="1" max="1" width="4" style="1" customWidth="1"/>
    <col min="2" max="2" width="44" style="1" customWidth="1"/>
    <col min="3" max="3" width="19.875" style="2" customWidth="1"/>
    <col min="4" max="4" width="9.25" style="2" customWidth="1"/>
    <col min="5" max="5" width="5.875" style="1" customWidth="1"/>
    <col min="6" max="6" width="9" style="1"/>
    <col min="7" max="7" width="9.75" style="3" customWidth="1"/>
    <col min="8" max="8" width="6" style="1" customWidth="1"/>
    <col min="9" max="9" width="10.375" style="1" customWidth="1"/>
    <col min="10" max="10" width="9.125" style="1" customWidth="1"/>
    <col min="11" max="11" width="27.25" style="4" customWidth="1"/>
    <col min="12" max="12" width="14" style="4" customWidth="1"/>
    <col min="13" max="13" width="10" style="4" customWidth="1"/>
    <col min="14" max="63" width="8.75" style="1" customWidth="1"/>
    <col min="64" max="64" width="8.75" customWidth="1"/>
  </cols>
  <sheetData>
    <row r="1" spans="1:63" x14ac:dyDescent="0.2">
      <c r="A1" s="43"/>
      <c r="G1" s="1"/>
      <c r="K1" s="102"/>
      <c r="L1" s="102"/>
      <c r="M1" s="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</row>
    <row r="2" spans="1:63" x14ac:dyDescent="0.2">
      <c r="A2" s="27"/>
      <c r="B2" s="5" t="s">
        <v>0</v>
      </c>
      <c r="C2" s="39">
        <v>1</v>
      </c>
      <c r="D2" s="138" t="s">
        <v>157</v>
      </c>
      <c r="E2" s="138"/>
      <c r="F2" s="138"/>
      <c r="G2" s="138"/>
      <c r="H2" s="138"/>
      <c r="I2" s="138"/>
      <c r="J2" s="138"/>
      <c r="K2" s="139"/>
      <c r="L2" s="139"/>
      <c r="M2" s="1"/>
      <c r="N2" s="46"/>
      <c r="O2" s="32"/>
      <c r="P2" s="55"/>
      <c r="Q2" s="47"/>
      <c r="R2" s="48"/>
      <c r="S2" s="49"/>
      <c r="T2" s="48"/>
      <c r="U2" s="48"/>
      <c r="V2" s="50"/>
      <c r="W2" s="51"/>
      <c r="X2" s="50"/>
      <c r="Y2" s="52"/>
      <c r="Z2" s="53"/>
      <c r="AA2" s="54"/>
      <c r="AB2" s="55"/>
      <c r="AC2" s="47"/>
      <c r="AD2" s="48"/>
      <c r="AE2" s="49"/>
      <c r="AF2" s="48"/>
      <c r="AG2" s="48"/>
      <c r="AH2" s="50"/>
      <c r="AI2" s="51"/>
      <c r="AJ2" s="50"/>
      <c r="AK2" s="52"/>
      <c r="AL2" s="53"/>
      <c r="AM2" s="54"/>
      <c r="AN2" s="55"/>
      <c r="AO2" s="47"/>
      <c r="AP2" s="48"/>
      <c r="AQ2" s="49"/>
      <c r="AR2" s="48"/>
      <c r="AS2" s="48"/>
      <c r="AT2" s="50"/>
      <c r="AU2" s="51"/>
      <c r="AV2" s="50"/>
      <c r="AW2" s="52"/>
      <c r="AX2" s="53"/>
      <c r="AY2" s="54"/>
      <c r="AZ2" s="55"/>
      <c r="BA2" s="47"/>
      <c r="BB2" s="48"/>
      <c r="BC2" s="49"/>
      <c r="BD2" s="48"/>
      <c r="BE2" s="48"/>
      <c r="BF2" s="50"/>
      <c r="BG2" s="51"/>
      <c r="BH2" s="50"/>
      <c r="BI2" s="52"/>
      <c r="BJ2" s="53"/>
      <c r="BK2" s="54"/>
    </row>
    <row r="3" spans="1:63" ht="27" x14ac:dyDescent="0.2">
      <c r="A3" s="63" t="s">
        <v>36</v>
      </c>
      <c r="B3" s="57" t="s">
        <v>1</v>
      </c>
      <c r="C3" s="57" t="s">
        <v>2</v>
      </c>
      <c r="D3" s="57" t="s">
        <v>3</v>
      </c>
      <c r="E3" s="64" t="s">
        <v>4</v>
      </c>
      <c r="F3" s="65" t="s">
        <v>39</v>
      </c>
      <c r="G3" s="66" t="s">
        <v>6</v>
      </c>
      <c r="H3" s="57" t="s">
        <v>7</v>
      </c>
      <c r="I3" s="66" t="s">
        <v>8</v>
      </c>
      <c r="J3" s="66" t="s">
        <v>9</v>
      </c>
      <c r="K3" s="57" t="s">
        <v>33</v>
      </c>
      <c r="L3" s="57" t="s">
        <v>10</v>
      </c>
      <c r="M3" s="1"/>
      <c r="N3" s="46"/>
      <c r="O3" s="32"/>
      <c r="P3" s="55"/>
      <c r="Q3" s="47"/>
      <c r="R3" s="48"/>
      <c r="S3" s="49"/>
      <c r="T3" s="48"/>
      <c r="U3" s="48"/>
      <c r="V3" s="50"/>
      <c r="W3" s="51"/>
      <c r="X3" s="50"/>
      <c r="Y3" s="52"/>
      <c r="Z3" s="53"/>
      <c r="AA3" s="54"/>
      <c r="AB3" s="55"/>
      <c r="AC3" s="47"/>
      <c r="AD3" s="48"/>
      <c r="AE3" s="49"/>
      <c r="AF3" s="48"/>
      <c r="AG3" s="48"/>
      <c r="AH3" s="50"/>
      <c r="AI3" s="51"/>
      <c r="AJ3" s="50"/>
      <c r="AK3" s="52"/>
      <c r="AL3" s="53"/>
      <c r="AM3" s="54"/>
      <c r="AN3" s="55"/>
      <c r="AO3" s="47"/>
      <c r="AP3" s="48"/>
      <c r="AQ3" s="49"/>
      <c r="AR3" s="48"/>
      <c r="AS3" s="48"/>
      <c r="AT3" s="50"/>
      <c r="AU3" s="51"/>
      <c r="AV3" s="50"/>
      <c r="AW3" s="52"/>
      <c r="AX3" s="53"/>
      <c r="AY3" s="54"/>
      <c r="AZ3" s="55"/>
      <c r="BA3" s="47"/>
      <c r="BB3" s="48"/>
      <c r="BC3" s="49"/>
      <c r="BD3" s="48"/>
      <c r="BE3" s="48"/>
      <c r="BF3" s="50"/>
      <c r="BG3" s="51"/>
      <c r="BH3" s="50"/>
      <c r="BI3" s="52"/>
      <c r="BJ3" s="53"/>
      <c r="BK3" s="54"/>
    </row>
    <row r="4" spans="1:63" x14ac:dyDescent="0.2">
      <c r="A4" s="98">
        <v>1</v>
      </c>
      <c r="B4" s="108" t="s">
        <v>122</v>
      </c>
      <c r="C4" s="109" t="s">
        <v>121</v>
      </c>
      <c r="D4" s="110" t="s">
        <v>22</v>
      </c>
      <c r="E4" s="111">
        <v>6</v>
      </c>
      <c r="F4" s="112">
        <v>0</v>
      </c>
      <c r="G4" s="84">
        <f t="shared" ref="G4:G51" si="0">ROUND(F4*(1+H4),2)</f>
        <v>0</v>
      </c>
      <c r="H4" s="130">
        <v>0.08</v>
      </c>
      <c r="I4" s="82">
        <f t="shared" ref="I4:I51" si="1">ROUND(E4*F4,2)</f>
        <v>0</v>
      </c>
      <c r="J4" s="82">
        <f t="shared" ref="J4:J51" si="2">ROUND(I4*(1+H4),2)</f>
        <v>0</v>
      </c>
      <c r="K4" s="127"/>
      <c r="L4" s="128"/>
      <c r="M4" s="1"/>
    </row>
    <row r="5" spans="1:63" x14ac:dyDescent="0.2">
      <c r="A5" s="97">
        <v>2</v>
      </c>
      <c r="B5" s="90" t="s">
        <v>45</v>
      </c>
      <c r="C5" s="91" t="s">
        <v>20</v>
      </c>
      <c r="D5" s="90" t="s">
        <v>21</v>
      </c>
      <c r="E5" s="92">
        <v>20</v>
      </c>
      <c r="F5" s="113">
        <v>0</v>
      </c>
      <c r="G5" s="80">
        <f t="shared" si="0"/>
        <v>0</v>
      </c>
      <c r="H5" s="131">
        <v>0.08</v>
      </c>
      <c r="I5" s="96">
        <f t="shared" si="1"/>
        <v>0</v>
      </c>
      <c r="J5" s="82">
        <f t="shared" si="2"/>
        <v>0</v>
      </c>
      <c r="K5" s="127"/>
      <c r="L5" s="128"/>
      <c r="M5" s="1"/>
    </row>
    <row r="6" spans="1:63" x14ac:dyDescent="0.2">
      <c r="A6" s="97">
        <v>3</v>
      </c>
      <c r="B6" s="90" t="s">
        <v>43</v>
      </c>
      <c r="C6" s="91" t="s">
        <v>44</v>
      </c>
      <c r="D6" s="90" t="s">
        <v>24</v>
      </c>
      <c r="E6" s="92">
        <v>1200</v>
      </c>
      <c r="F6" s="93">
        <v>0</v>
      </c>
      <c r="G6" s="95">
        <f t="shared" si="0"/>
        <v>0</v>
      </c>
      <c r="H6" s="131">
        <v>0.08</v>
      </c>
      <c r="I6" s="96">
        <f t="shared" si="1"/>
        <v>0</v>
      </c>
      <c r="J6" s="82">
        <f t="shared" si="2"/>
        <v>0</v>
      </c>
      <c r="K6" s="127"/>
      <c r="L6" s="128"/>
      <c r="M6" s="1"/>
    </row>
    <row r="7" spans="1:63" x14ac:dyDescent="0.2">
      <c r="A7" s="98">
        <v>4</v>
      </c>
      <c r="B7" s="90" t="s">
        <v>41</v>
      </c>
      <c r="C7" s="91" t="s">
        <v>42</v>
      </c>
      <c r="D7" s="90" t="s">
        <v>24</v>
      </c>
      <c r="E7" s="92">
        <v>10</v>
      </c>
      <c r="F7" s="93">
        <v>0</v>
      </c>
      <c r="G7" s="80">
        <f t="shared" si="0"/>
        <v>0</v>
      </c>
      <c r="H7" s="131">
        <v>0.08</v>
      </c>
      <c r="I7" s="82">
        <f t="shared" si="1"/>
        <v>0</v>
      </c>
      <c r="J7" s="82">
        <f t="shared" si="2"/>
        <v>0</v>
      </c>
      <c r="K7" s="127"/>
      <c r="L7" s="128"/>
      <c r="M7" s="1"/>
    </row>
    <row r="8" spans="1:63" x14ac:dyDescent="0.2">
      <c r="A8" s="97">
        <v>5</v>
      </c>
      <c r="B8" s="114" t="s">
        <v>49</v>
      </c>
      <c r="C8" s="91" t="s">
        <v>29</v>
      </c>
      <c r="D8" s="90" t="s">
        <v>27</v>
      </c>
      <c r="E8" s="92">
        <v>3</v>
      </c>
      <c r="F8" s="93">
        <v>0</v>
      </c>
      <c r="G8" s="95">
        <f t="shared" si="0"/>
        <v>0</v>
      </c>
      <c r="H8" s="131">
        <v>0.08</v>
      </c>
      <c r="I8" s="96">
        <f t="shared" si="1"/>
        <v>0</v>
      </c>
      <c r="J8" s="82">
        <f t="shared" si="2"/>
        <v>0</v>
      </c>
      <c r="K8" s="132"/>
      <c r="L8" s="133"/>
      <c r="M8" s="1"/>
    </row>
    <row r="9" spans="1:63" x14ac:dyDescent="0.2">
      <c r="A9" s="97">
        <v>6</v>
      </c>
      <c r="B9" s="110" t="s">
        <v>67</v>
      </c>
      <c r="C9" s="109" t="s">
        <v>68</v>
      </c>
      <c r="D9" s="110" t="s">
        <v>11</v>
      </c>
      <c r="E9" s="109">
        <v>6</v>
      </c>
      <c r="F9" s="112">
        <v>0</v>
      </c>
      <c r="G9" s="80">
        <f t="shared" si="0"/>
        <v>0</v>
      </c>
      <c r="H9" s="131">
        <v>0.08</v>
      </c>
      <c r="I9" s="96">
        <f t="shared" si="1"/>
        <v>0</v>
      </c>
      <c r="J9" s="82">
        <f t="shared" si="2"/>
        <v>0</v>
      </c>
      <c r="K9" s="127"/>
      <c r="L9" s="128"/>
      <c r="M9" s="1"/>
    </row>
    <row r="10" spans="1:63" x14ac:dyDescent="0.2">
      <c r="A10" s="98">
        <v>7</v>
      </c>
      <c r="B10" s="110" t="s">
        <v>67</v>
      </c>
      <c r="C10" s="109" t="s">
        <v>71</v>
      </c>
      <c r="D10" s="110" t="s">
        <v>11</v>
      </c>
      <c r="E10" s="111">
        <v>6</v>
      </c>
      <c r="F10" s="112">
        <v>0</v>
      </c>
      <c r="G10" s="84">
        <f t="shared" si="0"/>
        <v>0</v>
      </c>
      <c r="H10" s="131">
        <v>0.08</v>
      </c>
      <c r="I10" s="82">
        <f t="shared" si="1"/>
        <v>0</v>
      </c>
      <c r="J10" s="82">
        <f t="shared" si="2"/>
        <v>0</v>
      </c>
      <c r="K10" s="127"/>
      <c r="L10" s="128"/>
      <c r="M10" s="1"/>
    </row>
    <row r="11" spans="1:63" x14ac:dyDescent="0.2">
      <c r="A11" s="97">
        <v>8</v>
      </c>
      <c r="B11" s="115" t="s">
        <v>67</v>
      </c>
      <c r="C11" s="109" t="s">
        <v>72</v>
      </c>
      <c r="D11" s="110" t="s">
        <v>11</v>
      </c>
      <c r="E11" s="111">
        <v>6</v>
      </c>
      <c r="F11" s="112">
        <v>0</v>
      </c>
      <c r="G11" s="80">
        <f t="shared" si="0"/>
        <v>0</v>
      </c>
      <c r="H11" s="131">
        <v>0.08</v>
      </c>
      <c r="I11" s="96">
        <f t="shared" si="1"/>
        <v>0</v>
      </c>
      <c r="J11" s="82">
        <f t="shared" si="2"/>
        <v>0</v>
      </c>
      <c r="K11" s="127"/>
      <c r="L11" s="128"/>
      <c r="M11" s="1"/>
    </row>
    <row r="12" spans="1:63" x14ac:dyDescent="0.2">
      <c r="A12" s="97">
        <v>9</v>
      </c>
      <c r="B12" s="110" t="s">
        <v>69</v>
      </c>
      <c r="C12" s="109" t="s">
        <v>70</v>
      </c>
      <c r="D12" s="110" t="s">
        <v>11</v>
      </c>
      <c r="E12" s="111">
        <v>6</v>
      </c>
      <c r="F12" s="112">
        <v>0</v>
      </c>
      <c r="G12" s="84">
        <f t="shared" si="0"/>
        <v>0</v>
      </c>
      <c r="H12" s="131">
        <v>0.08</v>
      </c>
      <c r="I12" s="96">
        <f t="shared" si="1"/>
        <v>0</v>
      </c>
      <c r="J12" s="82">
        <f t="shared" si="2"/>
        <v>0</v>
      </c>
      <c r="K12" s="127"/>
      <c r="L12" s="128"/>
      <c r="M12" s="1"/>
    </row>
    <row r="13" spans="1:63" x14ac:dyDescent="0.2">
      <c r="A13" s="98">
        <v>10</v>
      </c>
      <c r="B13" s="116" t="s">
        <v>83</v>
      </c>
      <c r="C13" s="109" t="s">
        <v>84</v>
      </c>
      <c r="D13" s="110" t="s">
        <v>26</v>
      </c>
      <c r="E13" s="117">
        <v>6</v>
      </c>
      <c r="F13" s="112">
        <v>0</v>
      </c>
      <c r="G13" s="80">
        <f t="shared" si="0"/>
        <v>0</v>
      </c>
      <c r="H13" s="131">
        <v>0.08</v>
      </c>
      <c r="I13" s="82">
        <f t="shared" si="1"/>
        <v>0</v>
      </c>
      <c r="J13" s="82">
        <f t="shared" si="2"/>
        <v>0</v>
      </c>
      <c r="K13" s="127"/>
      <c r="L13" s="128"/>
      <c r="M13" s="1"/>
    </row>
    <row r="14" spans="1:63" x14ac:dyDescent="0.2">
      <c r="A14" s="97">
        <v>11</v>
      </c>
      <c r="B14" s="116" t="s">
        <v>85</v>
      </c>
      <c r="C14" s="109" t="s">
        <v>86</v>
      </c>
      <c r="D14" s="110" t="s">
        <v>48</v>
      </c>
      <c r="E14" s="109">
        <v>6</v>
      </c>
      <c r="F14" s="112">
        <v>0</v>
      </c>
      <c r="G14" s="84">
        <f t="shared" si="0"/>
        <v>0</v>
      </c>
      <c r="H14" s="131">
        <v>0.08</v>
      </c>
      <c r="I14" s="96">
        <f t="shared" si="1"/>
        <v>0</v>
      </c>
      <c r="J14" s="82">
        <f t="shared" si="2"/>
        <v>0</v>
      </c>
      <c r="K14" s="127"/>
      <c r="L14" s="128"/>
      <c r="M14" s="1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x14ac:dyDescent="0.2">
      <c r="A15" s="97">
        <v>12</v>
      </c>
      <c r="B15" s="116" t="s">
        <v>143</v>
      </c>
      <c r="C15" s="109" t="s">
        <v>87</v>
      </c>
      <c r="D15" s="118" t="s">
        <v>48</v>
      </c>
      <c r="E15" s="117">
        <v>6</v>
      </c>
      <c r="F15" s="112">
        <v>0</v>
      </c>
      <c r="G15" s="80">
        <f t="shared" si="0"/>
        <v>0</v>
      </c>
      <c r="H15" s="131">
        <v>0.08</v>
      </c>
      <c r="I15" s="96">
        <f t="shared" si="1"/>
        <v>0</v>
      </c>
      <c r="J15" s="82">
        <f t="shared" si="2"/>
        <v>0</v>
      </c>
      <c r="K15" s="127"/>
      <c r="L15" s="128"/>
      <c r="M15" s="1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x14ac:dyDescent="0.2">
      <c r="A16" s="98">
        <v>13</v>
      </c>
      <c r="B16" s="119" t="s">
        <v>142</v>
      </c>
      <c r="C16" s="109" t="s">
        <v>40</v>
      </c>
      <c r="D16" s="110" t="s">
        <v>48</v>
      </c>
      <c r="E16" s="109">
        <v>20</v>
      </c>
      <c r="F16" s="112">
        <v>0</v>
      </c>
      <c r="G16" s="84">
        <f t="shared" si="0"/>
        <v>0</v>
      </c>
      <c r="H16" s="130">
        <v>0.08</v>
      </c>
      <c r="I16" s="82">
        <f t="shared" si="1"/>
        <v>0</v>
      </c>
      <c r="J16" s="82">
        <f t="shared" si="2"/>
        <v>0</v>
      </c>
      <c r="K16" s="127"/>
      <c r="L16" s="128"/>
      <c r="M16" s="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63" x14ac:dyDescent="0.2">
      <c r="A17" s="97">
        <v>14</v>
      </c>
      <c r="B17" s="120" t="s">
        <v>88</v>
      </c>
      <c r="C17" s="117" t="s">
        <v>155</v>
      </c>
      <c r="D17" s="110" t="s">
        <v>31</v>
      </c>
      <c r="E17" s="117">
        <v>6</v>
      </c>
      <c r="F17" s="112">
        <v>0</v>
      </c>
      <c r="G17" s="80">
        <f t="shared" si="0"/>
        <v>0</v>
      </c>
      <c r="H17" s="130">
        <v>0.08</v>
      </c>
      <c r="I17" s="96">
        <f t="shared" si="1"/>
        <v>0</v>
      </c>
      <c r="J17" s="82">
        <f t="shared" si="2"/>
        <v>0</v>
      </c>
      <c r="K17" s="127"/>
      <c r="L17" s="128"/>
      <c r="M17" s="1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</row>
    <row r="18" spans="1:63" x14ac:dyDescent="0.2">
      <c r="A18" s="97">
        <v>15</v>
      </c>
      <c r="B18" s="110" t="s">
        <v>89</v>
      </c>
      <c r="C18" s="109" t="s">
        <v>90</v>
      </c>
      <c r="D18" s="110" t="s">
        <v>31</v>
      </c>
      <c r="E18" s="111">
        <v>20</v>
      </c>
      <c r="F18" s="112">
        <v>0</v>
      </c>
      <c r="G18" s="84">
        <f t="shared" si="0"/>
        <v>0</v>
      </c>
      <c r="H18" s="130">
        <v>0.08</v>
      </c>
      <c r="I18" s="96">
        <f t="shared" si="1"/>
        <v>0</v>
      </c>
      <c r="J18" s="82">
        <f t="shared" si="2"/>
        <v>0</v>
      </c>
      <c r="K18" s="127"/>
      <c r="L18" s="128"/>
      <c r="M18" s="1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</row>
    <row r="19" spans="1:63" x14ac:dyDescent="0.2">
      <c r="A19" s="98">
        <v>16</v>
      </c>
      <c r="B19" s="121" t="s">
        <v>46</v>
      </c>
      <c r="C19" s="109" t="s">
        <v>13</v>
      </c>
      <c r="D19" s="110" t="s">
        <v>21</v>
      </c>
      <c r="E19" s="111">
        <v>40</v>
      </c>
      <c r="F19" s="112">
        <v>0</v>
      </c>
      <c r="G19" s="80">
        <f t="shared" si="0"/>
        <v>0</v>
      </c>
      <c r="H19" s="130">
        <v>0.08</v>
      </c>
      <c r="I19" s="82">
        <f t="shared" si="1"/>
        <v>0</v>
      </c>
      <c r="J19" s="82">
        <f t="shared" si="2"/>
        <v>0</v>
      </c>
      <c r="K19" s="127"/>
      <c r="L19" s="128"/>
      <c r="M19" s="1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</row>
    <row r="20" spans="1:63" x14ac:dyDescent="0.2">
      <c r="A20" s="97">
        <v>17</v>
      </c>
      <c r="B20" s="90" t="s">
        <v>50</v>
      </c>
      <c r="C20" s="91" t="s">
        <v>17</v>
      </c>
      <c r="D20" s="90" t="s">
        <v>11</v>
      </c>
      <c r="E20" s="92">
        <v>80</v>
      </c>
      <c r="F20" s="93">
        <v>0</v>
      </c>
      <c r="G20" s="95">
        <f t="shared" si="0"/>
        <v>0</v>
      </c>
      <c r="H20" s="94">
        <v>0.08</v>
      </c>
      <c r="I20" s="96">
        <f t="shared" si="1"/>
        <v>0</v>
      </c>
      <c r="J20" s="82">
        <f t="shared" si="2"/>
        <v>0</v>
      </c>
      <c r="K20" s="127"/>
      <c r="L20" s="128"/>
      <c r="M20" s="1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</row>
    <row r="21" spans="1:63" x14ac:dyDescent="0.2">
      <c r="A21" s="97">
        <v>18</v>
      </c>
      <c r="B21" s="116" t="s">
        <v>94</v>
      </c>
      <c r="C21" s="109" t="s">
        <v>95</v>
      </c>
      <c r="D21" s="110" t="s">
        <v>48</v>
      </c>
      <c r="E21" s="117">
        <v>6</v>
      </c>
      <c r="F21" s="112">
        <v>0</v>
      </c>
      <c r="G21" s="80">
        <f t="shared" si="0"/>
        <v>0</v>
      </c>
      <c r="H21" s="130">
        <v>0.08</v>
      </c>
      <c r="I21" s="96">
        <f t="shared" si="1"/>
        <v>0</v>
      </c>
      <c r="J21" s="82">
        <f t="shared" si="2"/>
        <v>0</v>
      </c>
      <c r="K21" s="127"/>
      <c r="L21" s="128"/>
      <c r="M21" s="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</row>
    <row r="22" spans="1:63" x14ac:dyDescent="0.2">
      <c r="A22" s="98">
        <v>19</v>
      </c>
      <c r="B22" s="120" t="s">
        <v>91</v>
      </c>
      <c r="C22" s="117" t="s">
        <v>92</v>
      </c>
      <c r="D22" s="110" t="s">
        <v>93</v>
      </c>
      <c r="E22" s="117">
        <v>80</v>
      </c>
      <c r="F22" s="112">
        <v>0</v>
      </c>
      <c r="G22" s="84">
        <f t="shared" si="0"/>
        <v>0</v>
      </c>
      <c r="H22" s="130">
        <v>0.08</v>
      </c>
      <c r="I22" s="82">
        <f t="shared" si="1"/>
        <v>0</v>
      </c>
      <c r="J22" s="82">
        <f t="shared" si="2"/>
        <v>0</v>
      </c>
      <c r="K22" s="127"/>
      <c r="L22" s="128"/>
      <c r="M22" s="1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</row>
    <row r="23" spans="1:63" x14ac:dyDescent="0.2">
      <c r="A23" s="97">
        <v>20</v>
      </c>
      <c r="B23" s="90" t="s">
        <v>109</v>
      </c>
      <c r="C23" s="91" t="s">
        <v>14</v>
      </c>
      <c r="D23" s="90" t="s">
        <v>11</v>
      </c>
      <c r="E23" s="92">
        <v>25</v>
      </c>
      <c r="F23" s="93">
        <v>0</v>
      </c>
      <c r="G23" s="80">
        <f t="shared" si="0"/>
        <v>0</v>
      </c>
      <c r="H23" s="94">
        <v>0.08</v>
      </c>
      <c r="I23" s="96">
        <f t="shared" si="1"/>
        <v>0</v>
      </c>
      <c r="J23" s="82">
        <f t="shared" si="2"/>
        <v>0</v>
      </c>
      <c r="K23" s="127"/>
      <c r="L23" s="128"/>
      <c r="M23" s="1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</row>
    <row r="24" spans="1:63" x14ac:dyDescent="0.2">
      <c r="A24" s="97">
        <v>21</v>
      </c>
      <c r="B24" s="90" t="s">
        <v>110</v>
      </c>
      <c r="C24" s="91" t="s">
        <v>111</v>
      </c>
      <c r="D24" s="90" t="s">
        <v>34</v>
      </c>
      <c r="E24" s="92">
        <v>300</v>
      </c>
      <c r="F24" s="93">
        <v>0</v>
      </c>
      <c r="G24" s="95">
        <f t="shared" si="0"/>
        <v>0</v>
      </c>
      <c r="H24" s="94">
        <v>0.08</v>
      </c>
      <c r="I24" s="96">
        <f t="shared" si="1"/>
        <v>0</v>
      </c>
      <c r="J24" s="82">
        <f t="shared" si="2"/>
        <v>0</v>
      </c>
      <c r="K24" s="127"/>
      <c r="L24" s="128"/>
      <c r="M24" s="1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</row>
    <row r="25" spans="1:63" x14ac:dyDescent="0.2">
      <c r="A25" s="98">
        <v>22</v>
      </c>
      <c r="B25" s="90" t="s">
        <v>54</v>
      </c>
      <c r="C25" s="91" t="s">
        <v>55</v>
      </c>
      <c r="D25" s="90" t="s">
        <v>47</v>
      </c>
      <c r="E25" s="92">
        <v>20</v>
      </c>
      <c r="F25" s="93">
        <v>0</v>
      </c>
      <c r="G25" s="80">
        <f t="shared" si="0"/>
        <v>0</v>
      </c>
      <c r="H25" s="94">
        <v>0.08</v>
      </c>
      <c r="I25" s="82">
        <f t="shared" si="1"/>
        <v>0</v>
      </c>
      <c r="J25" s="82">
        <f t="shared" si="2"/>
        <v>0</v>
      </c>
      <c r="K25" s="127"/>
      <c r="L25" s="128"/>
      <c r="M25" s="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</row>
    <row r="26" spans="1:63" x14ac:dyDescent="0.2">
      <c r="A26" s="97">
        <v>23</v>
      </c>
      <c r="B26" s="114" t="s">
        <v>51</v>
      </c>
      <c r="C26" s="91" t="s">
        <v>52</v>
      </c>
      <c r="D26" s="90" t="s">
        <v>53</v>
      </c>
      <c r="E26" s="92">
        <v>140</v>
      </c>
      <c r="F26" s="93">
        <v>0</v>
      </c>
      <c r="G26" s="95">
        <f t="shared" si="0"/>
        <v>0</v>
      </c>
      <c r="H26" s="94">
        <v>0.08</v>
      </c>
      <c r="I26" s="96">
        <f t="shared" si="1"/>
        <v>0</v>
      </c>
      <c r="J26" s="82">
        <f t="shared" si="2"/>
        <v>0</v>
      </c>
      <c r="K26" s="127"/>
      <c r="L26" s="128"/>
      <c r="M26" s="1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</row>
    <row r="27" spans="1:63" x14ac:dyDescent="0.2">
      <c r="A27" s="97">
        <v>24</v>
      </c>
      <c r="B27" s="110" t="s">
        <v>73</v>
      </c>
      <c r="C27" s="109" t="s">
        <v>74</v>
      </c>
      <c r="D27" s="110" t="s">
        <v>25</v>
      </c>
      <c r="E27" s="111">
        <v>200</v>
      </c>
      <c r="F27" s="112">
        <v>0</v>
      </c>
      <c r="G27" s="80">
        <f t="shared" si="0"/>
        <v>0</v>
      </c>
      <c r="H27" s="94">
        <v>0.08</v>
      </c>
      <c r="I27" s="96">
        <f t="shared" si="1"/>
        <v>0</v>
      </c>
      <c r="J27" s="82">
        <f t="shared" si="2"/>
        <v>0</v>
      </c>
      <c r="K27" s="127"/>
      <c r="L27" s="128"/>
      <c r="M27" s="1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</row>
    <row r="28" spans="1:63" x14ac:dyDescent="0.2">
      <c r="A28" s="98">
        <v>25</v>
      </c>
      <c r="B28" s="90" t="s">
        <v>56</v>
      </c>
      <c r="C28" s="91" t="s">
        <v>16</v>
      </c>
      <c r="D28" s="90" t="s">
        <v>15</v>
      </c>
      <c r="E28" s="92">
        <v>5</v>
      </c>
      <c r="F28" s="93">
        <v>0</v>
      </c>
      <c r="G28" s="95">
        <f t="shared" si="0"/>
        <v>0</v>
      </c>
      <c r="H28" s="94">
        <v>0.08</v>
      </c>
      <c r="I28" s="82">
        <f t="shared" si="1"/>
        <v>0</v>
      </c>
      <c r="J28" s="82">
        <f t="shared" si="2"/>
        <v>0</v>
      </c>
      <c r="K28" s="127"/>
      <c r="L28" s="128"/>
      <c r="M28" s="1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</row>
    <row r="29" spans="1:63" x14ac:dyDescent="0.2">
      <c r="A29" s="97">
        <v>26</v>
      </c>
      <c r="B29" s="90" t="s">
        <v>57</v>
      </c>
      <c r="C29" s="122" t="s">
        <v>58</v>
      </c>
      <c r="D29" s="90" t="s">
        <v>53</v>
      </c>
      <c r="E29" s="92">
        <v>80</v>
      </c>
      <c r="F29" s="93">
        <v>0</v>
      </c>
      <c r="G29" s="80">
        <f t="shared" si="0"/>
        <v>0</v>
      </c>
      <c r="H29" s="94">
        <v>0.08</v>
      </c>
      <c r="I29" s="96">
        <f t="shared" si="1"/>
        <v>0</v>
      </c>
      <c r="J29" s="82">
        <f t="shared" si="2"/>
        <v>0</v>
      </c>
      <c r="K29" s="127"/>
      <c r="L29" s="128"/>
      <c r="M29" s="1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</row>
    <row r="30" spans="1:63" x14ac:dyDescent="0.2">
      <c r="A30" s="97">
        <v>27</v>
      </c>
      <c r="B30" s="90" t="s">
        <v>59</v>
      </c>
      <c r="C30" s="91" t="s">
        <v>60</v>
      </c>
      <c r="D30" s="90" t="s">
        <v>47</v>
      </c>
      <c r="E30" s="92">
        <v>25</v>
      </c>
      <c r="F30" s="93">
        <v>0</v>
      </c>
      <c r="G30" s="84">
        <f t="shared" si="0"/>
        <v>0</v>
      </c>
      <c r="H30" s="130">
        <v>0.08</v>
      </c>
      <c r="I30" s="96">
        <f t="shared" si="1"/>
        <v>0</v>
      </c>
      <c r="J30" s="82">
        <f t="shared" si="2"/>
        <v>0</v>
      </c>
      <c r="K30" s="127"/>
      <c r="L30" s="128"/>
      <c r="M30" s="1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</row>
    <row r="31" spans="1:63" x14ac:dyDescent="0.2">
      <c r="A31" s="98">
        <v>28</v>
      </c>
      <c r="B31" s="90" t="s">
        <v>126</v>
      </c>
      <c r="C31" s="91" t="s">
        <v>127</v>
      </c>
      <c r="D31" s="90" t="s">
        <v>18</v>
      </c>
      <c r="E31" s="92">
        <v>12</v>
      </c>
      <c r="F31" s="93">
        <v>0</v>
      </c>
      <c r="G31" s="80">
        <f t="shared" si="0"/>
        <v>0</v>
      </c>
      <c r="H31" s="94">
        <v>0.08</v>
      </c>
      <c r="I31" s="82">
        <f t="shared" si="1"/>
        <v>0</v>
      </c>
      <c r="J31" s="82">
        <f t="shared" si="2"/>
        <v>0</v>
      </c>
      <c r="K31" s="127"/>
      <c r="L31" s="128"/>
      <c r="M31" s="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x14ac:dyDescent="0.2">
      <c r="A32" s="97">
        <v>29</v>
      </c>
      <c r="B32" s="110" t="s">
        <v>141</v>
      </c>
      <c r="C32" s="109" t="s">
        <v>139</v>
      </c>
      <c r="D32" s="110" t="s">
        <v>140</v>
      </c>
      <c r="E32" s="111">
        <v>12</v>
      </c>
      <c r="F32" s="112">
        <v>0</v>
      </c>
      <c r="G32" s="84">
        <f t="shared" si="0"/>
        <v>0</v>
      </c>
      <c r="H32" s="130">
        <v>0.08</v>
      </c>
      <c r="I32" s="96">
        <f t="shared" si="1"/>
        <v>0</v>
      </c>
      <c r="J32" s="82">
        <f t="shared" si="2"/>
        <v>0</v>
      </c>
      <c r="K32" s="127"/>
      <c r="L32" s="128"/>
      <c r="M32" s="1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4.25" customHeight="1" x14ac:dyDescent="0.2">
      <c r="A33" s="97">
        <v>30</v>
      </c>
      <c r="B33" s="90" t="s">
        <v>61</v>
      </c>
      <c r="C33" s="91" t="s">
        <v>12</v>
      </c>
      <c r="D33" s="90" t="s">
        <v>18</v>
      </c>
      <c r="E33" s="92">
        <v>10</v>
      </c>
      <c r="F33" s="93">
        <v>0</v>
      </c>
      <c r="G33" s="80">
        <f t="shared" si="0"/>
        <v>0</v>
      </c>
      <c r="H33" s="130">
        <v>0.08</v>
      </c>
      <c r="I33" s="96">
        <f t="shared" si="1"/>
        <v>0</v>
      </c>
      <c r="J33" s="82">
        <f t="shared" si="2"/>
        <v>0</v>
      </c>
      <c r="K33" s="127"/>
      <c r="L33" s="128"/>
      <c r="M33" s="1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9.5" x14ac:dyDescent="0.2">
      <c r="A34" s="98">
        <v>31</v>
      </c>
      <c r="B34" s="121" t="s">
        <v>123</v>
      </c>
      <c r="C34" s="109" t="s">
        <v>124</v>
      </c>
      <c r="D34" s="123" t="s">
        <v>19</v>
      </c>
      <c r="E34" s="111">
        <v>80</v>
      </c>
      <c r="F34" s="14">
        <v>0</v>
      </c>
      <c r="G34" s="84">
        <f t="shared" si="0"/>
        <v>0</v>
      </c>
      <c r="H34" s="130">
        <v>0.08</v>
      </c>
      <c r="I34" s="82">
        <f t="shared" si="1"/>
        <v>0</v>
      </c>
      <c r="J34" s="82">
        <f t="shared" si="2"/>
        <v>0</v>
      </c>
      <c r="K34" s="127"/>
      <c r="L34" s="128"/>
      <c r="M34" s="1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x14ac:dyDescent="0.2">
      <c r="A35" s="97">
        <v>32</v>
      </c>
      <c r="B35" s="116" t="s">
        <v>98</v>
      </c>
      <c r="C35" s="117" t="s">
        <v>23</v>
      </c>
      <c r="D35" s="110" t="s">
        <v>48</v>
      </c>
      <c r="E35" s="117">
        <v>6</v>
      </c>
      <c r="F35" s="112">
        <v>0</v>
      </c>
      <c r="G35" s="80">
        <f t="shared" si="0"/>
        <v>0</v>
      </c>
      <c r="H35" s="130">
        <v>0.08</v>
      </c>
      <c r="I35" s="96">
        <f t="shared" si="1"/>
        <v>0</v>
      </c>
      <c r="J35" s="82">
        <f t="shared" si="2"/>
        <v>0</v>
      </c>
      <c r="K35" s="127"/>
      <c r="L35" s="128"/>
      <c r="M35" s="1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x14ac:dyDescent="0.2">
      <c r="A36" s="97">
        <v>33</v>
      </c>
      <c r="B36" s="116" t="s">
        <v>99</v>
      </c>
      <c r="C36" s="117" t="s">
        <v>100</v>
      </c>
      <c r="D36" s="110" t="s">
        <v>48</v>
      </c>
      <c r="E36" s="117">
        <v>12</v>
      </c>
      <c r="F36" s="112">
        <v>0</v>
      </c>
      <c r="G36" s="84">
        <f t="shared" si="0"/>
        <v>0</v>
      </c>
      <c r="H36" s="130">
        <v>0.08</v>
      </c>
      <c r="I36" s="96">
        <f t="shared" si="1"/>
        <v>0</v>
      </c>
      <c r="J36" s="82">
        <f t="shared" si="2"/>
        <v>0</v>
      </c>
      <c r="K36" s="127"/>
      <c r="L36" s="128"/>
      <c r="M36" s="1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x14ac:dyDescent="0.2">
      <c r="A37" s="98">
        <v>34</v>
      </c>
      <c r="B37" s="116" t="s">
        <v>104</v>
      </c>
      <c r="C37" s="117" t="s">
        <v>100</v>
      </c>
      <c r="D37" s="110" t="s">
        <v>48</v>
      </c>
      <c r="E37" s="117">
        <v>12</v>
      </c>
      <c r="F37" s="112">
        <v>0</v>
      </c>
      <c r="G37" s="80">
        <f t="shared" si="0"/>
        <v>0</v>
      </c>
      <c r="H37" s="130">
        <v>0.08</v>
      </c>
      <c r="I37" s="82">
        <f t="shared" si="1"/>
        <v>0</v>
      </c>
      <c r="J37" s="82">
        <f t="shared" si="2"/>
        <v>0</v>
      </c>
      <c r="K37" s="127"/>
      <c r="L37" s="128"/>
      <c r="M37" s="1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x14ac:dyDescent="0.2">
      <c r="A38" s="97">
        <v>35</v>
      </c>
      <c r="B38" s="116" t="s">
        <v>101</v>
      </c>
      <c r="C38" s="117" t="s">
        <v>102</v>
      </c>
      <c r="D38" s="110" t="s">
        <v>103</v>
      </c>
      <c r="E38" s="117">
        <v>12</v>
      </c>
      <c r="F38" s="124">
        <v>0</v>
      </c>
      <c r="G38" s="84">
        <f t="shared" si="0"/>
        <v>0</v>
      </c>
      <c r="H38" s="130">
        <v>0.08</v>
      </c>
      <c r="I38" s="96">
        <f t="shared" si="1"/>
        <v>0</v>
      </c>
      <c r="J38" s="82">
        <f t="shared" si="2"/>
        <v>0</v>
      </c>
      <c r="K38" s="127"/>
      <c r="L38" s="128"/>
      <c r="M38" s="1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9.5" x14ac:dyDescent="0.2">
      <c r="A39" s="97">
        <v>36</v>
      </c>
      <c r="B39" s="116" t="s">
        <v>96</v>
      </c>
      <c r="C39" s="109" t="s">
        <v>97</v>
      </c>
      <c r="D39" s="110" t="s">
        <v>48</v>
      </c>
      <c r="E39" s="117">
        <v>6</v>
      </c>
      <c r="F39" s="14">
        <v>0</v>
      </c>
      <c r="G39" s="80">
        <f t="shared" si="0"/>
        <v>0</v>
      </c>
      <c r="H39" s="130">
        <v>0.08</v>
      </c>
      <c r="I39" s="96">
        <f t="shared" si="1"/>
        <v>0</v>
      </c>
      <c r="J39" s="82">
        <f t="shared" si="2"/>
        <v>0</v>
      </c>
      <c r="K39" s="127"/>
      <c r="L39" s="128"/>
      <c r="M39" s="1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x14ac:dyDescent="0.2">
      <c r="A40" s="98">
        <v>37</v>
      </c>
      <c r="B40" s="116" t="s">
        <v>105</v>
      </c>
      <c r="C40" s="117" t="s">
        <v>106</v>
      </c>
      <c r="D40" s="110" t="s">
        <v>26</v>
      </c>
      <c r="E40" s="117">
        <v>6</v>
      </c>
      <c r="F40" s="112">
        <v>0</v>
      </c>
      <c r="G40" s="84">
        <f t="shared" si="0"/>
        <v>0</v>
      </c>
      <c r="H40" s="130">
        <v>0.08</v>
      </c>
      <c r="I40" s="82">
        <f t="shared" si="1"/>
        <v>0</v>
      </c>
      <c r="J40" s="82">
        <f t="shared" si="2"/>
        <v>0</v>
      </c>
      <c r="K40" s="127"/>
      <c r="L40" s="128"/>
      <c r="M40" s="1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5.95" customHeight="1" x14ac:dyDescent="0.2">
      <c r="A41" s="97">
        <v>38</v>
      </c>
      <c r="B41" s="121" t="s">
        <v>125</v>
      </c>
      <c r="C41" s="109" t="s">
        <v>37</v>
      </c>
      <c r="D41" s="125" t="s">
        <v>30</v>
      </c>
      <c r="E41" s="111">
        <v>160</v>
      </c>
      <c r="F41" s="112">
        <v>0</v>
      </c>
      <c r="G41" s="80">
        <f t="shared" si="0"/>
        <v>0</v>
      </c>
      <c r="H41" s="130">
        <v>0.08</v>
      </c>
      <c r="I41" s="96">
        <f t="shared" si="1"/>
        <v>0</v>
      </c>
      <c r="J41" s="82">
        <f t="shared" si="2"/>
        <v>0</v>
      </c>
      <c r="K41" s="127"/>
      <c r="L41" s="128"/>
      <c r="M41" s="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x14ac:dyDescent="0.2">
      <c r="A42" s="97">
        <v>39</v>
      </c>
      <c r="B42" s="121" t="s">
        <v>138</v>
      </c>
      <c r="C42" s="109" t="s">
        <v>136</v>
      </c>
      <c r="D42" s="125" t="s">
        <v>137</v>
      </c>
      <c r="E42" s="111">
        <v>20</v>
      </c>
      <c r="F42" s="112">
        <v>0</v>
      </c>
      <c r="G42" s="84">
        <f t="shared" si="0"/>
        <v>0</v>
      </c>
      <c r="H42" s="130">
        <v>0.08</v>
      </c>
      <c r="I42" s="96">
        <f t="shared" si="1"/>
        <v>0</v>
      </c>
      <c r="J42" s="82">
        <f t="shared" si="2"/>
        <v>0</v>
      </c>
      <c r="K42" s="127"/>
      <c r="L42" s="128"/>
      <c r="M42" s="1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5.95" customHeight="1" x14ac:dyDescent="0.2">
      <c r="A43" s="98">
        <v>40</v>
      </c>
      <c r="B43" s="116" t="s">
        <v>107</v>
      </c>
      <c r="C43" s="126" t="s">
        <v>23</v>
      </c>
      <c r="D43" s="110" t="s">
        <v>108</v>
      </c>
      <c r="E43" s="117">
        <v>6</v>
      </c>
      <c r="F43" s="112">
        <v>0</v>
      </c>
      <c r="G43" s="80">
        <f t="shared" si="0"/>
        <v>0</v>
      </c>
      <c r="H43" s="130">
        <v>0.08</v>
      </c>
      <c r="I43" s="82">
        <f t="shared" si="1"/>
        <v>0</v>
      </c>
      <c r="J43" s="82">
        <f t="shared" si="2"/>
        <v>0</v>
      </c>
      <c r="K43" s="127"/>
      <c r="L43" s="128"/>
      <c r="M43" s="1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5.95" customHeight="1" x14ac:dyDescent="0.2">
      <c r="A44" s="97">
        <v>41</v>
      </c>
      <c r="B44" s="110" t="s">
        <v>75</v>
      </c>
      <c r="C44" s="109" t="s">
        <v>76</v>
      </c>
      <c r="D44" s="110" t="s">
        <v>11</v>
      </c>
      <c r="E44" s="111">
        <v>6</v>
      </c>
      <c r="F44" s="112">
        <v>0</v>
      </c>
      <c r="G44" s="84">
        <f t="shared" si="0"/>
        <v>0</v>
      </c>
      <c r="H44" s="130">
        <v>0.08</v>
      </c>
      <c r="I44" s="96">
        <f t="shared" si="1"/>
        <v>0</v>
      </c>
      <c r="J44" s="82">
        <f t="shared" si="2"/>
        <v>0</v>
      </c>
      <c r="K44" s="127"/>
      <c r="L44" s="128"/>
      <c r="M44" s="1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x14ac:dyDescent="0.2">
      <c r="A45" s="97">
        <v>42</v>
      </c>
      <c r="B45" s="110" t="s">
        <v>75</v>
      </c>
      <c r="C45" s="109" t="s">
        <v>77</v>
      </c>
      <c r="D45" s="110" t="s">
        <v>11</v>
      </c>
      <c r="E45" s="111">
        <v>6</v>
      </c>
      <c r="F45" s="112">
        <v>0</v>
      </c>
      <c r="G45" s="84">
        <f t="shared" si="0"/>
        <v>0</v>
      </c>
      <c r="H45" s="130">
        <v>0.08</v>
      </c>
      <c r="I45" s="96">
        <f t="shared" si="1"/>
        <v>0</v>
      </c>
      <c r="J45" s="82">
        <f t="shared" si="2"/>
        <v>0</v>
      </c>
      <c r="K45" s="127"/>
      <c r="L45" s="128"/>
      <c r="M45" s="1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x14ac:dyDescent="0.2">
      <c r="A46" s="98">
        <v>43</v>
      </c>
      <c r="B46" s="110" t="s">
        <v>75</v>
      </c>
      <c r="C46" s="109" t="s">
        <v>78</v>
      </c>
      <c r="D46" s="110" t="s">
        <v>11</v>
      </c>
      <c r="E46" s="111">
        <v>6</v>
      </c>
      <c r="F46" s="112">
        <v>0</v>
      </c>
      <c r="G46" s="84">
        <f t="shared" si="0"/>
        <v>0</v>
      </c>
      <c r="H46" s="130">
        <v>0.08</v>
      </c>
      <c r="I46" s="82">
        <f t="shared" si="1"/>
        <v>0</v>
      </c>
      <c r="J46" s="82">
        <f t="shared" si="2"/>
        <v>0</v>
      </c>
      <c r="K46" s="127"/>
      <c r="L46" s="128"/>
      <c r="M46" s="1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x14ac:dyDescent="0.2">
      <c r="A47" s="97">
        <v>44</v>
      </c>
      <c r="B47" s="110" t="s">
        <v>82</v>
      </c>
      <c r="C47" s="109" t="s">
        <v>81</v>
      </c>
      <c r="D47" s="110" t="s">
        <v>15</v>
      </c>
      <c r="E47" s="111">
        <v>6</v>
      </c>
      <c r="F47" s="112">
        <v>0</v>
      </c>
      <c r="G47" s="84">
        <f t="shared" si="0"/>
        <v>0</v>
      </c>
      <c r="H47" s="130">
        <v>0.08</v>
      </c>
      <c r="I47" s="96">
        <f t="shared" si="1"/>
        <v>0</v>
      </c>
      <c r="J47" s="82">
        <f t="shared" si="2"/>
        <v>0</v>
      </c>
      <c r="K47" s="127"/>
      <c r="L47" s="128"/>
      <c r="M47" s="1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x14ac:dyDescent="0.2">
      <c r="A48" s="97">
        <v>45</v>
      </c>
      <c r="B48" s="110" t="s">
        <v>79</v>
      </c>
      <c r="C48" s="109" t="s">
        <v>80</v>
      </c>
      <c r="D48" s="110" t="s">
        <v>24</v>
      </c>
      <c r="E48" s="111">
        <v>60</v>
      </c>
      <c r="F48" s="112">
        <v>0</v>
      </c>
      <c r="G48" s="84">
        <f t="shared" si="0"/>
        <v>0</v>
      </c>
      <c r="H48" s="130">
        <v>0.08</v>
      </c>
      <c r="I48" s="96">
        <f t="shared" si="1"/>
        <v>0</v>
      </c>
      <c r="J48" s="82">
        <f t="shared" si="2"/>
        <v>0</v>
      </c>
      <c r="K48" s="127"/>
      <c r="L48" s="128"/>
      <c r="M48" s="1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9.5" x14ac:dyDescent="0.2">
      <c r="A49" s="98">
        <v>46</v>
      </c>
      <c r="B49" s="90" t="s">
        <v>62</v>
      </c>
      <c r="C49" s="91" t="s">
        <v>63</v>
      </c>
      <c r="D49" s="90" t="s">
        <v>64</v>
      </c>
      <c r="E49" s="92">
        <v>5</v>
      </c>
      <c r="F49" s="93">
        <v>0</v>
      </c>
      <c r="G49" s="129">
        <f t="shared" si="0"/>
        <v>0</v>
      </c>
      <c r="H49" s="94">
        <v>0.08</v>
      </c>
      <c r="I49" s="82">
        <f t="shared" si="1"/>
        <v>0</v>
      </c>
      <c r="J49" s="82">
        <f t="shared" si="2"/>
        <v>0</v>
      </c>
      <c r="K49" s="127"/>
      <c r="L49" s="128"/>
      <c r="M49" s="1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x14ac:dyDescent="0.2">
      <c r="A50" s="97">
        <v>47</v>
      </c>
      <c r="B50" s="110" t="s">
        <v>135</v>
      </c>
      <c r="C50" s="109" t="s">
        <v>29</v>
      </c>
      <c r="D50" s="110" t="s">
        <v>18</v>
      </c>
      <c r="E50" s="111">
        <v>30</v>
      </c>
      <c r="F50" s="112">
        <v>0</v>
      </c>
      <c r="G50" s="95">
        <f t="shared" si="0"/>
        <v>0</v>
      </c>
      <c r="H50" s="94">
        <v>0.08</v>
      </c>
      <c r="I50" s="96">
        <f t="shared" si="1"/>
        <v>0</v>
      </c>
      <c r="J50" s="82">
        <f t="shared" si="2"/>
        <v>0</v>
      </c>
      <c r="K50" s="127"/>
      <c r="L50" s="128"/>
      <c r="M50" s="1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x14ac:dyDescent="0.2">
      <c r="A51" s="97">
        <v>48</v>
      </c>
      <c r="B51" s="90" t="s">
        <v>65</v>
      </c>
      <c r="C51" s="91" t="s">
        <v>66</v>
      </c>
      <c r="D51" s="90" t="s">
        <v>28</v>
      </c>
      <c r="E51" s="92">
        <v>5</v>
      </c>
      <c r="F51" s="134">
        <v>0</v>
      </c>
      <c r="G51" s="95">
        <f t="shared" si="0"/>
        <v>0</v>
      </c>
      <c r="H51" s="94">
        <v>0.08</v>
      </c>
      <c r="I51" s="96">
        <f t="shared" si="1"/>
        <v>0</v>
      </c>
      <c r="J51" s="82">
        <f t="shared" si="2"/>
        <v>0</v>
      </c>
      <c r="K51" s="127"/>
      <c r="L51" s="128"/>
      <c r="M51" s="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x14ac:dyDescent="0.2">
      <c r="A52" s="26"/>
      <c r="B52" s="31"/>
      <c r="C52" s="32"/>
      <c r="D52" s="32"/>
      <c r="E52" s="33"/>
      <c r="F52" s="34"/>
      <c r="G52" s="35"/>
      <c r="H52" s="89" t="s">
        <v>35</v>
      </c>
      <c r="I52" s="83">
        <f>SUM(I4:I51)</f>
        <v>0</v>
      </c>
      <c r="J52" s="83">
        <f>SUM(J4:J51)</f>
        <v>0</v>
      </c>
      <c r="K52" s="32"/>
      <c r="L52" s="46"/>
      <c r="M52" s="1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x14ac:dyDescent="0.2">
      <c r="A53" s="26"/>
      <c r="C53" s="32"/>
      <c r="D53" s="32"/>
      <c r="E53" s="33"/>
      <c r="F53" s="67"/>
      <c r="G53" s="35"/>
      <c r="H53" s="36"/>
      <c r="I53" s="25"/>
      <c r="J53" s="25"/>
      <c r="K53" s="137"/>
      <c r="L53" s="137"/>
      <c r="M53" s="1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x14ac:dyDescent="0.2">
      <c r="A54" s="26"/>
      <c r="B54" s="31"/>
      <c r="C54" s="40"/>
      <c r="D54" s="32"/>
      <c r="E54" s="33"/>
      <c r="F54" s="34"/>
      <c r="G54" s="35"/>
      <c r="H54" s="36"/>
      <c r="K54" s="137"/>
      <c r="L54" s="137"/>
      <c r="M54" s="1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x14ac:dyDescent="0.2">
      <c r="A55" s="26"/>
      <c r="B55" s="31"/>
      <c r="C55" s="40"/>
      <c r="D55" s="32"/>
      <c r="E55" s="33"/>
      <c r="F55" s="67"/>
      <c r="G55" s="35"/>
      <c r="H55" s="36"/>
      <c r="K55" s="103"/>
      <c r="L55" s="103"/>
      <c r="M55" s="1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x14ac:dyDescent="0.2">
      <c r="A56" s="135" t="s">
        <v>0</v>
      </c>
      <c r="B56" s="135"/>
      <c r="C56" s="6" t="s">
        <v>145</v>
      </c>
      <c r="D56" s="136" t="s">
        <v>150</v>
      </c>
      <c r="E56" s="136"/>
      <c r="F56" s="136"/>
      <c r="G56" s="136"/>
      <c r="H56" s="28"/>
      <c r="I56" s="28"/>
      <c r="J56" s="28"/>
      <c r="K56" s="7"/>
      <c r="L56" s="7"/>
      <c r="M56" s="1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27" x14ac:dyDescent="0.2">
      <c r="A57" s="8" t="s">
        <v>38</v>
      </c>
      <c r="B57" s="68" t="s">
        <v>1</v>
      </c>
      <c r="C57" s="69" t="s">
        <v>2</v>
      </c>
      <c r="D57" s="70" t="s">
        <v>3</v>
      </c>
      <c r="E57" s="71" t="s">
        <v>4</v>
      </c>
      <c r="F57" s="72" t="s">
        <v>5</v>
      </c>
      <c r="G57" s="59" t="s">
        <v>6</v>
      </c>
      <c r="H57" s="12" t="s">
        <v>7</v>
      </c>
      <c r="I57" s="11" t="s">
        <v>8</v>
      </c>
      <c r="J57" s="11" t="s">
        <v>9</v>
      </c>
      <c r="K57" s="57" t="s">
        <v>33</v>
      </c>
      <c r="L57" s="13" t="s">
        <v>10</v>
      </c>
      <c r="M57" s="1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x14ac:dyDescent="0.2">
      <c r="A58" s="16">
        <v>1</v>
      </c>
      <c r="B58" s="140" t="s">
        <v>147</v>
      </c>
      <c r="C58" s="18" t="s">
        <v>148</v>
      </c>
      <c r="D58" s="18" t="s">
        <v>22</v>
      </c>
      <c r="E58" s="62">
        <v>300</v>
      </c>
      <c r="F58" s="42">
        <v>0</v>
      </c>
      <c r="G58" s="80">
        <f>ROUND(F58*(1+H58),2)</f>
        <v>0</v>
      </c>
      <c r="H58" s="15">
        <v>0.08</v>
      </c>
      <c r="I58" s="80">
        <f>ROUND(E58*F58,2)</f>
        <v>0</v>
      </c>
      <c r="J58" s="80">
        <f>ROUND(I58*(1+H58),2)</f>
        <v>0</v>
      </c>
      <c r="K58" s="16"/>
      <c r="L58" s="17"/>
      <c r="M58" s="1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x14ac:dyDescent="0.2">
      <c r="A59" s="16">
        <v>2</v>
      </c>
      <c r="B59" s="141"/>
      <c r="C59" s="30" t="s">
        <v>148</v>
      </c>
      <c r="D59" s="18" t="s">
        <v>149</v>
      </c>
      <c r="E59" s="62">
        <v>300</v>
      </c>
      <c r="F59" s="14">
        <v>0</v>
      </c>
      <c r="G59" s="80">
        <f>ROUND(F59*(1+H59),2)</f>
        <v>0</v>
      </c>
      <c r="H59" s="15">
        <v>0.08</v>
      </c>
      <c r="I59" s="80">
        <f>ROUND(E59*F59,2)</f>
        <v>0</v>
      </c>
      <c r="J59" s="80">
        <f>ROUND(I59*(1+H59),2)</f>
        <v>0</v>
      </c>
      <c r="K59" s="16"/>
      <c r="L59" s="17"/>
      <c r="M59" s="1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x14ac:dyDescent="0.2">
      <c r="A60" s="38"/>
      <c r="B60" s="38"/>
      <c r="C60" s="38"/>
      <c r="D60" s="38"/>
      <c r="E60" s="38"/>
      <c r="F60" s="38"/>
      <c r="G60" s="23"/>
      <c r="H60" s="24" t="s">
        <v>32</v>
      </c>
      <c r="I60" s="81">
        <f>SUM(I58:I59)</f>
        <v>0</v>
      </c>
      <c r="J60" s="81">
        <f>SUM(J58:J59)</f>
        <v>0</v>
      </c>
      <c r="K60" s="104"/>
      <c r="L60" s="105"/>
      <c r="M60" s="1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x14ac:dyDescent="0.2">
      <c r="F61" s="1" t="s">
        <v>112</v>
      </c>
      <c r="G61" s="1"/>
      <c r="K61" s="137"/>
      <c r="L61" s="137"/>
      <c r="M61" s="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x14ac:dyDescent="0.2">
      <c r="G62" s="1"/>
      <c r="K62" s="137"/>
      <c r="L62" s="137"/>
      <c r="M62" s="1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x14ac:dyDescent="0.2">
      <c r="A63" s="142" t="s">
        <v>0</v>
      </c>
      <c r="B63" s="142"/>
      <c r="C63" s="73" t="s">
        <v>146</v>
      </c>
      <c r="D63" s="143" t="s">
        <v>114</v>
      </c>
      <c r="E63" s="143"/>
      <c r="F63" s="143" t="s">
        <v>114</v>
      </c>
      <c r="G63" s="143"/>
      <c r="H63" s="143"/>
      <c r="I63" s="143"/>
      <c r="J63" s="143"/>
      <c r="K63" s="45"/>
      <c r="L63" s="45"/>
      <c r="M63" s="1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27" x14ac:dyDescent="0.2">
      <c r="A64" s="56" t="s">
        <v>38</v>
      </c>
      <c r="B64" s="56" t="s">
        <v>1</v>
      </c>
      <c r="C64" s="57" t="s">
        <v>2</v>
      </c>
      <c r="D64" s="56" t="s">
        <v>3</v>
      </c>
      <c r="E64" s="58" t="s">
        <v>4</v>
      </c>
      <c r="F64" s="10" t="s">
        <v>5</v>
      </c>
      <c r="G64" s="59" t="s">
        <v>6</v>
      </c>
      <c r="H64" s="60" t="s">
        <v>7</v>
      </c>
      <c r="I64" s="59" t="s">
        <v>8</v>
      </c>
      <c r="J64" s="59" t="s">
        <v>9</v>
      </c>
      <c r="K64" s="57" t="s">
        <v>33</v>
      </c>
      <c r="L64" s="61" t="s">
        <v>10</v>
      </c>
      <c r="M64" s="1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49.5" customHeight="1" x14ac:dyDescent="0.2">
      <c r="A65" s="16">
        <v>1</v>
      </c>
      <c r="B65" s="21" t="s">
        <v>115</v>
      </c>
      <c r="C65" s="19" t="s">
        <v>116</v>
      </c>
      <c r="D65" s="18" t="s">
        <v>158</v>
      </c>
      <c r="E65" s="22">
        <v>25</v>
      </c>
      <c r="F65" s="42">
        <v>0</v>
      </c>
      <c r="G65" s="80">
        <f>ROUND(F65*(1+H65),2)</f>
        <v>0</v>
      </c>
      <c r="H65" s="74">
        <v>0.08</v>
      </c>
      <c r="I65" s="80">
        <f>ROUND(E65*F65,2)</f>
        <v>0</v>
      </c>
      <c r="J65" s="80">
        <f>ROUND(I65*(1+H65),2)</f>
        <v>0</v>
      </c>
      <c r="K65" s="16"/>
      <c r="L65" s="17"/>
      <c r="M65" s="1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x14ac:dyDescent="0.2">
      <c r="A66" s="144"/>
      <c r="B66" s="144"/>
      <c r="C66" s="144"/>
      <c r="D66" s="144"/>
      <c r="E66" s="144"/>
      <c r="F66" s="144"/>
      <c r="G66" s="23"/>
      <c r="H66" s="24" t="s">
        <v>32</v>
      </c>
      <c r="I66" s="81">
        <f>SUM(I65:I65)</f>
        <v>0</v>
      </c>
      <c r="J66" s="81">
        <f>SUM(J65:J65)</f>
        <v>0</v>
      </c>
      <c r="K66" s="104"/>
      <c r="L66" s="105"/>
      <c r="M66" s="1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x14ac:dyDescent="0.2">
      <c r="G67" s="1"/>
      <c r="K67" s="137"/>
      <c r="L67" s="137"/>
      <c r="M67" s="1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x14ac:dyDescent="0.2">
      <c r="G68" s="1"/>
      <c r="K68" s="137"/>
      <c r="L68" s="137"/>
      <c r="M68" s="1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x14ac:dyDescent="0.2">
      <c r="A69" s="145" t="s">
        <v>0</v>
      </c>
      <c r="B69" s="145"/>
      <c r="C69" s="73" t="s">
        <v>151</v>
      </c>
      <c r="D69" s="143" t="s">
        <v>117</v>
      </c>
      <c r="E69" s="143"/>
      <c r="F69" s="143" t="s">
        <v>114</v>
      </c>
      <c r="G69" s="143"/>
      <c r="H69" s="143"/>
      <c r="I69" s="143"/>
      <c r="J69" s="143"/>
      <c r="K69" s="45"/>
      <c r="L69" s="45"/>
      <c r="M69" s="1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27" x14ac:dyDescent="0.2">
      <c r="A70" s="56" t="s">
        <v>38</v>
      </c>
      <c r="B70" s="56" t="s">
        <v>1</v>
      </c>
      <c r="C70" s="57" t="s">
        <v>2</v>
      </c>
      <c r="D70" s="56" t="s">
        <v>3</v>
      </c>
      <c r="E70" s="58" t="s">
        <v>4</v>
      </c>
      <c r="F70" s="10" t="s">
        <v>5</v>
      </c>
      <c r="G70" s="59" t="s">
        <v>6</v>
      </c>
      <c r="H70" s="60" t="s">
        <v>7</v>
      </c>
      <c r="I70" s="59" t="s">
        <v>8</v>
      </c>
      <c r="J70" s="59" t="s">
        <v>9</v>
      </c>
      <c r="K70" s="57" t="s">
        <v>33</v>
      </c>
      <c r="L70" s="61" t="s">
        <v>10</v>
      </c>
      <c r="M70" s="1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x14ac:dyDescent="0.2">
      <c r="A71" s="16">
        <v>1</v>
      </c>
      <c r="B71" s="86" t="s">
        <v>118</v>
      </c>
      <c r="C71" s="19" t="s">
        <v>119</v>
      </c>
      <c r="D71" s="18" t="s">
        <v>159</v>
      </c>
      <c r="E71" s="22">
        <v>6</v>
      </c>
      <c r="F71" s="42">
        <v>0</v>
      </c>
      <c r="G71" s="80">
        <f>ROUND(F71*(1+H71),2)</f>
        <v>0</v>
      </c>
      <c r="H71" s="74">
        <v>0.08</v>
      </c>
      <c r="I71" s="80">
        <f>ROUND(E71*F71,2)</f>
        <v>0</v>
      </c>
      <c r="J71" s="80">
        <f>ROUND(I71*(1+H71),2)</f>
        <v>0</v>
      </c>
      <c r="K71" s="16"/>
      <c r="L71" s="17"/>
      <c r="M71" s="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x14ac:dyDescent="0.2">
      <c r="A72" s="146"/>
      <c r="B72" s="147"/>
      <c r="C72" s="147"/>
      <c r="D72" s="147"/>
      <c r="E72" s="147"/>
      <c r="F72" s="148"/>
      <c r="G72" s="23"/>
      <c r="H72" s="24" t="s">
        <v>32</v>
      </c>
      <c r="I72" s="81">
        <f>SUM(I71:I71)</f>
        <v>0</v>
      </c>
      <c r="J72" s="81">
        <f>SUM(J71:J71)</f>
        <v>0</v>
      </c>
      <c r="K72" s="106"/>
      <c r="L72" s="107"/>
      <c r="M72" s="1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x14ac:dyDescent="0.2">
      <c r="G73" s="1"/>
      <c r="K73" s="137"/>
      <c r="L73" s="137"/>
      <c r="M73" s="1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x14ac:dyDescent="0.2">
      <c r="G74" s="1"/>
      <c r="K74" s="137"/>
      <c r="L74" s="137"/>
      <c r="M74" s="1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x14ac:dyDescent="0.2">
      <c r="G75" s="1"/>
      <c r="K75" s="103"/>
      <c r="L75" s="103"/>
      <c r="M75" s="1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x14ac:dyDescent="0.2">
      <c r="A76" s="37"/>
      <c r="B76" s="37" t="s">
        <v>0</v>
      </c>
      <c r="C76" s="44">
        <v>5</v>
      </c>
      <c r="D76" s="138" t="s">
        <v>152</v>
      </c>
      <c r="E76" s="138" t="s">
        <v>113</v>
      </c>
      <c r="F76" s="138"/>
      <c r="G76" s="138"/>
      <c r="H76" s="138"/>
      <c r="I76" s="138"/>
      <c r="J76" s="138"/>
      <c r="K76" s="28"/>
      <c r="L76" s="7"/>
      <c r="M76" s="1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27" x14ac:dyDescent="0.2">
      <c r="A77" s="8" t="s">
        <v>38</v>
      </c>
      <c r="B77" s="8" t="s">
        <v>1</v>
      </c>
      <c r="C77" s="29" t="s">
        <v>2</v>
      </c>
      <c r="D77" s="8" t="s">
        <v>3</v>
      </c>
      <c r="E77" s="9" t="s">
        <v>4</v>
      </c>
      <c r="F77" s="41" t="s">
        <v>5</v>
      </c>
      <c r="G77" s="11" t="s">
        <v>6</v>
      </c>
      <c r="H77" s="12" t="s">
        <v>7</v>
      </c>
      <c r="I77" s="11" t="s">
        <v>8</v>
      </c>
      <c r="J77" s="11" t="s">
        <v>9</v>
      </c>
      <c r="K77" s="57" t="s">
        <v>33</v>
      </c>
      <c r="L77" s="13" t="s">
        <v>10</v>
      </c>
      <c r="M77" s="1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4.25" customHeight="1" x14ac:dyDescent="0.2">
      <c r="A78" s="16">
        <v>1</v>
      </c>
      <c r="B78" s="18" t="s">
        <v>156</v>
      </c>
      <c r="C78" s="19" t="s">
        <v>153</v>
      </c>
      <c r="D78" s="18" t="s">
        <v>154</v>
      </c>
      <c r="E78" s="20">
        <v>80</v>
      </c>
      <c r="F78" s="42"/>
      <c r="G78" s="80">
        <f>ROUND(F78*(1+H78),2)</f>
        <v>0</v>
      </c>
      <c r="H78" s="15">
        <v>0.08</v>
      </c>
      <c r="I78" s="80">
        <f>ROUND(E78*F78,2)</f>
        <v>0</v>
      </c>
      <c r="J78" s="80">
        <f>ROUND(I78*(1+H78),2)</f>
        <v>0</v>
      </c>
      <c r="K78" s="16"/>
      <c r="L78" s="17"/>
      <c r="M78" s="1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x14ac:dyDescent="0.2">
      <c r="A79" s="144"/>
      <c r="B79" s="144"/>
      <c r="C79" s="144"/>
      <c r="D79" s="144"/>
      <c r="E79" s="144"/>
      <c r="F79" s="144"/>
      <c r="G79" s="23"/>
      <c r="H79" s="24" t="s">
        <v>32</v>
      </c>
      <c r="I79" s="81">
        <f>SUM(I78:I78)</f>
        <v>0</v>
      </c>
      <c r="J79" s="81">
        <f>SUM(J78:J78)</f>
        <v>0</v>
      </c>
      <c r="K79" s="104"/>
      <c r="L79" s="105"/>
      <c r="M79" s="1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x14ac:dyDescent="0.2">
      <c r="G80" s="1"/>
      <c r="K80" s="137"/>
      <c r="L80" s="137"/>
      <c r="M80" s="1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x14ac:dyDescent="0.2">
      <c r="G81" s="1"/>
      <c r="K81" s="137"/>
      <c r="L81" s="137"/>
      <c r="M81" s="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x14ac:dyDescent="0.2">
      <c r="A82" s="26"/>
      <c r="B82" s="31"/>
      <c r="C82" s="40"/>
      <c r="D82" s="32"/>
      <c r="E82" s="33"/>
      <c r="F82" s="34"/>
      <c r="G82" s="35"/>
      <c r="H82" s="36"/>
      <c r="K82" s="102"/>
      <c r="L82" s="102"/>
      <c r="M82" s="1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x14ac:dyDescent="0.2">
      <c r="M83" s="1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x14ac:dyDescent="0.2">
      <c r="C84" s="2" t="s">
        <v>144</v>
      </c>
      <c r="D84" s="2">
        <v>4.4535999999999998</v>
      </c>
      <c r="M84" s="1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x14ac:dyDescent="0.2">
      <c r="M85" s="1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9.5" x14ac:dyDescent="0.2">
      <c r="A86"/>
      <c r="B86" s="75" t="s">
        <v>0</v>
      </c>
      <c r="C86" s="76" t="s">
        <v>128</v>
      </c>
      <c r="D86" s="76" t="s">
        <v>129</v>
      </c>
      <c r="E86" s="3"/>
      <c r="F86" s="99"/>
      <c r="G86" s="1"/>
      <c r="M86" s="1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x14ac:dyDescent="0.2">
      <c r="A87"/>
      <c r="B87" s="79" t="s">
        <v>130</v>
      </c>
      <c r="C87" s="77">
        <f>I52</f>
        <v>0</v>
      </c>
      <c r="D87" s="85">
        <f>J52</f>
        <v>0</v>
      </c>
      <c r="F87" s="100"/>
      <c r="G87" s="1"/>
      <c r="J87" s="4"/>
      <c r="M87" s="1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</row>
    <row r="88" spans="1:63" x14ac:dyDescent="0.2">
      <c r="A88"/>
      <c r="B88" s="79" t="s">
        <v>131</v>
      </c>
      <c r="C88" s="77">
        <f>I60</f>
        <v>0</v>
      </c>
      <c r="D88" s="85">
        <f>J60</f>
        <v>0</v>
      </c>
      <c r="F88" s="100"/>
      <c r="G88" s="1"/>
      <c r="J88" s="4"/>
      <c r="M88" s="1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</row>
    <row r="89" spans="1:63" x14ac:dyDescent="0.2">
      <c r="A89"/>
      <c r="B89" s="79" t="s">
        <v>132</v>
      </c>
      <c r="C89" s="77">
        <f>I66</f>
        <v>0</v>
      </c>
      <c r="D89" s="85">
        <f>J66</f>
        <v>0</v>
      </c>
      <c r="F89" s="100"/>
      <c r="G89" s="1"/>
      <c r="J89" s="4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</row>
    <row r="90" spans="1:63" x14ac:dyDescent="0.2">
      <c r="A90"/>
      <c r="B90" s="79" t="s">
        <v>133</v>
      </c>
      <c r="C90" s="77">
        <f>I72</f>
        <v>0</v>
      </c>
      <c r="D90" s="85">
        <f>J72</f>
        <v>0</v>
      </c>
      <c r="F90" s="100"/>
      <c r="G90" s="1"/>
      <c r="J90" s="4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</row>
    <row r="91" spans="1:63" x14ac:dyDescent="0.2">
      <c r="A91"/>
      <c r="B91" s="79" t="s">
        <v>134</v>
      </c>
      <c r="C91" s="77">
        <f>I79</f>
        <v>0</v>
      </c>
      <c r="D91" s="85">
        <f>J79</f>
        <v>0</v>
      </c>
      <c r="F91" s="100"/>
      <c r="G91" s="1"/>
      <c r="J91" s="4"/>
    </row>
    <row r="92" spans="1:63" x14ac:dyDescent="0.2">
      <c r="A92"/>
      <c r="B92" s="78" t="s">
        <v>120</v>
      </c>
      <c r="C92" s="88">
        <f>SUM(C87:C91)</f>
        <v>0</v>
      </c>
      <c r="D92" s="88">
        <f>SUM(D87:D91)</f>
        <v>0</v>
      </c>
      <c r="E92" s="3"/>
      <c r="F92" s="101"/>
      <c r="G92" s="1"/>
    </row>
    <row r="93" spans="1:63" x14ac:dyDescent="0.2">
      <c r="C93" s="87"/>
    </row>
  </sheetData>
  <sortState xmlns:xlrd2="http://schemas.microsoft.com/office/spreadsheetml/2017/richdata2" ref="B5:F51">
    <sortCondition ref="B4"/>
  </sortState>
  <mergeCells count="23">
    <mergeCell ref="A63:B63"/>
    <mergeCell ref="D63:J63"/>
    <mergeCell ref="A79:F79"/>
    <mergeCell ref="K80:L80"/>
    <mergeCell ref="K81:L81"/>
    <mergeCell ref="D76:J76"/>
    <mergeCell ref="A66:F66"/>
    <mergeCell ref="K67:L67"/>
    <mergeCell ref="K68:L68"/>
    <mergeCell ref="A69:B69"/>
    <mergeCell ref="D69:J69"/>
    <mergeCell ref="A72:F72"/>
    <mergeCell ref="K73:L73"/>
    <mergeCell ref="K74:L74"/>
    <mergeCell ref="A56:B56"/>
    <mergeCell ref="D56:G56"/>
    <mergeCell ref="K61:L61"/>
    <mergeCell ref="K62:L62"/>
    <mergeCell ref="D2:J2"/>
    <mergeCell ref="K2:L2"/>
    <mergeCell ref="K53:L53"/>
    <mergeCell ref="K54:L54"/>
    <mergeCell ref="B58:B59"/>
  </mergeCells>
  <pageMargins left="0" right="0" top="0.39374999999999999" bottom="0.39374999999999999" header="0" footer="0"/>
  <pageSetup paperSize="9" firstPageNumber="0" orientation="landscape" horizontalDpi="300" verticalDpi="300" r:id="rId1"/>
  <headerFooter>
    <oddHeader>&amp;C&amp;A</oddHead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2218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Sidor</dc:creator>
  <dc:description/>
  <cp:lastModifiedBy>Kancelaria Sowisło</cp:lastModifiedBy>
  <cp:revision>304</cp:revision>
  <cp:lastPrinted>2023-12-13T11:33:56Z</cp:lastPrinted>
  <dcterms:created xsi:type="dcterms:W3CDTF">2018-07-23T08:09:00Z</dcterms:created>
  <dcterms:modified xsi:type="dcterms:W3CDTF">2024-02-13T15:05:24Z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