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2 zamówienia do 130pln\18-2022A usługi kominiarskie w rejonie ADM-3\"/>
    </mc:Choice>
  </mc:AlternateContent>
  <xr:revisionPtr revIDLastSave="0" documentId="13_ncr:1_{ACA272FF-2256-48CF-9AB6-F746EC8EA0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kulacja" sheetId="5" r:id="rId1"/>
  </sheets>
  <definedNames>
    <definedName name="_xlnm.Print_Area" localSheetId="0">kalkulacja!$A$1:$K$90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7" i="5" l="1"/>
  <c r="E87" i="5" s="1"/>
  <c r="D84" i="5"/>
  <c r="E84" i="5" s="1"/>
  <c r="D79" i="5"/>
  <c r="E79" i="5" s="1"/>
  <c r="D76" i="5"/>
  <c r="E76" i="5" s="1"/>
  <c r="G10" i="5"/>
  <c r="C13" i="5" s="1"/>
  <c r="F10" i="5"/>
  <c r="J8" i="5"/>
  <c r="K8" i="5" s="1"/>
  <c r="J9" i="5"/>
  <c r="K9" i="5" s="1"/>
  <c r="J7" i="5"/>
  <c r="K7" i="5" s="1"/>
  <c r="H8" i="5"/>
  <c r="I8" i="5" s="1"/>
  <c r="H9" i="5"/>
  <c r="I9" i="5" s="1"/>
  <c r="H7" i="5"/>
  <c r="I7" i="5" s="1"/>
  <c r="D71" i="5"/>
  <c r="E71" i="5" s="1"/>
  <c r="D67" i="5"/>
  <c r="E67" i="5" s="1"/>
  <c r="D62" i="5"/>
  <c r="E62" i="5" s="1"/>
  <c r="D59" i="5"/>
  <c r="E59" i="5" s="1"/>
  <c r="D54" i="5"/>
  <c r="E54" i="5" s="1"/>
  <c r="D51" i="5"/>
  <c r="E51" i="5" s="1"/>
  <c r="D46" i="5"/>
  <c r="E46" i="5" s="1"/>
  <c r="D43" i="5"/>
  <c r="E43" i="5" s="1"/>
  <c r="D38" i="5"/>
  <c r="E38" i="5" s="1"/>
  <c r="D34" i="5"/>
  <c r="E34" i="5" s="1"/>
  <c r="D30" i="5"/>
  <c r="E30" i="5" s="1"/>
  <c r="D25" i="5"/>
  <c r="E25" i="5" s="1"/>
  <c r="D21" i="5"/>
  <c r="E21" i="5" s="1"/>
  <c r="E9" i="5"/>
  <c r="E8" i="5"/>
  <c r="E7" i="5"/>
  <c r="K10" i="5" l="1"/>
  <c r="I10" i="5"/>
  <c r="H10" i="5"/>
  <c r="J10" i="5"/>
  <c r="E13" i="5" l="1"/>
  <c r="D13" i="5"/>
  <c r="C16" i="5" l="1"/>
  <c r="C17" i="5" l="1"/>
  <c r="D90" i="5" s="1"/>
  <c r="D89" i="5"/>
</calcChain>
</file>

<file path=xl/sharedStrings.xml><?xml version="1.0" encoding="utf-8"?>
<sst xmlns="http://schemas.openxmlformats.org/spreadsheetml/2006/main" count="114" uniqueCount="39">
  <si>
    <t>Lp</t>
  </si>
  <si>
    <t>szt.</t>
  </si>
  <si>
    <t>stawka</t>
  </si>
  <si>
    <t>netto</t>
  </si>
  <si>
    <t>brutto</t>
  </si>
  <si>
    <t>ogółem</t>
  </si>
  <si>
    <t>budynki mieszkalne 8 %</t>
  </si>
  <si>
    <t>budynki niemieszkalne 23 %</t>
  </si>
  <si>
    <t>9. Koszt usuwania gniazd ptasich</t>
  </si>
  <si>
    <t>11. Koszt wymiany lub osadzenia drzwiczek kominowych wraz z materiałami</t>
  </si>
  <si>
    <t>12. Koszt zamontowania na kominie wentylacyjnym turbowentu wraz z materiałami</t>
  </si>
  <si>
    <t>13. Koszt zamontowania na kominie dymnym rotowentu wraz z materiałami</t>
  </si>
  <si>
    <t>nazwa/rodzaj przewodów</t>
  </si>
  <si>
    <t>stawka jednostkowa</t>
  </si>
  <si>
    <t>wartość sługi w budynkach mieszkalnych</t>
  </si>
  <si>
    <t>wartość sługi w budynkach niemieszkalnych</t>
  </si>
  <si>
    <t>spalinowe</t>
  </si>
  <si>
    <t>dymowe</t>
  </si>
  <si>
    <t>wentylacyjne</t>
  </si>
  <si>
    <t xml:space="preserve">3. Koszt opinii kominiarskich – budynki mieszkalne i niemieszkalne (23%VAT) </t>
  </si>
  <si>
    <t>10. Koszt badania przewodu kominowego przy użyciu kamery inspekcyjnej</t>
  </si>
  <si>
    <t>przewidywana ilość opinii w szt.</t>
  </si>
  <si>
    <t>ilość zleceń</t>
  </si>
  <si>
    <t xml:space="preserve"> w budynkach mieszkalnych</t>
  </si>
  <si>
    <t>Łączna ilość przewodów</t>
  </si>
  <si>
    <t>Razem w budynkach</t>
  </si>
  <si>
    <t xml:space="preserve"> w budynkach niemieszkalnych</t>
  </si>
  <si>
    <t>razem za czyszczenie przewodów w okresie 2 lat</t>
  </si>
  <si>
    <t>1. Czyszczenie przewodów</t>
  </si>
  <si>
    <t>razem oferta netto 2 lata</t>
  </si>
  <si>
    <t>razem oferta brutto 2 lata</t>
  </si>
  <si>
    <t>ilość czyszczeń</t>
  </si>
  <si>
    <t>2. Wartość okresowej kontroli (2 razy w okresie umowy) stanu technicznego sprawności przewodów kominowych  i podlączeń w obsługiwanych budynkach - budynki mieszkalne i niemieszkalne (23%VAT)</t>
  </si>
  <si>
    <t>4. Koszt sprawdzenia stanu technicznego przewodów kominowych i kanałów w stanie surowym, wykończeniowym i użytkowym w budynkach nowobudowanych, przebudowywanych i modernizowanych wraz z wydaniem pisemnych opinii kominiarskich 23%VAT</t>
  </si>
  <si>
    <t>5. Koszt ustalenia przyczyny wadliwego działania urządzeń grzewczych odprowadzających spaliny z wydaniem ekspertyzy zawierającej wskazania rozwiązań technicznych - budynki mieszkalne i niemieszkalne 23%VAT</t>
  </si>
  <si>
    <t>6. Koszt ustalenia przyczyny wadliwego działania wentylacji w lokalach, a w tym braku prawidłowej cyrkulacji powiertrza wraz z wydaniem ekspertyzy zawierającej wskazania rozwiązań technicznych - budynki mieszkalne i niemieszkalne 23% VAT</t>
  </si>
  <si>
    <t>7. Koszt przeprowadzenia inwentaryzacji urządzeń grzewczo-kominowych w budynkach łącznie ze sporządzeniem niezbędnych szkiców i rysunków oraz opisem stanu technicznego - budynki mieszkalne i niemieszkalne 23% VAT</t>
  </si>
  <si>
    <t xml:space="preserve">8. Koszt odgruzowania przewodu kominowego </t>
  </si>
  <si>
    <t xml:space="preserve">ARKUSZ KALKULACJI CENY OFERTOWEJ NA ŚWIADCZENIE USŁUG KOMINIARSKICH W ZASOBACH GMINNYCH ADMINISTOWANYCH PRZEZ ZGM W REJONIE ADM-3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</si>
</sst>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5" fillId="0" borderId="0" xfId="0" applyFont="1"/>
    <xf numFmtId="164" fontId="0" fillId="2" borderId="1" xfId="0" applyNumberFormat="1" applyFill="1" applyBorder="1" applyAlignment="1" applyProtection="1">
      <protection locked="0"/>
    </xf>
    <xf numFmtId="0" fontId="0" fillId="0" borderId="0" xfId="0" applyProtection="1"/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/>
    <xf numFmtId="0" fontId="0" fillId="3" borderId="1" xfId="0" applyNumberFormat="1" applyFill="1" applyBorder="1" applyAlignment="1" applyProtection="1"/>
    <xf numFmtId="0" fontId="0" fillId="0" borderId="1" xfId="0" applyNumberForma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0" fontId="0" fillId="0" borderId="2" xfId="0" applyFill="1" applyBorder="1" applyAlignment="1" applyProtection="1"/>
    <xf numFmtId="0" fontId="0" fillId="0" borderId="0" xfId="0" applyFill="1" applyBorder="1" applyAlignment="1" applyProtection="1"/>
    <xf numFmtId="0" fontId="0" fillId="3" borderId="0" xfId="0" applyFill="1" applyBorder="1" applyAlignment="1" applyProtection="1"/>
    <xf numFmtId="0" fontId="0" fillId="0" borderId="1" xfId="0" applyBorder="1" applyAlignment="1" applyProtection="1">
      <alignment horizontal="right" wrapText="1"/>
    </xf>
    <xf numFmtId="0" fontId="0" fillId="0" borderId="1" xfId="0" applyBorder="1" applyProtection="1"/>
    <xf numFmtId="4" fontId="0" fillId="0" borderId="1" xfId="0" applyNumberFormat="1" applyBorder="1" applyProtection="1"/>
    <xf numFmtId="0" fontId="0" fillId="0" borderId="1" xfId="0" applyBorder="1" applyAlignment="1" applyProtection="1">
      <alignment horizontal="right"/>
    </xf>
    <xf numFmtId="0" fontId="0" fillId="0" borderId="7" xfId="0" applyBorder="1" applyProtection="1"/>
    <xf numFmtId="0" fontId="0" fillId="0" borderId="0" xfId="0" applyBorder="1" applyProtection="1"/>
    <xf numFmtId="0" fontId="0" fillId="3" borderId="1" xfId="0" applyFill="1" applyBorder="1" applyAlignment="1" applyProtection="1">
      <alignment horizontal="center"/>
    </xf>
    <xf numFmtId="0" fontId="0" fillId="3" borderId="0" xfId="0" applyFill="1" applyProtection="1"/>
    <xf numFmtId="0" fontId="0" fillId="3" borderId="1" xfId="0" applyNumberFormat="1" applyFill="1" applyBorder="1" applyAlignment="1" applyProtection="1">
      <alignment horizontal="center"/>
    </xf>
    <xf numFmtId="164" fontId="4" fillId="0" borderId="1" xfId="0" applyNumberFormat="1" applyFont="1" applyBorder="1" applyProtection="1"/>
    <xf numFmtId="0" fontId="0" fillId="0" borderId="3" xfId="0" applyBorder="1" applyProtection="1"/>
    <xf numFmtId="0" fontId="0" fillId="3" borderId="0" xfId="0" applyFill="1" applyBorder="1" applyProtection="1"/>
    <xf numFmtId="4" fontId="3" fillId="0" borderId="0" xfId="0" applyNumberFormat="1" applyFont="1" applyProtection="1"/>
    <xf numFmtId="0" fontId="5" fillId="0" borderId="0" xfId="0" applyFont="1" applyProtection="1"/>
    <xf numFmtId="0" fontId="5" fillId="0" borderId="1" xfId="0" applyFont="1" applyBorder="1" applyProtection="1"/>
    <xf numFmtId="4" fontId="5" fillId="0" borderId="1" xfId="0" applyNumberFormat="1" applyFont="1" applyBorder="1" applyProtection="1"/>
    <xf numFmtId="0" fontId="5" fillId="3" borderId="0" xfId="0" applyFont="1" applyFill="1" applyProtection="1"/>
    <xf numFmtId="4" fontId="5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center"/>
    </xf>
    <xf numFmtId="4" fontId="0" fillId="2" borderId="1" xfId="0" applyNumberFormat="1" applyFill="1" applyBorder="1" applyProtection="1">
      <protection locked="0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3" borderId="3" xfId="0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07D2F-5F21-4390-9B6A-73758FEEE6AC}">
  <sheetPr>
    <pageSetUpPr fitToPage="1"/>
  </sheetPr>
  <dimension ref="A1:N98"/>
  <sheetViews>
    <sheetView showGridLines="0" tabSelected="1" workbookViewId="0">
      <selection activeCell="M15" sqref="M15"/>
    </sheetView>
  </sheetViews>
  <sheetFormatPr defaultRowHeight="15" x14ac:dyDescent="0.25"/>
  <cols>
    <col min="1" max="1" width="3.28515625" customWidth="1"/>
    <col min="2" max="2" width="24.28515625" customWidth="1"/>
    <col min="3" max="4" width="13.140625" customWidth="1"/>
    <col min="5" max="5" width="13.140625" style="2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1" spans="1:14" x14ac:dyDescent="0.25">
      <c r="A1" s="11"/>
      <c r="B1" s="11"/>
      <c r="C1" s="11"/>
      <c r="D1" s="11"/>
      <c r="E1" s="35"/>
      <c r="F1" s="11"/>
      <c r="G1" s="11"/>
      <c r="H1" s="11"/>
      <c r="I1" s="11"/>
      <c r="J1" s="11"/>
      <c r="K1" s="11"/>
    </row>
    <row r="2" spans="1:14" ht="25.5" customHeight="1" x14ac:dyDescent="0.25">
      <c r="A2" s="62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4" x14ac:dyDescent="0.25">
      <c r="A3" s="11"/>
      <c r="B3" s="11"/>
      <c r="C3" s="11"/>
      <c r="D3" s="11"/>
      <c r="E3" s="35"/>
      <c r="F3" s="11"/>
      <c r="G3" s="11"/>
      <c r="H3" s="11"/>
      <c r="I3" s="11"/>
      <c r="J3" s="11"/>
      <c r="K3" s="11"/>
    </row>
    <row r="4" spans="1:14" x14ac:dyDescent="0.25">
      <c r="A4" s="46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5"/>
      <c r="M4" s="5"/>
    </row>
    <row r="5" spans="1:14" ht="33.75" customHeight="1" x14ac:dyDescent="0.25">
      <c r="A5" s="12"/>
      <c r="B5" s="13"/>
      <c r="C5" s="13"/>
      <c r="D5" s="13"/>
      <c r="E5" s="56" t="s">
        <v>24</v>
      </c>
      <c r="F5" s="57"/>
      <c r="G5" s="58"/>
      <c r="H5" s="59" t="s">
        <v>14</v>
      </c>
      <c r="I5" s="60"/>
      <c r="J5" s="59" t="s">
        <v>15</v>
      </c>
      <c r="K5" s="60"/>
    </row>
    <row r="6" spans="1:14" ht="30" x14ac:dyDescent="0.25">
      <c r="A6" s="14" t="s">
        <v>0</v>
      </c>
      <c r="B6" s="14" t="s">
        <v>12</v>
      </c>
      <c r="C6" s="15" t="s">
        <v>13</v>
      </c>
      <c r="D6" s="15" t="s">
        <v>31</v>
      </c>
      <c r="E6" s="16" t="s">
        <v>25</v>
      </c>
      <c r="F6" s="17" t="s">
        <v>23</v>
      </c>
      <c r="G6" s="17" t="s">
        <v>26</v>
      </c>
      <c r="H6" s="18" t="s">
        <v>3</v>
      </c>
      <c r="I6" s="19" t="s">
        <v>4</v>
      </c>
      <c r="J6" s="18" t="s">
        <v>3</v>
      </c>
      <c r="K6" s="19" t="s">
        <v>4</v>
      </c>
    </row>
    <row r="7" spans="1:14" x14ac:dyDescent="0.25">
      <c r="A7" s="20">
        <v>1</v>
      </c>
      <c r="B7" s="21" t="s">
        <v>16</v>
      </c>
      <c r="C7" s="10"/>
      <c r="D7" s="36">
        <v>2</v>
      </c>
      <c r="E7" s="22">
        <f>SUM(F7:G7)</f>
        <v>29</v>
      </c>
      <c r="F7" s="20">
        <v>26</v>
      </c>
      <c r="G7" s="23">
        <v>3</v>
      </c>
      <c r="H7" s="24">
        <f>ROUND(C7*F7*D7,2)</f>
        <v>0</v>
      </c>
      <c r="I7" s="24">
        <f>ROUND(H7*1.08,2)</f>
        <v>0</v>
      </c>
      <c r="J7" s="24">
        <f>ROUND(C7*G7*D7,2)</f>
        <v>0</v>
      </c>
      <c r="K7" s="24">
        <f>ROUND(J7*1.23,2)</f>
        <v>0</v>
      </c>
    </row>
    <row r="8" spans="1:14" x14ac:dyDescent="0.25">
      <c r="A8" s="20">
        <v>2</v>
      </c>
      <c r="B8" s="21" t="s">
        <v>17</v>
      </c>
      <c r="C8" s="10"/>
      <c r="D8" s="36">
        <v>4</v>
      </c>
      <c r="E8" s="22">
        <f t="shared" ref="E8:E9" si="0">SUM(F8:G8)</f>
        <v>72</v>
      </c>
      <c r="F8" s="20">
        <v>69</v>
      </c>
      <c r="G8" s="23">
        <v>3</v>
      </c>
      <c r="H8" s="24">
        <f t="shared" ref="H8:H9" si="1">ROUND(C8*F8*D8,2)</f>
        <v>0</v>
      </c>
      <c r="I8" s="24">
        <f t="shared" ref="I8:I9" si="2">ROUND(H8*1.08,2)</f>
        <v>0</v>
      </c>
      <c r="J8" s="24">
        <f t="shared" ref="J8:J9" si="3">ROUND(C8*G8*D8,2)</f>
        <v>0</v>
      </c>
      <c r="K8" s="24">
        <f t="shared" ref="K8:K9" si="4">ROUND(J8*1.23,2)</f>
        <v>0</v>
      </c>
    </row>
    <row r="9" spans="1:14" x14ac:dyDescent="0.25">
      <c r="A9" s="20">
        <v>3</v>
      </c>
      <c r="B9" s="21" t="s">
        <v>18</v>
      </c>
      <c r="C9" s="10"/>
      <c r="D9" s="36">
        <v>1</v>
      </c>
      <c r="E9" s="22">
        <f t="shared" si="0"/>
        <v>152</v>
      </c>
      <c r="F9" s="20">
        <v>92</v>
      </c>
      <c r="G9" s="23">
        <v>60</v>
      </c>
      <c r="H9" s="24">
        <f t="shared" si="1"/>
        <v>0</v>
      </c>
      <c r="I9" s="24">
        <f t="shared" si="2"/>
        <v>0</v>
      </c>
      <c r="J9" s="24">
        <f t="shared" si="3"/>
        <v>0</v>
      </c>
      <c r="K9" s="24">
        <f t="shared" si="4"/>
        <v>0</v>
      </c>
    </row>
    <row r="10" spans="1:14" x14ac:dyDescent="0.25">
      <c r="A10" s="20"/>
      <c r="B10" s="21" t="s">
        <v>5</v>
      </c>
      <c r="C10" s="21"/>
      <c r="D10" s="21"/>
      <c r="E10" s="20"/>
      <c r="F10" s="20">
        <f t="shared" ref="F10:K10" si="5">SUM(F7:F9)</f>
        <v>187</v>
      </c>
      <c r="G10" s="20">
        <f t="shared" si="5"/>
        <v>66</v>
      </c>
      <c r="H10" s="24">
        <f t="shared" si="5"/>
        <v>0</v>
      </c>
      <c r="I10" s="24">
        <f t="shared" si="5"/>
        <v>0</v>
      </c>
      <c r="J10" s="24">
        <f t="shared" si="5"/>
        <v>0</v>
      </c>
      <c r="K10" s="24">
        <f t="shared" si="5"/>
        <v>0</v>
      </c>
    </row>
    <row r="11" spans="1:14" x14ac:dyDescent="0.25">
      <c r="A11" s="11"/>
      <c r="B11" s="25"/>
      <c r="C11" s="26"/>
      <c r="D11" s="26"/>
      <c r="E11" s="27"/>
      <c r="F11" s="11"/>
      <c r="G11" s="11"/>
      <c r="H11" s="11"/>
      <c r="I11" s="11"/>
      <c r="J11" s="11"/>
      <c r="K11" s="11"/>
    </row>
    <row r="12" spans="1:14" x14ac:dyDescent="0.25">
      <c r="A12" s="11"/>
      <c r="B12" s="63" t="s">
        <v>27</v>
      </c>
      <c r="C12" s="20" t="s">
        <v>1</v>
      </c>
      <c r="D12" s="20" t="s">
        <v>3</v>
      </c>
      <c r="E12" s="20" t="s">
        <v>4</v>
      </c>
      <c r="F12" s="11"/>
      <c r="G12" s="11"/>
      <c r="H12" s="11"/>
      <c r="I12" s="11"/>
      <c r="J12" s="11"/>
      <c r="K12" s="11"/>
    </row>
    <row r="13" spans="1:14" x14ac:dyDescent="0.25">
      <c r="A13" s="11"/>
      <c r="B13" s="64"/>
      <c r="C13" s="20">
        <f>F10+G10</f>
        <v>253</v>
      </c>
      <c r="D13" s="37">
        <f>(H10+J10)*2</f>
        <v>0</v>
      </c>
      <c r="E13" s="37">
        <f>(I10+K10)*2</f>
        <v>0</v>
      </c>
      <c r="F13" s="11"/>
      <c r="G13" s="11"/>
      <c r="H13" s="11"/>
      <c r="I13" s="11"/>
      <c r="J13" s="11"/>
      <c r="K13" s="11"/>
    </row>
    <row r="14" spans="1:14" x14ac:dyDescent="0.25">
      <c r="A14" s="11"/>
      <c r="B14" s="11"/>
      <c r="C14" s="11"/>
      <c r="D14" s="11"/>
      <c r="E14" s="35"/>
      <c r="F14" s="11"/>
      <c r="G14" s="11"/>
      <c r="H14" s="11"/>
      <c r="I14" s="11"/>
      <c r="J14" s="11"/>
      <c r="K14" s="11"/>
    </row>
    <row r="15" spans="1:14" ht="32.25" customHeight="1" x14ac:dyDescent="0.25">
      <c r="A15" s="54" t="s">
        <v>32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6"/>
      <c r="M15" s="6"/>
      <c r="N15" s="6"/>
    </row>
    <row r="16" spans="1:14" x14ac:dyDescent="0.25">
      <c r="A16" s="11"/>
      <c r="B16" s="38" t="s">
        <v>3</v>
      </c>
      <c r="C16" s="30">
        <f>ROUND(D13/2,2)</f>
        <v>0</v>
      </c>
      <c r="D16" s="11"/>
      <c r="E16" s="39"/>
      <c r="F16" s="11"/>
      <c r="G16" s="40"/>
      <c r="H16" s="11"/>
      <c r="I16" s="11"/>
      <c r="J16" s="11"/>
      <c r="K16" s="11"/>
    </row>
    <row r="17" spans="1:14" x14ac:dyDescent="0.25">
      <c r="A17" s="11"/>
      <c r="B17" s="38" t="s">
        <v>4</v>
      </c>
      <c r="C17" s="30">
        <f>ROUND(C16*1.23,2)</f>
        <v>0</v>
      </c>
      <c r="D17" s="11"/>
      <c r="E17" s="39"/>
      <c r="F17" s="11"/>
      <c r="G17" s="40"/>
      <c r="H17" s="11"/>
      <c r="I17" s="11"/>
      <c r="J17" s="11"/>
      <c r="K17" s="11"/>
    </row>
    <row r="18" spans="1:14" x14ac:dyDescent="0.25">
      <c r="A18" s="11"/>
      <c r="B18" s="11"/>
      <c r="C18" s="11"/>
      <c r="D18" s="11"/>
      <c r="E18" s="35"/>
      <c r="F18" s="11"/>
      <c r="G18" s="11"/>
      <c r="H18" s="11"/>
      <c r="I18" s="11"/>
      <c r="J18" s="11"/>
      <c r="K18" s="11"/>
    </row>
    <row r="19" spans="1:14" x14ac:dyDescent="0.25">
      <c r="A19" s="50" t="s">
        <v>19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8"/>
      <c r="M19" s="8"/>
    </row>
    <row r="20" spans="1:14" ht="30" x14ac:dyDescent="0.25">
      <c r="A20" s="11"/>
      <c r="B20" s="28" t="s">
        <v>21</v>
      </c>
      <c r="C20" s="19" t="s">
        <v>2</v>
      </c>
      <c r="D20" s="19" t="s">
        <v>3</v>
      </c>
      <c r="E20" s="19" t="s">
        <v>4</v>
      </c>
      <c r="F20" s="11"/>
      <c r="G20" s="11"/>
      <c r="H20" s="11"/>
      <c r="I20" s="11"/>
      <c r="J20" s="11"/>
      <c r="K20" s="11"/>
    </row>
    <row r="21" spans="1:14" x14ac:dyDescent="0.25">
      <c r="A21" s="11"/>
      <c r="B21" s="29">
        <v>15</v>
      </c>
      <c r="C21" s="49"/>
      <c r="D21" s="30">
        <f>ROUND(B21*C21,2)</f>
        <v>0</v>
      </c>
      <c r="E21" s="30">
        <f>ROUND(D21*1.23,2)</f>
        <v>0</v>
      </c>
      <c r="F21" s="11"/>
      <c r="G21" s="11"/>
      <c r="H21" s="11"/>
      <c r="I21" s="11"/>
      <c r="J21" s="11"/>
      <c r="K21" s="11"/>
    </row>
    <row r="22" spans="1:14" x14ac:dyDescent="0.25">
      <c r="A22" s="11"/>
      <c r="B22" s="11"/>
      <c r="C22" s="11"/>
      <c r="D22" s="11"/>
      <c r="E22" s="35"/>
      <c r="F22" s="11"/>
      <c r="G22" s="11"/>
      <c r="H22" s="11"/>
      <c r="I22" s="11"/>
      <c r="J22" s="11"/>
      <c r="K22" s="11"/>
    </row>
    <row r="23" spans="1:14" ht="28.5" customHeight="1" x14ac:dyDescent="0.25">
      <c r="A23" s="54" t="s">
        <v>33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7"/>
    </row>
    <row r="24" spans="1:14" x14ac:dyDescent="0.25">
      <c r="A24" s="11"/>
      <c r="B24" s="31" t="s">
        <v>22</v>
      </c>
      <c r="C24" s="20" t="s">
        <v>2</v>
      </c>
      <c r="D24" s="20" t="s">
        <v>3</v>
      </c>
      <c r="E24" s="20" t="s">
        <v>4</v>
      </c>
      <c r="F24" s="11"/>
      <c r="G24" s="11"/>
      <c r="H24" s="11"/>
      <c r="I24" s="11"/>
      <c r="J24" s="11"/>
      <c r="K24" s="11"/>
    </row>
    <row r="25" spans="1:14" x14ac:dyDescent="0.25">
      <c r="A25" s="11"/>
      <c r="B25" s="29">
        <v>1</v>
      </c>
      <c r="C25" s="49"/>
      <c r="D25" s="30">
        <f>B25*C25</f>
        <v>0</v>
      </c>
      <c r="E25" s="30">
        <f>D25*1.23</f>
        <v>0</v>
      </c>
      <c r="F25" s="11"/>
      <c r="G25" s="11"/>
      <c r="H25" s="11"/>
      <c r="I25" s="11"/>
      <c r="J25" s="11"/>
      <c r="K25" s="11"/>
    </row>
    <row r="26" spans="1:14" x14ac:dyDescent="0.25">
      <c r="A26" s="11"/>
      <c r="B26" s="11"/>
      <c r="C26" s="11"/>
      <c r="D26" s="11"/>
      <c r="E26" s="35"/>
      <c r="F26" s="11"/>
      <c r="G26" s="11"/>
      <c r="H26" s="11"/>
      <c r="I26" s="11"/>
      <c r="J26" s="11"/>
      <c r="K26" s="11"/>
    </row>
    <row r="27" spans="1:14" ht="30" customHeight="1" x14ac:dyDescent="0.25">
      <c r="A27" s="50" t="s">
        <v>34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4" x14ac:dyDescent="0.25">
      <c r="A28" s="11"/>
      <c r="B28" s="11"/>
      <c r="C28" s="11"/>
      <c r="D28" s="11"/>
      <c r="E28" s="35"/>
      <c r="F28" s="11"/>
      <c r="G28" s="11"/>
      <c r="H28" s="11"/>
      <c r="I28" s="11"/>
      <c r="J28" s="11"/>
      <c r="K28" s="11"/>
    </row>
    <row r="29" spans="1:14" x14ac:dyDescent="0.25">
      <c r="A29" s="11"/>
      <c r="B29" s="31" t="s">
        <v>22</v>
      </c>
      <c r="C29" s="20" t="s">
        <v>2</v>
      </c>
      <c r="D29" s="20" t="s">
        <v>3</v>
      </c>
      <c r="E29" s="20" t="s">
        <v>4</v>
      </c>
      <c r="F29" s="11"/>
      <c r="G29" s="11"/>
      <c r="H29" s="11"/>
      <c r="I29" s="11"/>
      <c r="J29" s="11"/>
      <c r="K29" s="11"/>
    </row>
    <row r="30" spans="1:14" x14ac:dyDescent="0.25">
      <c r="A30" s="11"/>
      <c r="B30" s="29">
        <v>15</v>
      </c>
      <c r="C30" s="49"/>
      <c r="D30" s="30">
        <f>ROUND(B30*C30,2)</f>
        <v>0</v>
      </c>
      <c r="E30" s="30">
        <f>ROUND(D30*1.23,2)</f>
        <v>0</v>
      </c>
      <c r="F30" s="11"/>
      <c r="G30" s="11"/>
      <c r="H30" s="11"/>
      <c r="I30" s="11"/>
      <c r="J30" s="11"/>
      <c r="K30" s="11"/>
    </row>
    <row r="31" spans="1:14" x14ac:dyDescent="0.25">
      <c r="A31" s="11"/>
      <c r="B31" s="11"/>
      <c r="C31" s="11"/>
      <c r="D31" s="11"/>
      <c r="E31" s="35"/>
      <c r="F31" s="11"/>
      <c r="G31" s="11"/>
      <c r="H31" s="11"/>
      <c r="I31" s="11"/>
      <c r="J31" s="11"/>
      <c r="K31" s="11"/>
    </row>
    <row r="32" spans="1:14" ht="29.25" customHeight="1" x14ac:dyDescent="0.25">
      <c r="A32" s="54" t="s">
        <v>35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6"/>
      <c r="M32" s="6"/>
      <c r="N32" s="6"/>
    </row>
    <row r="33" spans="1:13" x14ac:dyDescent="0.25">
      <c r="A33" s="11"/>
      <c r="B33" s="31" t="s">
        <v>22</v>
      </c>
      <c r="C33" s="20" t="s">
        <v>2</v>
      </c>
      <c r="D33" s="20" t="s">
        <v>3</v>
      </c>
      <c r="E33" s="20" t="s">
        <v>4</v>
      </c>
      <c r="F33" s="11"/>
      <c r="G33" s="11"/>
      <c r="H33" s="11"/>
      <c r="I33" s="11"/>
      <c r="J33" s="11"/>
      <c r="K33" s="11"/>
    </row>
    <row r="34" spans="1:13" x14ac:dyDescent="0.25">
      <c r="A34" s="11"/>
      <c r="B34" s="29">
        <v>15</v>
      </c>
      <c r="C34" s="49"/>
      <c r="D34" s="30">
        <f>ROUND(B34*C34,2)</f>
        <v>0</v>
      </c>
      <c r="E34" s="30">
        <f>ROUND(D34*1.23,2)</f>
        <v>0</v>
      </c>
      <c r="F34" s="11"/>
      <c r="G34" s="11"/>
      <c r="H34" s="11"/>
      <c r="I34" s="11"/>
      <c r="J34" s="11"/>
      <c r="K34" s="11"/>
    </row>
    <row r="35" spans="1:13" x14ac:dyDescent="0.25">
      <c r="A35" s="11"/>
      <c r="B35" s="11"/>
      <c r="C35" s="11"/>
      <c r="D35" s="11"/>
      <c r="E35" s="35"/>
      <c r="F35" s="11"/>
      <c r="G35" s="11"/>
      <c r="H35" s="11"/>
      <c r="I35" s="11"/>
      <c r="J35" s="11"/>
      <c r="K35" s="11"/>
    </row>
    <row r="36" spans="1:13" ht="30" customHeight="1" x14ac:dyDescent="0.25">
      <c r="A36" s="54" t="s">
        <v>36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6"/>
      <c r="M36" s="6"/>
    </row>
    <row r="37" spans="1:13" x14ac:dyDescent="0.25">
      <c r="A37" s="11"/>
      <c r="B37" s="31" t="s">
        <v>22</v>
      </c>
      <c r="C37" s="20" t="s">
        <v>2</v>
      </c>
      <c r="D37" s="20" t="s">
        <v>3</v>
      </c>
      <c r="E37" s="20" t="s">
        <v>4</v>
      </c>
      <c r="F37" s="11"/>
      <c r="G37" s="11"/>
      <c r="H37" s="11"/>
      <c r="I37" s="11"/>
      <c r="J37" s="11"/>
      <c r="K37" s="11"/>
    </row>
    <row r="38" spans="1:13" x14ac:dyDescent="0.25">
      <c r="A38" s="11"/>
      <c r="B38" s="29">
        <v>10</v>
      </c>
      <c r="C38" s="49"/>
      <c r="D38" s="30">
        <f>ROUND(B38*C38,2)</f>
        <v>0</v>
      </c>
      <c r="E38" s="30">
        <f>ROUND(D38*1.23,2)</f>
        <v>0</v>
      </c>
      <c r="F38" s="11"/>
      <c r="G38" s="11"/>
      <c r="H38" s="11"/>
      <c r="I38" s="11"/>
      <c r="J38" s="11"/>
      <c r="K38" s="11"/>
    </row>
    <row r="39" spans="1:13" x14ac:dyDescent="0.25">
      <c r="A39" s="11"/>
      <c r="B39" s="11"/>
      <c r="C39" s="11"/>
      <c r="D39" s="11"/>
      <c r="E39" s="35"/>
      <c r="F39" s="11"/>
      <c r="G39" s="11"/>
      <c r="H39" s="11"/>
      <c r="I39" s="11"/>
      <c r="J39" s="11"/>
      <c r="K39" s="11"/>
    </row>
    <row r="40" spans="1:13" x14ac:dyDescent="0.25">
      <c r="A40" s="46" t="s">
        <v>37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"/>
      <c r="M40" s="4"/>
    </row>
    <row r="41" spans="1:13" x14ac:dyDescent="0.25">
      <c r="A41" s="11"/>
      <c r="B41" s="52" t="s">
        <v>6</v>
      </c>
      <c r="C41" s="52"/>
      <c r="D41" s="52"/>
      <c r="E41" s="52"/>
      <c r="F41" s="53"/>
      <c r="G41" s="53"/>
      <c r="H41" s="53"/>
      <c r="I41" s="11"/>
      <c r="J41" s="11"/>
      <c r="K41" s="11"/>
    </row>
    <row r="42" spans="1:13" x14ac:dyDescent="0.25">
      <c r="A42" s="11"/>
      <c r="B42" s="31" t="s">
        <v>22</v>
      </c>
      <c r="C42" s="20" t="s">
        <v>2</v>
      </c>
      <c r="D42" s="29" t="s">
        <v>3</v>
      </c>
      <c r="E42" s="29" t="s">
        <v>4</v>
      </c>
      <c r="F42" s="32"/>
      <c r="G42" s="33"/>
      <c r="H42" s="33"/>
      <c r="I42" s="11"/>
      <c r="J42" s="11"/>
      <c r="K42" s="11"/>
    </row>
    <row r="43" spans="1:13" x14ac:dyDescent="0.25">
      <c r="A43" s="11"/>
      <c r="B43" s="29">
        <v>1</v>
      </c>
      <c r="C43" s="49"/>
      <c r="D43" s="30">
        <f>ROUND(B43*C43,2)</f>
        <v>0</v>
      </c>
      <c r="E43" s="30">
        <f>ROUND(D43*1.08,2)</f>
        <v>0</v>
      </c>
      <c r="F43" s="11"/>
      <c r="G43" s="11"/>
      <c r="H43" s="11"/>
      <c r="I43" s="11"/>
      <c r="J43" s="11"/>
      <c r="K43" s="11"/>
    </row>
    <row r="44" spans="1:13" x14ac:dyDescent="0.25">
      <c r="A44" s="11"/>
      <c r="B44" s="52" t="s">
        <v>7</v>
      </c>
      <c r="C44" s="52"/>
      <c r="D44" s="52"/>
      <c r="E44" s="52"/>
      <c r="F44" s="53"/>
      <c r="G44" s="53"/>
      <c r="H44" s="53"/>
      <c r="I44" s="11"/>
      <c r="J44" s="11"/>
      <c r="K44" s="11"/>
    </row>
    <row r="45" spans="1:13" x14ac:dyDescent="0.25">
      <c r="A45" s="11"/>
      <c r="B45" s="31"/>
      <c r="C45" s="20" t="s">
        <v>2</v>
      </c>
      <c r="D45" s="29" t="s">
        <v>3</v>
      </c>
      <c r="E45" s="29" t="s">
        <v>4</v>
      </c>
      <c r="F45" s="32"/>
      <c r="G45" s="33"/>
      <c r="H45" s="33"/>
      <c r="I45" s="11"/>
      <c r="J45" s="11"/>
      <c r="K45" s="11"/>
    </row>
    <row r="46" spans="1:13" x14ac:dyDescent="0.25">
      <c r="A46" s="11"/>
      <c r="B46" s="29">
        <v>1</v>
      </c>
      <c r="C46" s="49"/>
      <c r="D46" s="30">
        <f>ROUND(B46*C46,2)</f>
        <v>0</v>
      </c>
      <c r="E46" s="30">
        <f>ROUND(D46*1.23,2)</f>
        <v>0</v>
      </c>
      <c r="F46" s="11"/>
      <c r="G46" s="11"/>
      <c r="H46" s="11"/>
      <c r="I46" s="11"/>
      <c r="J46" s="11"/>
      <c r="K46" s="11"/>
    </row>
    <row r="47" spans="1:13" x14ac:dyDescent="0.25">
      <c r="A47" s="11"/>
      <c r="B47" s="11"/>
      <c r="C47" s="11"/>
      <c r="D47" s="11"/>
      <c r="E47" s="35"/>
      <c r="F47" s="11"/>
      <c r="G47" s="11"/>
      <c r="H47" s="11"/>
      <c r="I47" s="11"/>
      <c r="J47" s="11"/>
      <c r="K47" s="11"/>
    </row>
    <row r="48" spans="1:13" x14ac:dyDescent="0.25">
      <c r="A48" s="46" t="s">
        <v>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"/>
      <c r="M48" s="4"/>
    </row>
    <row r="49" spans="1:13" x14ac:dyDescent="0.25">
      <c r="A49" s="11"/>
      <c r="B49" s="52" t="s">
        <v>6</v>
      </c>
      <c r="C49" s="52"/>
      <c r="D49" s="52"/>
      <c r="E49" s="52"/>
      <c r="F49" s="53"/>
      <c r="G49" s="53"/>
      <c r="H49" s="53"/>
      <c r="I49" s="11"/>
      <c r="J49" s="11"/>
      <c r="K49" s="11"/>
    </row>
    <row r="50" spans="1:13" x14ac:dyDescent="0.25">
      <c r="A50" s="11"/>
      <c r="B50" s="31" t="s">
        <v>22</v>
      </c>
      <c r="C50" s="20" t="s">
        <v>2</v>
      </c>
      <c r="D50" s="29" t="s">
        <v>3</v>
      </c>
      <c r="E50" s="29" t="s">
        <v>4</v>
      </c>
      <c r="F50" s="32"/>
      <c r="G50" s="33"/>
      <c r="H50" s="33"/>
      <c r="I50" s="11"/>
      <c r="J50" s="11"/>
      <c r="K50" s="11"/>
    </row>
    <row r="51" spans="1:13" x14ac:dyDescent="0.25">
      <c r="A51" s="11"/>
      <c r="B51" s="29">
        <v>15</v>
      </c>
      <c r="C51" s="49"/>
      <c r="D51" s="30">
        <f>ROUND(B51*C51,2)</f>
        <v>0</v>
      </c>
      <c r="E51" s="30">
        <f>ROUND(D51*1.08,2)</f>
        <v>0</v>
      </c>
      <c r="F51" s="11"/>
      <c r="G51" s="11"/>
      <c r="H51" s="11"/>
      <c r="I51" s="11"/>
      <c r="J51" s="11"/>
      <c r="K51" s="11"/>
    </row>
    <row r="52" spans="1:13" x14ac:dyDescent="0.25">
      <c r="A52" s="11"/>
      <c r="B52" s="52" t="s">
        <v>7</v>
      </c>
      <c r="C52" s="52"/>
      <c r="D52" s="52"/>
      <c r="E52" s="52"/>
      <c r="F52" s="53"/>
      <c r="G52" s="53"/>
      <c r="H52" s="53"/>
      <c r="I52" s="11"/>
      <c r="J52" s="11"/>
      <c r="K52" s="11"/>
    </row>
    <row r="53" spans="1:13" x14ac:dyDescent="0.25">
      <c r="A53" s="11"/>
      <c r="B53" s="31"/>
      <c r="C53" s="20" t="s">
        <v>2</v>
      </c>
      <c r="D53" s="29" t="s">
        <v>3</v>
      </c>
      <c r="E53" s="29" t="s">
        <v>4</v>
      </c>
      <c r="F53" s="32"/>
      <c r="G53" s="33"/>
      <c r="H53" s="33"/>
      <c r="I53" s="11"/>
      <c r="J53" s="11"/>
      <c r="K53" s="11"/>
    </row>
    <row r="54" spans="1:13" x14ac:dyDescent="0.25">
      <c r="A54" s="11"/>
      <c r="B54" s="29">
        <v>5</v>
      </c>
      <c r="C54" s="49"/>
      <c r="D54" s="30">
        <f>ROUND(B54*C54,2)</f>
        <v>0</v>
      </c>
      <c r="E54" s="30">
        <f>ROUND(D54*1.23,2)</f>
        <v>0</v>
      </c>
      <c r="F54" s="11"/>
      <c r="G54" s="11"/>
      <c r="H54" s="11"/>
      <c r="I54" s="11"/>
      <c r="J54" s="11"/>
      <c r="K54" s="11"/>
    </row>
    <row r="55" spans="1:13" x14ac:dyDescent="0.25">
      <c r="A55" s="11"/>
      <c r="B55" s="11"/>
      <c r="C55" s="11"/>
      <c r="D55" s="11"/>
      <c r="E55" s="35"/>
      <c r="F55" s="11"/>
      <c r="G55" s="11"/>
      <c r="H55" s="11"/>
      <c r="I55" s="11"/>
      <c r="J55" s="11"/>
      <c r="K55" s="11"/>
    </row>
    <row r="56" spans="1:13" x14ac:dyDescent="0.25">
      <c r="A56" s="50" t="s">
        <v>20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8"/>
      <c r="M56" s="8"/>
    </row>
    <row r="57" spans="1:13" x14ac:dyDescent="0.25">
      <c r="A57" s="11"/>
      <c r="B57" s="52" t="s">
        <v>6</v>
      </c>
      <c r="C57" s="52"/>
      <c r="D57" s="52"/>
      <c r="E57" s="52"/>
      <c r="F57" s="53"/>
      <c r="G57" s="53"/>
      <c r="H57" s="53"/>
      <c r="I57" s="11"/>
      <c r="J57" s="11"/>
      <c r="K57" s="11"/>
    </row>
    <row r="58" spans="1:13" x14ac:dyDescent="0.25">
      <c r="A58" s="11"/>
      <c r="B58" s="31" t="s">
        <v>22</v>
      </c>
      <c r="C58" s="34" t="s">
        <v>2</v>
      </c>
      <c r="D58" s="29" t="s">
        <v>3</v>
      </c>
      <c r="E58" s="29" t="s">
        <v>4</v>
      </c>
      <c r="F58" s="32"/>
      <c r="G58" s="33"/>
      <c r="H58" s="33"/>
      <c r="I58" s="11"/>
      <c r="J58" s="11"/>
      <c r="K58" s="11"/>
    </row>
    <row r="59" spans="1:13" x14ac:dyDescent="0.25">
      <c r="A59" s="11"/>
      <c r="B59" s="29">
        <v>5</v>
      </c>
      <c r="C59" s="49"/>
      <c r="D59" s="30">
        <f>ROUND(B59*C59,2)</f>
        <v>0</v>
      </c>
      <c r="E59" s="30">
        <f>ROUND(D59*1.08,2)</f>
        <v>0</v>
      </c>
      <c r="F59" s="11"/>
      <c r="G59" s="11"/>
      <c r="H59" s="11"/>
      <c r="I59" s="11"/>
      <c r="J59" s="11"/>
      <c r="K59" s="11"/>
    </row>
    <row r="60" spans="1:13" x14ac:dyDescent="0.25">
      <c r="A60" s="11"/>
      <c r="B60" s="52" t="s">
        <v>7</v>
      </c>
      <c r="C60" s="52"/>
      <c r="D60" s="52"/>
      <c r="E60" s="52"/>
      <c r="F60" s="53"/>
      <c r="G60" s="53"/>
      <c r="H60" s="53"/>
      <c r="I60" s="11"/>
      <c r="J60" s="11"/>
      <c r="K60" s="11"/>
    </row>
    <row r="61" spans="1:13" x14ac:dyDescent="0.25">
      <c r="A61" s="11"/>
      <c r="B61" s="31"/>
      <c r="C61" s="34" t="s">
        <v>2</v>
      </c>
      <c r="D61" s="29" t="s">
        <v>3</v>
      </c>
      <c r="E61" s="29" t="s">
        <v>4</v>
      </c>
      <c r="F61" s="32"/>
      <c r="G61" s="33"/>
      <c r="H61" s="33"/>
      <c r="I61" s="11"/>
      <c r="J61" s="11"/>
      <c r="K61" s="11"/>
    </row>
    <row r="62" spans="1:13" x14ac:dyDescent="0.25">
      <c r="A62" s="11"/>
      <c r="B62" s="29">
        <v>2</v>
      </c>
      <c r="C62" s="49"/>
      <c r="D62" s="30">
        <f>B62*C62</f>
        <v>0</v>
      </c>
      <c r="E62" s="30">
        <f>ROUND(D62*1.23,2)</f>
        <v>0</v>
      </c>
      <c r="F62" s="11"/>
      <c r="G62" s="11"/>
      <c r="H62" s="11"/>
      <c r="I62" s="11"/>
      <c r="J62" s="11"/>
      <c r="K62" s="11"/>
    </row>
    <row r="63" spans="1:13" x14ac:dyDescent="0.25">
      <c r="A63" s="11"/>
      <c r="B63" s="11"/>
      <c r="C63" s="11"/>
      <c r="D63" s="11"/>
      <c r="E63" s="35"/>
      <c r="F63" s="11"/>
      <c r="G63" s="11"/>
      <c r="H63" s="11"/>
      <c r="I63" s="11"/>
      <c r="J63" s="11"/>
      <c r="K63" s="11"/>
    </row>
    <row r="64" spans="1:13" x14ac:dyDescent="0.25">
      <c r="A64" s="46" t="s">
        <v>9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"/>
      <c r="M64" s="4"/>
    </row>
    <row r="65" spans="1:13" x14ac:dyDescent="0.25">
      <c r="A65" s="11"/>
      <c r="B65" s="52" t="s">
        <v>6</v>
      </c>
      <c r="C65" s="52"/>
      <c r="D65" s="52"/>
      <c r="E65" s="52"/>
      <c r="F65" s="53"/>
      <c r="G65" s="53"/>
      <c r="H65" s="53"/>
      <c r="I65" s="11"/>
      <c r="J65" s="11"/>
      <c r="K65" s="11"/>
    </row>
    <row r="66" spans="1:13" x14ac:dyDescent="0.25">
      <c r="A66" s="11"/>
      <c r="B66" s="31" t="s">
        <v>22</v>
      </c>
      <c r="C66" s="29" t="s">
        <v>2</v>
      </c>
      <c r="D66" s="29" t="s">
        <v>3</v>
      </c>
      <c r="E66" s="29" t="s">
        <v>4</v>
      </c>
      <c r="F66" s="32"/>
      <c r="G66" s="33"/>
      <c r="H66" s="33"/>
      <c r="I66" s="11"/>
      <c r="J66" s="11"/>
      <c r="K66" s="11"/>
    </row>
    <row r="67" spans="1:13" x14ac:dyDescent="0.25">
      <c r="A67" s="11"/>
      <c r="B67" s="29">
        <v>10</v>
      </c>
      <c r="C67" s="49"/>
      <c r="D67" s="30">
        <f>ROUND(B67*C67,2)</f>
        <v>0</v>
      </c>
      <c r="E67" s="30">
        <f>ROUND(D67*1.08,2)</f>
        <v>0</v>
      </c>
      <c r="F67" s="11"/>
      <c r="G67" s="11"/>
      <c r="H67" s="11"/>
      <c r="I67" s="11"/>
      <c r="J67" s="11"/>
      <c r="K67" s="11"/>
    </row>
    <row r="68" spans="1:13" x14ac:dyDescent="0.25">
      <c r="A68" s="11"/>
      <c r="B68" s="11"/>
      <c r="C68" s="11"/>
      <c r="D68" s="11"/>
      <c r="E68" s="35"/>
      <c r="F68" s="11"/>
      <c r="G68" s="11"/>
      <c r="H68" s="11"/>
      <c r="I68" s="11"/>
      <c r="J68" s="11"/>
      <c r="K68" s="11"/>
    </row>
    <row r="69" spans="1:13" x14ac:dyDescent="0.25">
      <c r="A69" s="11"/>
      <c r="B69" s="52" t="s">
        <v>7</v>
      </c>
      <c r="C69" s="52"/>
      <c r="D69" s="52"/>
      <c r="E69" s="52"/>
      <c r="F69" s="53"/>
      <c r="G69" s="53"/>
      <c r="H69" s="53"/>
      <c r="I69" s="11"/>
      <c r="J69" s="11"/>
      <c r="K69" s="11"/>
    </row>
    <row r="70" spans="1:13" x14ac:dyDescent="0.25">
      <c r="A70" s="11"/>
      <c r="B70" s="31"/>
      <c r="C70" s="29" t="s">
        <v>2</v>
      </c>
      <c r="D70" s="29" t="s">
        <v>3</v>
      </c>
      <c r="E70" s="29" t="s">
        <v>4</v>
      </c>
      <c r="F70" s="32"/>
      <c r="G70" s="33"/>
      <c r="H70" s="33"/>
      <c r="I70" s="11"/>
      <c r="J70" s="11"/>
      <c r="K70" s="11"/>
    </row>
    <row r="71" spans="1:13" x14ac:dyDescent="0.25">
      <c r="A71" s="11"/>
      <c r="B71" s="29">
        <v>6</v>
      </c>
      <c r="C71" s="49"/>
      <c r="D71" s="30">
        <f>ROUND(B71*C71,2)</f>
        <v>0</v>
      </c>
      <c r="E71" s="30">
        <f>ROUND(D71*1.23,2)</f>
        <v>0</v>
      </c>
      <c r="F71" s="11"/>
      <c r="G71" s="11"/>
      <c r="H71" s="11"/>
      <c r="I71" s="11"/>
      <c r="J71" s="11"/>
      <c r="K71" s="11"/>
    </row>
    <row r="72" spans="1:13" x14ac:dyDescent="0.25">
      <c r="A72" s="11"/>
      <c r="B72" s="11"/>
      <c r="C72" s="11"/>
      <c r="D72" s="11"/>
      <c r="E72" s="35"/>
      <c r="F72" s="11"/>
      <c r="G72" s="11"/>
      <c r="H72" s="11"/>
      <c r="I72" s="11"/>
      <c r="J72" s="11"/>
      <c r="K72" s="11"/>
    </row>
    <row r="73" spans="1:13" x14ac:dyDescent="0.25">
      <c r="A73" s="46" t="s">
        <v>10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"/>
      <c r="M73" s="4"/>
    </row>
    <row r="74" spans="1:13" x14ac:dyDescent="0.25">
      <c r="A74" s="11"/>
      <c r="B74" s="52" t="s">
        <v>6</v>
      </c>
      <c r="C74" s="52"/>
      <c r="D74" s="52"/>
      <c r="E74" s="52"/>
      <c r="F74" s="53"/>
      <c r="G74" s="53"/>
      <c r="H74" s="53"/>
      <c r="I74" s="11"/>
      <c r="J74" s="11"/>
      <c r="K74" s="11"/>
    </row>
    <row r="75" spans="1:13" x14ac:dyDescent="0.25">
      <c r="A75" s="11"/>
      <c r="B75" s="31" t="s">
        <v>22</v>
      </c>
      <c r="C75" s="29" t="s">
        <v>2</v>
      </c>
      <c r="D75" s="29" t="s">
        <v>3</v>
      </c>
      <c r="E75" s="29" t="s">
        <v>4</v>
      </c>
      <c r="F75" s="32"/>
      <c r="G75" s="33"/>
      <c r="H75" s="33"/>
      <c r="I75" s="11"/>
      <c r="J75" s="11"/>
      <c r="K75" s="11"/>
    </row>
    <row r="76" spans="1:13" x14ac:dyDescent="0.25">
      <c r="A76" s="11"/>
      <c r="B76" s="29">
        <v>1</v>
      </c>
      <c r="C76" s="49"/>
      <c r="D76" s="30">
        <f>ROUND(B76*C76,2)</f>
        <v>0</v>
      </c>
      <c r="E76" s="30">
        <f>ROUND(D76*1.08,2)</f>
        <v>0</v>
      </c>
      <c r="F76" s="11"/>
      <c r="G76" s="11"/>
      <c r="H76" s="11"/>
      <c r="I76" s="11"/>
      <c r="J76" s="11"/>
      <c r="K76" s="11"/>
    </row>
    <row r="77" spans="1:13" x14ac:dyDescent="0.25">
      <c r="A77" s="11"/>
      <c r="B77" s="52" t="s">
        <v>7</v>
      </c>
      <c r="C77" s="52"/>
      <c r="D77" s="52"/>
      <c r="E77" s="52"/>
      <c r="F77" s="53"/>
      <c r="G77" s="53"/>
      <c r="H77" s="53"/>
      <c r="I77" s="11"/>
      <c r="J77" s="11"/>
      <c r="K77" s="11"/>
    </row>
    <row r="78" spans="1:13" x14ac:dyDescent="0.25">
      <c r="A78" s="11"/>
      <c r="B78" s="31"/>
      <c r="C78" s="29" t="s">
        <v>2</v>
      </c>
      <c r="D78" s="29" t="s">
        <v>3</v>
      </c>
      <c r="E78" s="29" t="s">
        <v>4</v>
      </c>
      <c r="F78" s="32"/>
      <c r="G78" s="33"/>
      <c r="H78" s="33"/>
      <c r="I78" s="11"/>
      <c r="J78" s="11"/>
      <c r="K78" s="11"/>
    </row>
    <row r="79" spans="1:13" x14ac:dyDescent="0.25">
      <c r="A79" s="11"/>
      <c r="B79" s="29">
        <v>1</v>
      </c>
      <c r="C79" s="49"/>
      <c r="D79" s="30">
        <f>ROUND(B79*C79,2)</f>
        <v>0</v>
      </c>
      <c r="E79" s="30">
        <f>ROUND(D79*1.23,2)</f>
        <v>0</v>
      </c>
      <c r="F79" s="11"/>
      <c r="G79" s="11"/>
      <c r="H79" s="11"/>
      <c r="I79" s="11"/>
      <c r="J79" s="11"/>
      <c r="K79" s="11"/>
    </row>
    <row r="80" spans="1:13" x14ac:dyDescent="0.25">
      <c r="A80" s="11"/>
      <c r="B80" s="11"/>
      <c r="C80" s="11"/>
      <c r="D80" s="11"/>
      <c r="E80" s="35"/>
      <c r="F80" s="11"/>
      <c r="G80" s="11"/>
      <c r="H80" s="11"/>
      <c r="I80" s="11"/>
      <c r="J80" s="11"/>
      <c r="K80" s="11"/>
    </row>
    <row r="81" spans="1:13" x14ac:dyDescent="0.25">
      <c r="A81" s="46" t="s">
        <v>11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"/>
      <c r="M81" s="4"/>
    </row>
    <row r="82" spans="1:13" x14ac:dyDescent="0.25">
      <c r="A82" s="11"/>
      <c r="B82" s="52" t="s">
        <v>6</v>
      </c>
      <c r="C82" s="52"/>
      <c r="D82" s="52"/>
      <c r="E82" s="52"/>
      <c r="F82" s="53"/>
      <c r="G82" s="53"/>
      <c r="H82" s="53"/>
      <c r="I82" s="11"/>
      <c r="J82" s="11"/>
      <c r="K82" s="11"/>
    </row>
    <row r="83" spans="1:13" x14ac:dyDescent="0.25">
      <c r="A83" s="11"/>
      <c r="B83" s="31" t="s">
        <v>22</v>
      </c>
      <c r="C83" s="29" t="s">
        <v>2</v>
      </c>
      <c r="D83" s="29" t="s">
        <v>3</v>
      </c>
      <c r="E83" s="29" t="s">
        <v>4</v>
      </c>
      <c r="F83" s="32"/>
      <c r="G83" s="33"/>
      <c r="H83" s="33"/>
      <c r="I83" s="11"/>
      <c r="J83" s="11"/>
      <c r="K83" s="11"/>
    </row>
    <row r="84" spans="1:13" x14ac:dyDescent="0.25">
      <c r="A84" s="11"/>
      <c r="B84" s="29">
        <v>1</v>
      </c>
      <c r="C84" s="49"/>
      <c r="D84" s="30">
        <f>ROUND(B84*C84,2)</f>
        <v>0</v>
      </c>
      <c r="E84" s="30">
        <f>ROUND(D84*1.08,2)</f>
        <v>0</v>
      </c>
      <c r="F84" s="11"/>
      <c r="G84" s="11"/>
      <c r="H84" s="11"/>
      <c r="I84" s="11"/>
      <c r="J84" s="11"/>
      <c r="K84" s="11"/>
    </row>
    <row r="85" spans="1:13" x14ac:dyDescent="0.25">
      <c r="A85" s="11"/>
      <c r="B85" s="52" t="s">
        <v>7</v>
      </c>
      <c r="C85" s="52"/>
      <c r="D85" s="52"/>
      <c r="E85" s="52"/>
      <c r="F85" s="53"/>
      <c r="G85" s="53"/>
      <c r="H85" s="53"/>
      <c r="I85" s="11"/>
      <c r="J85" s="11"/>
      <c r="K85" s="11"/>
    </row>
    <row r="86" spans="1:13" x14ac:dyDescent="0.25">
      <c r="A86" s="11"/>
      <c r="B86" s="31"/>
      <c r="C86" s="29" t="s">
        <v>2</v>
      </c>
      <c r="D86" s="29" t="s">
        <v>3</v>
      </c>
      <c r="E86" s="29" t="s">
        <v>4</v>
      </c>
      <c r="F86" s="32"/>
      <c r="G86" s="33"/>
      <c r="H86" s="33"/>
      <c r="I86" s="11"/>
      <c r="J86" s="11"/>
      <c r="K86" s="11"/>
    </row>
    <row r="87" spans="1:13" x14ac:dyDescent="0.25">
      <c r="A87" s="11"/>
      <c r="B87" s="29">
        <v>1</v>
      </c>
      <c r="C87" s="49"/>
      <c r="D87" s="30">
        <f>ROUND(B87*C87,2)</f>
        <v>0</v>
      </c>
      <c r="E87" s="30">
        <f>ROUND(D87*1.23,2)</f>
        <v>0</v>
      </c>
      <c r="F87" s="11"/>
      <c r="G87" s="11"/>
      <c r="H87" s="11"/>
      <c r="I87" s="11"/>
      <c r="J87" s="11"/>
      <c r="K87" s="11"/>
    </row>
    <row r="88" spans="1:13" x14ac:dyDescent="0.25">
      <c r="A88" s="11"/>
      <c r="B88" s="11"/>
      <c r="C88" s="11"/>
      <c r="D88" s="11"/>
      <c r="E88" s="35"/>
      <c r="F88" s="11"/>
      <c r="G88" s="11"/>
      <c r="H88" s="11"/>
      <c r="I88" s="11"/>
      <c r="J88" s="11"/>
      <c r="K88" s="11"/>
    </row>
    <row r="89" spans="1:13" s="9" customFormat="1" ht="18.75" x14ac:dyDescent="0.3">
      <c r="A89" s="41"/>
      <c r="B89" s="42" t="s">
        <v>29</v>
      </c>
      <c r="C89" s="42"/>
      <c r="D89" s="43">
        <f>D13+C16+D21+D25+D30+D34+D38+D43+D46+D51+D54+D59+D62+D67+D71+D76+D79+D84+D87</f>
        <v>0</v>
      </c>
      <c r="E89" s="44"/>
      <c r="F89" s="41"/>
      <c r="G89" s="41"/>
      <c r="H89" s="65"/>
      <c r="I89" s="65"/>
      <c r="J89" s="48"/>
      <c r="K89" s="48"/>
    </row>
    <row r="90" spans="1:13" s="9" customFormat="1" ht="18.75" x14ac:dyDescent="0.3">
      <c r="A90" s="41"/>
      <c r="B90" s="42" t="s">
        <v>30</v>
      </c>
      <c r="C90" s="42"/>
      <c r="D90" s="43">
        <f>E13+C17+E21+E25+E30+E34+E38+E43+E46+E51+E54+E59+E62+E67+E71+E76+E79+E84+E87</f>
        <v>0</v>
      </c>
      <c r="E90" s="44"/>
      <c r="F90" s="41"/>
      <c r="G90" s="41"/>
      <c r="H90" s="41"/>
      <c r="I90" s="45"/>
      <c r="J90" s="45"/>
      <c r="K90" s="45"/>
    </row>
    <row r="91" spans="1:13" x14ac:dyDescent="0.25">
      <c r="I91" s="1"/>
      <c r="J91" s="1"/>
      <c r="K91" s="1"/>
    </row>
    <row r="92" spans="1:13" x14ac:dyDescent="0.25">
      <c r="F92" s="1"/>
    </row>
    <row r="93" spans="1:13" x14ac:dyDescent="0.25">
      <c r="F93" s="1"/>
      <c r="H93" s="61"/>
      <c r="I93" s="61"/>
      <c r="J93" s="3"/>
      <c r="K93" s="3"/>
    </row>
    <row r="94" spans="1:13" x14ac:dyDescent="0.25">
      <c r="I94" s="1"/>
      <c r="J94" s="1"/>
      <c r="K94" s="1"/>
    </row>
    <row r="97" spans="9:11" x14ac:dyDescent="0.25">
      <c r="I97" s="1"/>
      <c r="J97" s="1"/>
      <c r="K97" s="1"/>
    </row>
    <row r="98" spans="9:11" x14ac:dyDescent="0.25">
      <c r="I98" s="1"/>
      <c r="J98" s="1"/>
      <c r="K98" s="1"/>
    </row>
  </sheetData>
  <mergeCells count="26">
    <mergeCell ref="H89:I89"/>
    <mergeCell ref="H93:I93"/>
    <mergeCell ref="B60:H60"/>
    <mergeCell ref="B65:H65"/>
    <mergeCell ref="B69:H69"/>
    <mergeCell ref="B85:H85"/>
    <mergeCell ref="B74:H74"/>
    <mergeCell ref="B77:H77"/>
    <mergeCell ref="B82:H82"/>
    <mergeCell ref="A2:K2"/>
    <mergeCell ref="E5:G5"/>
    <mergeCell ref="H5:I5"/>
    <mergeCell ref="J5:K5"/>
    <mergeCell ref="B12:B13"/>
    <mergeCell ref="B57:H57"/>
    <mergeCell ref="A56:K56"/>
    <mergeCell ref="A23:K23"/>
    <mergeCell ref="A15:K15"/>
    <mergeCell ref="A19:K19"/>
    <mergeCell ref="A27:K27"/>
    <mergeCell ref="A36:K36"/>
    <mergeCell ref="A32:K32"/>
    <mergeCell ref="B41:H41"/>
    <mergeCell ref="B44:H44"/>
    <mergeCell ref="B49:H49"/>
    <mergeCell ref="B52:H52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</vt:lpstr>
      <vt:lpstr>kalkulacja!Obszar_wydruku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Wellmar_2</dc:creator>
  <cp:lastModifiedBy>Alina Bloch-Zapytowska</cp:lastModifiedBy>
  <cp:lastPrinted>2022-03-08T08:55:16Z</cp:lastPrinted>
  <dcterms:created xsi:type="dcterms:W3CDTF">2019-01-26T18:02:23Z</dcterms:created>
  <dcterms:modified xsi:type="dcterms:W3CDTF">2022-03-29T11:39:10Z</dcterms:modified>
</cp:coreProperties>
</file>