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2023\PN_2023_10_81_energia elektryczna (M.Wisniewski) Monika\"/>
    </mc:Choice>
  </mc:AlternateContent>
  <bookViews>
    <workbookView xWindow="0" yWindow="0" windowWidth="28800" windowHeight="11700" tabRatio="500"/>
  </bookViews>
  <sheets>
    <sheet name="Arkusz1" sheetId="1" r:id="rId1"/>
    <sheet name="Arkusz4" sheetId="2" r:id="rId2"/>
    <sheet name="Arkusz3" sheetId="3" r:id="rId3"/>
    <sheet name="Arkusz2" sheetId="4" r:id="rId4"/>
  </sheets>
  <definedNames>
    <definedName name="_xlnm._FilterDatabase" localSheetId="0" hidden="1">Arkusz1!$A$5:$U$11</definedName>
    <definedName name="_xlnm.Print_Area" localSheetId="0">Arkusz1!$A$1:$AA$14</definedName>
  </definedNames>
  <calcPr calcId="162913"/>
  <pivotCaches>
    <pivotCache cacheId="0" r:id="rId5"/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Z18" i="1" l="1"/>
  <c r="Y18" i="1"/>
  <c r="AB14" i="1"/>
  <c r="AA14" i="1"/>
  <c r="Z14" i="1"/>
  <c r="Y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<sst xmlns="http://schemas.openxmlformats.org/spreadsheetml/2006/main" count="205" uniqueCount="76">
  <si>
    <t>Załącznik nr 1 do umowy - Lista obiektów objętych umową</t>
  </si>
  <si>
    <t>Dane jednostki do fakturowania</t>
  </si>
  <si>
    <t>Adres do wysyłki faktury</t>
  </si>
  <si>
    <t>Dane punktu poboru energii</t>
  </si>
  <si>
    <t>Proponowane dane do przetargu na I półrocze 2024</t>
  </si>
  <si>
    <t>Lp.</t>
  </si>
  <si>
    <t>Nazwa jednostki</t>
  </si>
  <si>
    <t>Ulica</t>
  </si>
  <si>
    <t>Nr domu</t>
  </si>
  <si>
    <t>Kod pocztowy</t>
  </si>
  <si>
    <t>Miasto</t>
  </si>
  <si>
    <t>GLN</t>
  </si>
  <si>
    <t>NIP</t>
  </si>
  <si>
    <t>Nazwa punktu poboru</t>
  </si>
  <si>
    <t>nowe PPE</t>
  </si>
  <si>
    <t>Taryfa</t>
  </si>
  <si>
    <t>Grupa faktur</t>
  </si>
  <si>
    <t>Termin obowiązywania obecnej umowy kompleksowej/
sprzedażowej</t>
  </si>
  <si>
    <t>Okres wypowiedzenie obecnie obowiązującej umowy kompleksowej/
sprzedażowej</t>
  </si>
  <si>
    <t>Data rozpoczęcia sprzedaży</t>
  </si>
  <si>
    <t xml:space="preserve">Szacowane ½ roczne zużycie I strefa [kWh] - </t>
  </si>
  <si>
    <t xml:space="preserve">Szacowane ½ roczne zużycie II strefa [kWh] </t>
  </si>
  <si>
    <t>Szacowane ½ roczne zużycie III strefa [kWh]</t>
  </si>
  <si>
    <t>Razem</t>
  </si>
  <si>
    <t>Instytut Chemii Bioorganicznej PAN Poznańskie Centrum Superkomputerowo-Sieciowe</t>
  </si>
  <si>
    <t>Z. Noskowskiego</t>
  </si>
  <si>
    <t>12/14</t>
  </si>
  <si>
    <t>61-704</t>
  </si>
  <si>
    <t>Poznań</t>
  </si>
  <si>
    <t>777-00-02-062</t>
  </si>
  <si>
    <t xml:space="preserve">Jana Pawła II </t>
  </si>
  <si>
    <t xml:space="preserve">61-139 </t>
  </si>
  <si>
    <t>K-829 CPBIO</t>
  </si>
  <si>
    <t>Jana Pawła II</t>
  </si>
  <si>
    <t>61-139</t>
  </si>
  <si>
    <t>590310600002226004</t>
  </si>
  <si>
    <t>B21</t>
  </si>
  <si>
    <t>Instytut Chemii Bioorganicznej PAN</t>
  </si>
  <si>
    <t>K-480/E</t>
  </si>
  <si>
    <t>Noskowskiego</t>
  </si>
  <si>
    <t>590310600002225984</t>
  </si>
  <si>
    <t>Willa Noskowskiego</t>
  </si>
  <si>
    <t xml:space="preserve">Noskowskiego </t>
  </si>
  <si>
    <t>590310600002225977</t>
  </si>
  <si>
    <t>C12a</t>
  </si>
  <si>
    <t>PCSS Zwierzyniecka 20, przylacze podstawowe</t>
  </si>
  <si>
    <t xml:space="preserve">Zwierzyniecka </t>
  </si>
  <si>
    <t>60-814</t>
  </si>
  <si>
    <t>590310600002225991</t>
  </si>
  <si>
    <t>C21</t>
  </si>
  <si>
    <t>PCSS Zwierzyniecka 20 Rezerwa</t>
  </si>
  <si>
    <t>Zwierzyniecka</t>
  </si>
  <si>
    <t>20</t>
  </si>
  <si>
    <t>590310600012359952</t>
  </si>
  <si>
    <t>WO-10932  Hangar PCSS - EPPG - przyłącze nN</t>
  </si>
  <si>
    <t xml:space="preserve"> ul. Lotnicza 7</t>
  </si>
  <si>
    <t xml:space="preserve">dz.391/33 </t>
  </si>
  <si>
    <t>62-065</t>
  </si>
  <si>
    <t>Kąkolewo</t>
  </si>
  <si>
    <t>590310600030580826</t>
  </si>
  <si>
    <t>64-000</t>
  </si>
  <si>
    <t>Pałac Turew</t>
  </si>
  <si>
    <t>Szkolna</t>
  </si>
  <si>
    <t>Turew</t>
  </si>
  <si>
    <t>590310600021332007</t>
  </si>
  <si>
    <t>C22a</t>
  </si>
  <si>
    <t>590310600000440211</t>
  </si>
  <si>
    <t>C11</t>
  </si>
  <si>
    <t>MWh</t>
  </si>
  <si>
    <t>Zużycie w MWh</t>
  </si>
  <si>
    <t>Suma z Zużycie w MWh</t>
  </si>
  <si>
    <t>Razem Wynik</t>
  </si>
  <si>
    <t>Suma z Razem</t>
  </si>
  <si>
    <t>G11</t>
  </si>
  <si>
    <t>Suma końcowa</t>
  </si>
  <si>
    <t>Cz. IV SWZ Szczegółowe wymagania dotyczące przedmiotu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</si>
</sst>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5"/>
      <color rgb="FF000000"/>
      <name val="Tahoma"/>
      <family val="2"/>
      <charset val="238"/>
    </font>
    <font>
      <sz val="5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5"/>
      <name val="Tahoma"/>
      <family val="2"/>
      <charset val="238"/>
    </font>
    <font>
      <b/>
      <sz val="5"/>
      <color rgb="FF000000"/>
      <name val="Tahoma"/>
      <family val="2"/>
      <charset val="238"/>
    </font>
    <font>
      <sz val="5"/>
      <color rgb="FFFF0000"/>
      <name val="Tahoma"/>
      <family val="2"/>
      <charset val="238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00B050"/>
        <bgColor rgb="FF00808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1" fillId="0" borderId="0" applyBorder="0" applyProtection="0">
      <alignment horizontal="left"/>
    </xf>
    <xf numFmtId="0" fontId="11" fillId="0" borderId="0" applyBorder="0" applyProtection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1" fillId="0" borderId="0" applyBorder="0" applyProtection="0"/>
    <xf numFmtId="0" fontId="4" fillId="0" borderId="0" applyBorder="0" applyProtection="0">
      <alignment horizontal="left"/>
    </xf>
    <xf numFmtId="0" fontId="11" fillId="0" borderId="0" applyBorder="0" applyProtection="0"/>
    <xf numFmtId="0" fontId="4" fillId="0" borderId="0" applyBorder="0" applyProtection="0"/>
  </cellStyleXfs>
  <cellXfs count="46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4" fontId="5" fillId="4" borderId="0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4" fontId="10" fillId="4" borderId="0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0" fillId="5" borderId="0" xfId="0" applyFill="1"/>
    <xf numFmtId="3" fontId="5" fillId="4" borderId="0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Alignment="1">
      <alignment horizontal="center" vertical="center"/>
    </xf>
    <xf numFmtId="0" fontId="0" fillId="0" borderId="2" xfId="8" applyFont="1" applyBorder="1"/>
    <xf numFmtId="0" fontId="0" fillId="0" borderId="3" xfId="2" applyFont="1" applyBorder="1"/>
    <xf numFmtId="0" fontId="0" fillId="0" borderId="4" xfId="1" applyFont="1" applyBorder="1">
      <alignment horizontal="left"/>
    </xf>
    <xf numFmtId="0" fontId="11" fillId="0" borderId="5" xfId="10" applyBorder="1"/>
    <xf numFmtId="0" fontId="0" fillId="0" borderId="6" xfId="1" applyFont="1" applyBorder="1">
      <alignment horizontal="left"/>
    </xf>
    <xf numFmtId="0" fontId="11" fillId="0" borderId="7" xfId="10" applyBorder="1"/>
    <xf numFmtId="0" fontId="11" fillId="0" borderId="8" xfId="10" applyBorder="1"/>
    <xf numFmtId="0" fontId="4" fillId="0" borderId="9" xfId="9" applyFont="1" applyBorder="1">
      <alignment horizontal="left"/>
    </xf>
    <xf numFmtId="0" fontId="4" fillId="0" borderId="10" xfId="11" applyBorder="1"/>
    <xf numFmtId="0" fontId="0" fillId="0" borderId="0" xfId="0" pivotButton="1"/>
    <xf numFmtId="0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</cellXfs>
  <cellStyles count="12">
    <cellStyle name="Kategoria tabeli przestawnej" xfId="1"/>
    <cellStyle name="Narożnik tabeli przestawnej" xfId="2"/>
    <cellStyle name="Normalny" xfId="0" builtinId="0"/>
    <cellStyle name="Normalny 14" xfId="3"/>
    <cellStyle name="Normalny 2" xfId="4"/>
    <cellStyle name="Normalny 5" xfId="5"/>
    <cellStyle name="Normalny 5 2" xfId="6"/>
    <cellStyle name="Normalny 6" xfId="7"/>
    <cellStyle name="Pole tabeli przestawnej" xfId="8"/>
    <cellStyle name="Tytuł tabeli przestawnej" xfId="9"/>
    <cellStyle name="Wartość tabeli przestawnej" xfId="10"/>
    <cellStyle name="Wynik tabeli przestawnej" xfId="1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99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Date="0" createdVersion="3" recordCount="8">
  <cacheSource type="worksheet">
    <worksheetSource ref="A1:B9" sheet="Arkusz2"/>
  </cacheSource>
  <cacheFields count="2">
    <cacheField name="Taryfa" numFmtId="0">
      <sharedItems count="4">
        <s v="B21"/>
        <s v="C12a"/>
        <s v="C21"/>
        <s v="G11"/>
      </sharedItems>
    </cacheField>
    <cacheField name="Razem" numFmtId="0">
      <sharedItems containsSemiMixedTypes="0" containsString="0" containsNumber="1" minValue="0.1" maxValue="4862" count="7">
        <n v="0.1"/>
        <n v="12.5"/>
        <n v="20"/>
        <n v="30"/>
        <n v="52.5"/>
        <n v="1778.76"/>
        <n v="486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ciej Wiśniewski" refreshedDate="45211.490368634259" createdVersion="3" refreshedVersion="7" recordCount="8">
  <cacheSource type="worksheet">
    <worksheetSource ref="A1:B9" sheet="Arkusz4"/>
  </cacheSource>
  <cacheFields count="2">
    <cacheField name="Taryfa" numFmtId="0">
      <sharedItems count="5">
        <s v="B21"/>
        <s v="C12a"/>
        <s v="C21"/>
        <s v="C22a"/>
        <s v="C11"/>
      </sharedItems>
    </cacheField>
    <cacheField name="Zużycie w MWh" numFmtId="0">
      <sharedItems containsSemiMixedTypes="0" containsString="0" containsNumber="1" minValue="0.1" maxValue="85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6"/>
  </r>
  <r>
    <x v="0"/>
    <x v="5"/>
  </r>
  <r>
    <x v="1"/>
    <x v="3"/>
  </r>
  <r>
    <x v="2"/>
    <x v="4"/>
  </r>
  <r>
    <x v="3"/>
    <x v="2"/>
  </r>
  <r>
    <x v="1"/>
    <x v="0"/>
  </r>
  <r>
    <x v="3"/>
    <x v="2"/>
  </r>
  <r>
    <x v="2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n v="8504"/>
  </r>
  <r>
    <x v="0"/>
    <n v="2000"/>
  </r>
  <r>
    <x v="1"/>
    <n v="30"/>
  </r>
  <r>
    <x v="2"/>
    <n v="52.9"/>
  </r>
  <r>
    <x v="1"/>
    <n v="0.1"/>
  </r>
  <r>
    <x v="2"/>
    <n v="15"/>
  </r>
  <r>
    <x v="3"/>
    <n v="25"/>
  </r>
  <r>
    <x v="4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1" cacheId="1" applyNumberFormats="0" applyBorderFormats="0" applyFontFormats="0" applyPatternFormats="0" applyAlignmentFormats="0" applyWidthHeightFormats="0" dataCaption="Values" updatedVersion="7" itemPrintTitles="1" indent="0" compact="0" outline="1" outlineData="1" compactData="0">
  <location ref="I13:J19" firstHeaderRow="1" firstDataRow="1" firstDataCol="1"/>
  <pivotFields count="2">
    <pivotField axis="axisRow" compact="0" showAll="0">
      <items count="6">
        <item x="0"/>
        <item x="4"/>
        <item x="1"/>
        <item x="2"/>
        <item x="3"/>
        <item t="default"/>
      </items>
    </pivotField>
    <pivotField dataField="1" compact="0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a z Zużycie w MWh" fld="1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ela przestawna2" cacheId="0" applyNumberFormats="0" applyBorderFormats="0" applyFontFormats="0" applyPatternFormats="0" applyAlignmentFormats="0" applyWidthHeightFormats="0" dataCaption="Values" itemPrintTitles="1" indent="0" compact="0" outline="1" outlineData="1" compactData="0">
  <location ref="A3:B8" firstHeaderRow="1" firstDataRow="1" firstDataCol="1"/>
  <pivotFields count="2">
    <pivotField axis="axisRow" compact="0" showAll="0">
      <items count="5">
        <item x="0"/>
        <item x="1"/>
        <item x="2"/>
        <item x="3"/>
        <item t="default"/>
      </items>
    </pivotField>
    <pivotField dataField="1" compact="0" showAll="0"/>
  </pivotFields>
  <rowFields count="1">
    <field x="0"/>
  </rowFields>
  <dataFields count="1">
    <dataField name="Suma z Razem" fld="1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8"/>
  <sheetViews>
    <sheetView tabSelected="1" view="pageBreakPreview" topLeftCell="I1" zoomScaleNormal="100" zoomScaleSheetLayoutView="100" zoomScalePageLayoutView="160" workbookViewId="0">
      <selection activeCell="N2" sqref="N2"/>
    </sheetView>
  </sheetViews>
  <sheetFormatPr defaultColWidth="9.140625" defaultRowHeight="15"/>
  <cols>
    <col min="1" max="1" width="2.42578125" style="1" customWidth="1"/>
    <col min="2" max="2" width="13.7109375" style="1" customWidth="1"/>
    <col min="3" max="3" width="11.42578125" style="1" customWidth="1"/>
    <col min="4" max="4" width="7.42578125" style="1" customWidth="1"/>
    <col min="5" max="5" width="6.5703125" style="1" customWidth="1"/>
    <col min="6" max="6" width="7.5703125" style="1" customWidth="1"/>
    <col min="7" max="7" width="17.140625" style="1" customWidth="1"/>
    <col min="8" max="8" width="8" style="1" customWidth="1"/>
    <col min="9" max="9" width="20.28515625" style="1" customWidth="1"/>
    <col min="10" max="10" width="12.5703125" style="1" customWidth="1"/>
    <col min="11" max="11" width="6.85546875" style="1" customWidth="1"/>
    <col min="12" max="12" width="6.5703125" style="1" customWidth="1"/>
    <col min="13" max="13" width="6.85546875" style="1" customWidth="1"/>
    <col min="14" max="14" width="22.140625" style="1" customWidth="1"/>
    <col min="15" max="15" width="14.140625" style="1" customWidth="1"/>
    <col min="16" max="16" width="6.42578125" style="1" customWidth="1"/>
    <col min="17" max="17" width="6.5703125" style="1" customWidth="1"/>
    <col min="18" max="18" width="7.140625" style="1" customWidth="1"/>
    <col min="19" max="19" width="15.7109375" style="1" customWidth="1"/>
    <col min="20" max="20" width="6.42578125" style="1" customWidth="1"/>
    <col min="21" max="21" width="9.7109375" style="1" customWidth="1"/>
    <col min="22" max="23" width="11" style="2" customWidth="1"/>
    <col min="24" max="24" width="9.140625" style="2"/>
    <col min="25" max="1018" width="9.140625" style="1"/>
  </cols>
  <sheetData>
    <row r="1" spans="1:1024">
      <c r="B1" s="42" t="s">
        <v>0</v>
      </c>
      <c r="C1" s="42"/>
      <c r="D1" s="42"/>
      <c r="E1" s="42"/>
      <c r="F1" s="42"/>
      <c r="G1" s="42"/>
      <c r="I1" s="45" t="s">
        <v>75</v>
      </c>
      <c r="J1" s="45"/>
    </row>
    <row r="4" spans="1:1024" ht="15.75" customHeight="1">
      <c r="B4" s="43" t="s">
        <v>1</v>
      </c>
      <c r="C4" s="43"/>
      <c r="D4" s="43"/>
      <c r="E4" s="43"/>
      <c r="F4" s="43"/>
      <c r="G4" s="43"/>
      <c r="H4" s="43"/>
      <c r="I4" s="43" t="s">
        <v>2</v>
      </c>
      <c r="J4" s="43"/>
      <c r="K4" s="43"/>
      <c r="L4" s="43"/>
      <c r="M4" s="43"/>
      <c r="N4" s="43" t="s">
        <v>3</v>
      </c>
      <c r="O4" s="43"/>
      <c r="P4" s="43"/>
      <c r="Q4" s="43"/>
      <c r="R4" s="43"/>
      <c r="S4" s="43"/>
      <c r="T4" s="43"/>
      <c r="U4" s="43"/>
      <c r="V4" s="43"/>
      <c r="W4" s="43"/>
      <c r="X4" s="43"/>
      <c r="Y4" s="44" t="s">
        <v>4</v>
      </c>
      <c r="Z4" s="44"/>
      <c r="AA4" s="44"/>
    </row>
    <row r="5" spans="1:1024" ht="67.5" customHeight="1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6</v>
      </c>
      <c r="J5" s="3" t="s">
        <v>7</v>
      </c>
      <c r="K5" s="3" t="s">
        <v>8</v>
      </c>
      <c r="L5" s="3" t="s">
        <v>9</v>
      </c>
      <c r="M5" s="3" t="s">
        <v>10</v>
      </c>
      <c r="N5" s="3" t="s">
        <v>13</v>
      </c>
      <c r="O5" s="3" t="s">
        <v>7</v>
      </c>
      <c r="P5" s="3" t="s">
        <v>8</v>
      </c>
      <c r="Q5" s="3" t="s">
        <v>9</v>
      </c>
      <c r="R5" s="3" t="s">
        <v>10</v>
      </c>
      <c r="S5" s="3" t="s">
        <v>14</v>
      </c>
      <c r="T5" s="3" t="s">
        <v>15</v>
      </c>
      <c r="U5" s="3" t="s">
        <v>16</v>
      </c>
      <c r="V5" s="3" t="s">
        <v>17</v>
      </c>
      <c r="W5" s="3" t="s">
        <v>18</v>
      </c>
      <c r="X5" s="3" t="s">
        <v>19</v>
      </c>
      <c r="Y5" s="5" t="s">
        <v>20</v>
      </c>
      <c r="Z5" s="4" t="s">
        <v>21</v>
      </c>
      <c r="AA5" s="4" t="s">
        <v>22</v>
      </c>
      <c r="AB5" s="1" t="s">
        <v>23</v>
      </c>
    </row>
    <row r="6" spans="1:1024" s="9" customFormat="1" ht="15.75" customHeight="1">
      <c r="A6" s="28">
        <v>1</v>
      </c>
      <c r="B6" s="28" t="s">
        <v>24</v>
      </c>
      <c r="C6" s="28" t="s">
        <v>25</v>
      </c>
      <c r="D6" s="28" t="s">
        <v>26</v>
      </c>
      <c r="E6" s="28" t="s">
        <v>27</v>
      </c>
      <c r="F6" s="28" t="s">
        <v>28</v>
      </c>
      <c r="G6" s="29">
        <v>5907696026916</v>
      </c>
      <c r="H6" s="28" t="s">
        <v>29</v>
      </c>
      <c r="I6" s="28" t="s">
        <v>24</v>
      </c>
      <c r="J6" s="28" t="s">
        <v>30</v>
      </c>
      <c r="K6" s="28">
        <v>10</v>
      </c>
      <c r="L6" s="28" t="s">
        <v>31</v>
      </c>
      <c r="M6" s="28" t="s">
        <v>28</v>
      </c>
      <c r="N6" s="28" t="s">
        <v>32</v>
      </c>
      <c r="O6" s="28" t="s">
        <v>33</v>
      </c>
      <c r="P6" s="28">
        <v>12</v>
      </c>
      <c r="Q6" s="28" t="s">
        <v>34</v>
      </c>
      <c r="R6" s="28" t="s">
        <v>28</v>
      </c>
      <c r="S6" s="30" t="s">
        <v>35</v>
      </c>
      <c r="T6" s="28" t="s">
        <v>36</v>
      </c>
      <c r="U6" s="28"/>
      <c r="V6" s="31">
        <v>45291</v>
      </c>
      <c r="W6" s="28"/>
      <c r="X6" s="31">
        <v>45292</v>
      </c>
      <c r="Y6" s="32">
        <v>8504000</v>
      </c>
      <c r="Z6" s="32">
        <v>0</v>
      </c>
      <c r="AA6" s="32">
        <v>0</v>
      </c>
      <c r="AB6" s="7">
        <f t="shared" ref="AB6:AB14" si="0">SUM(Y6:AA6)/1000</f>
        <v>8504</v>
      </c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</row>
    <row r="7" spans="1:1024" s="9" customFormat="1" ht="15.75" customHeight="1">
      <c r="A7" s="28">
        <v>2</v>
      </c>
      <c r="B7" s="28" t="s">
        <v>37</v>
      </c>
      <c r="C7" s="28" t="s">
        <v>25</v>
      </c>
      <c r="D7" s="28" t="s">
        <v>26</v>
      </c>
      <c r="E7" s="28" t="s">
        <v>27</v>
      </c>
      <c r="F7" s="28" t="s">
        <v>28</v>
      </c>
      <c r="G7" s="29">
        <v>5907696026909</v>
      </c>
      <c r="H7" s="28" t="s">
        <v>29</v>
      </c>
      <c r="I7" s="28" t="s">
        <v>37</v>
      </c>
      <c r="J7" s="28" t="s">
        <v>25</v>
      </c>
      <c r="K7" s="28" t="s">
        <v>26</v>
      </c>
      <c r="L7" s="28" t="s">
        <v>27</v>
      </c>
      <c r="M7" s="28" t="s">
        <v>28</v>
      </c>
      <c r="N7" s="28" t="s">
        <v>38</v>
      </c>
      <c r="O7" s="28" t="s">
        <v>39</v>
      </c>
      <c r="P7" s="28" t="s">
        <v>26</v>
      </c>
      <c r="Q7" s="28" t="s">
        <v>27</v>
      </c>
      <c r="R7" s="28" t="s">
        <v>28</v>
      </c>
      <c r="S7" s="30" t="s">
        <v>40</v>
      </c>
      <c r="T7" s="28" t="s">
        <v>36</v>
      </c>
      <c r="U7" s="28"/>
      <c r="V7" s="31">
        <v>45291</v>
      </c>
      <c r="W7" s="28"/>
      <c r="X7" s="31">
        <v>45292</v>
      </c>
      <c r="Y7" s="32">
        <v>2000000</v>
      </c>
      <c r="Z7" s="32">
        <v>0</v>
      </c>
      <c r="AA7" s="32">
        <v>0</v>
      </c>
      <c r="AB7" s="7">
        <f t="shared" si="0"/>
        <v>2000</v>
      </c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</row>
    <row r="8" spans="1:1024" s="10" customFormat="1" ht="15.75" customHeight="1">
      <c r="A8" s="28">
        <v>3</v>
      </c>
      <c r="B8" s="28" t="s">
        <v>37</v>
      </c>
      <c r="C8" s="28" t="s">
        <v>25</v>
      </c>
      <c r="D8" s="28" t="s">
        <v>26</v>
      </c>
      <c r="E8" s="28" t="s">
        <v>27</v>
      </c>
      <c r="F8" s="28" t="s">
        <v>28</v>
      </c>
      <c r="G8" s="29">
        <v>5907696026909</v>
      </c>
      <c r="H8" s="28" t="s">
        <v>29</v>
      </c>
      <c r="I8" s="28" t="s">
        <v>37</v>
      </c>
      <c r="J8" s="28" t="s">
        <v>25</v>
      </c>
      <c r="K8" s="28" t="s">
        <v>26</v>
      </c>
      <c r="L8" s="28" t="s">
        <v>27</v>
      </c>
      <c r="M8" s="28" t="s">
        <v>28</v>
      </c>
      <c r="N8" s="28" t="s">
        <v>41</v>
      </c>
      <c r="O8" s="28" t="s">
        <v>42</v>
      </c>
      <c r="P8" s="28">
        <v>10</v>
      </c>
      <c r="Q8" s="28" t="s">
        <v>27</v>
      </c>
      <c r="R8" s="28" t="s">
        <v>28</v>
      </c>
      <c r="S8" s="30" t="s">
        <v>43</v>
      </c>
      <c r="T8" s="28" t="s">
        <v>44</v>
      </c>
      <c r="U8" s="28"/>
      <c r="V8" s="31">
        <v>45291</v>
      </c>
      <c r="W8" s="28"/>
      <c r="X8" s="31">
        <v>45292</v>
      </c>
      <c r="Y8" s="32">
        <v>18000</v>
      </c>
      <c r="Z8" s="32">
        <v>12000</v>
      </c>
      <c r="AA8" s="32">
        <v>0</v>
      </c>
      <c r="AB8" s="7">
        <f t="shared" si="0"/>
        <v>30</v>
      </c>
    </row>
    <row r="9" spans="1:1024" s="10" customFormat="1" ht="15.75" customHeight="1">
      <c r="A9" s="28">
        <v>4</v>
      </c>
      <c r="B9" s="28" t="s">
        <v>24</v>
      </c>
      <c r="C9" s="28" t="s">
        <v>25</v>
      </c>
      <c r="D9" s="28" t="s">
        <v>26</v>
      </c>
      <c r="E9" s="28" t="s">
        <v>27</v>
      </c>
      <c r="F9" s="28" t="s">
        <v>28</v>
      </c>
      <c r="G9" s="29">
        <v>5907696026916</v>
      </c>
      <c r="H9" s="28" t="s">
        <v>29</v>
      </c>
      <c r="I9" s="28" t="s">
        <v>24</v>
      </c>
      <c r="J9" s="28" t="s">
        <v>30</v>
      </c>
      <c r="K9" s="28">
        <v>10</v>
      </c>
      <c r="L9" s="28" t="s">
        <v>31</v>
      </c>
      <c r="M9" s="28" t="s">
        <v>28</v>
      </c>
      <c r="N9" s="28" t="s">
        <v>45</v>
      </c>
      <c r="O9" s="28" t="s">
        <v>46</v>
      </c>
      <c r="P9" s="28">
        <v>20</v>
      </c>
      <c r="Q9" s="28" t="s">
        <v>47</v>
      </c>
      <c r="R9" s="28" t="s">
        <v>28</v>
      </c>
      <c r="S9" s="30" t="s">
        <v>48</v>
      </c>
      <c r="T9" s="28" t="s">
        <v>49</v>
      </c>
      <c r="U9" s="28"/>
      <c r="V9" s="31">
        <v>45291</v>
      </c>
      <c r="W9" s="28"/>
      <c r="X9" s="31">
        <v>45292</v>
      </c>
      <c r="Y9" s="32">
        <v>52900</v>
      </c>
      <c r="Z9" s="32">
        <v>0</v>
      </c>
      <c r="AA9" s="32">
        <v>0</v>
      </c>
      <c r="AB9" s="7">
        <f t="shared" si="0"/>
        <v>52.9</v>
      </c>
      <c r="AC9" s="11"/>
    </row>
    <row r="10" spans="1:1024" s="9" customFormat="1" ht="15.75" customHeight="1">
      <c r="A10" s="28">
        <v>5</v>
      </c>
      <c r="B10" s="28" t="s">
        <v>24</v>
      </c>
      <c r="C10" s="28" t="s">
        <v>25</v>
      </c>
      <c r="D10" s="28" t="s">
        <v>26</v>
      </c>
      <c r="E10" s="28" t="s">
        <v>27</v>
      </c>
      <c r="F10" s="28" t="s">
        <v>28</v>
      </c>
      <c r="G10" s="29">
        <v>5907696026916</v>
      </c>
      <c r="H10" s="28" t="s">
        <v>29</v>
      </c>
      <c r="I10" s="28" t="s">
        <v>24</v>
      </c>
      <c r="J10" s="28" t="s">
        <v>30</v>
      </c>
      <c r="K10" s="28">
        <v>10</v>
      </c>
      <c r="L10" s="28" t="s">
        <v>31</v>
      </c>
      <c r="M10" s="28" t="s">
        <v>28</v>
      </c>
      <c r="N10" s="28" t="s">
        <v>50</v>
      </c>
      <c r="O10" s="28" t="s">
        <v>51</v>
      </c>
      <c r="P10" s="28" t="s">
        <v>52</v>
      </c>
      <c r="Q10" s="28" t="s">
        <v>47</v>
      </c>
      <c r="R10" s="28" t="s">
        <v>28</v>
      </c>
      <c r="S10" s="30" t="s">
        <v>53</v>
      </c>
      <c r="T10" s="28" t="s">
        <v>44</v>
      </c>
      <c r="U10" s="28"/>
      <c r="V10" s="31">
        <v>45291</v>
      </c>
      <c r="W10" s="28"/>
      <c r="X10" s="31">
        <v>45292</v>
      </c>
      <c r="Y10" s="32">
        <v>50</v>
      </c>
      <c r="Z10" s="32">
        <v>50</v>
      </c>
      <c r="AA10" s="32">
        <v>0</v>
      </c>
      <c r="AB10" s="7">
        <f t="shared" si="0"/>
        <v>0.1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</row>
    <row r="11" spans="1:1024" s="12" customFormat="1" ht="15.75" customHeight="1">
      <c r="A11" s="28">
        <v>6</v>
      </c>
      <c r="B11" s="28" t="s">
        <v>24</v>
      </c>
      <c r="C11" s="28" t="s">
        <v>25</v>
      </c>
      <c r="D11" s="28" t="s">
        <v>26</v>
      </c>
      <c r="E11" s="28" t="s">
        <v>27</v>
      </c>
      <c r="F11" s="28" t="s">
        <v>28</v>
      </c>
      <c r="G11" s="29">
        <v>5907696026916</v>
      </c>
      <c r="H11" s="28" t="s">
        <v>29</v>
      </c>
      <c r="I11" s="28" t="s">
        <v>24</v>
      </c>
      <c r="J11" s="28" t="s">
        <v>30</v>
      </c>
      <c r="K11" s="28">
        <v>10</v>
      </c>
      <c r="L11" s="28" t="s">
        <v>31</v>
      </c>
      <c r="M11" s="28" t="s">
        <v>28</v>
      </c>
      <c r="N11" s="28" t="s">
        <v>54</v>
      </c>
      <c r="O11" s="28" t="s">
        <v>55</v>
      </c>
      <c r="P11" s="28" t="s">
        <v>56</v>
      </c>
      <c r="Q11" s="28" t="s">
        <v>57</v>
      </c>
      <c r="R11" s="28" t="s">
        <v>58</v>
      </c>
      <c r="S11" s="30" t="s">
        <v>59</v>
      </c>
      <c r="T11" s="28" t="s">
        <v>49</v>
      </c>
      <c r="U11" s="28"/>
      <c r="V11" s="31">
        <v>45291</v>
      </c>
      <c r="W11" s="28"/>
      <c r="X11" s="31">
        <v>45292</v>
      </c>
      <c r="Y11" s="32">
        <v>15000</v>
      </c>
      <c r="Z11" s="32">
        <v>0</v>
      </c>
      <c r="AA11" s="32">
        <v>0</v>
      </c>
      <c r="AB11" s="7">
        <f t="shared" si="0"/>
        <v>15</v>
      </c>
    </row>
    <row r="12" spans="1:1024" s="13" customFormat="1" ht="15.75" customHeight="1">
      <c r="A12" s="28">
        <v>7</v>
      </c>
      <c r="B12" s="28" t="s">
        <v>24</v>
      </c>
      <c r="C12" s="28" t="s">
        <v>25</v>
      </c>
      <c r="D12" s="28" t="s">
        <v>26</v>
      </c>
      <c r="E12" s="28" t="s">
        <v>27</v>
      </c>
      <c r="F12" s="28" t="s">
        <v>28</v>
      </c>
      <c r="G12" s="29">
        <v>5907696026909</v>
      </c>
      <c r="H12" s="28" t="s">
        <v>29</v>
      </c>
      <c r="I12" s="28" t="s">
        <v>24</v>
      </c>
      <c r="J12" s="28" t="s">
        <v>25</v>
      </c>
      <c r="K12" s="28" t="s">
        <v>26</v>
      </c>
      <c r="L12" s="28" t="s">
        <v>60</v>
      </c>
      <c r="M12" s="28" t="s">
        <v>28</v>
      </c>
      <c r="N12" s="28" t="s">
        <v>61</v>
      </c>
      <c r="O12" s="28" t="s">
        <v>62</v>
      </c>
      <c r="P12" s="28">
        <v>4</v>
      </c>
      <c r="Q12" s="28" t="s">
        <v>60</v>
      </c>
      <c r="R12" s="28" t="s">
        <v>63</v>
      </c>
      <c r="S12" s="33" t="s">
        <v>64</v>
      </c>
      <c r="T12" s="28" t="s">
        <v>65</v>
      </c>
      <c r="U12" s="28"/>
      <c r="V12" s="31">
        <v>45291</v>
      </c>
      <c r="W12" s="28"/>
      <c r="X12" s="31">
        <v>45292</v>
      </c>
      <c r="Y12" s="32">
        <v>20000</v>
      </c>
      <c r="Z12" s="32">
        <v>5000</v>
      </c>
      <c r="AA12" s="32">
        <v>0</v>
      </c>
      <c r="AB12" s="7">
        <f t="shared" si="0"/>
        <v>25</v>
      </c>
    </row>
    <row r="13" spans="1:1024" s="13" customFormat="1" ht="15.75" customHeight="1">
      <c r="A13" s="28">
        <v>8</v>
      </c>
      <c r="B13" s="28" t="s">
        <v>24</v>
      </c>
      <c r="C13" s="28" t="s">
        <v>25</v>
      </c>
      <c r="D13" s="28" t="s">
        <v>26</v>
      </c>
      <c r="E13" s="28" t="s">
        <v>27</v>
      </c>
      <c r="F13" s="28" t="s">
        <v>28</v>
      </c>
      <c r="G13" s="29">
        <v>5907696026909</v>
      </c>
      <c r="H13" s="28" t="s">
        <v>29</v>
      </c>
      <c r="I13" s="28" t="s">
        <v>24</v>
      </c>
      <c r="J13" s="28" t="s">
        <v>25</v>
      </c>
      <c r="K13" s="28" t="s">
        <v>26</v>
      </c>
      <c r="L13" s="28" t="s">
        <v>60</v>
      </c>
      <c r="M13" s="28" t="s">
        <v>28</v>
      </c>
      <c r="N13" s="28" t="s">
        <v>61</v>
      </c>
      <c r="O13" s="28" t="s">
        <v>62</v>
      </c>
      <c r="P13" s="28">
        <v>4</v>
      </c>
      <c r="Q13" s="28" t="s">
        <v>60</v>
      </c>
      <c r="R13" s="28" t="s">
        <v>63</v>
      </c>
      <c r="S13" s="34" t="s">
        <v>66</v>
      </c>
      <c r="T13" s="28" t="s">
        <v>67</v>
      </c>
      <c r="U13" s="35"/>
      <c r="V13" s="31">
        <v>45291</v>
      </c>
      <c r="W13" s="36"/>
      <c r="X13" s="31">
        <v>45292</v>
      </c>
      <c r="Y13" s="32">
        <v>2000</v>
      </c>
      <c r="Z13" s="32">
        <v>0</v>
      </c>
      <c r="AA13" s="32">
        <v>0</v>
      </c>
      <c r="AB13" s="7">
        <f t="shared" si="0"/>
        <v>2</v>
      </c>
      <c r="AC13" s="13" t="s">
        <v>68</v>
      </c>
      <c r="AME13" s="14"/>
      <c r="AMF13" s="14"/>
      <c r="AMG13" s="14"/>
      <c r="AMH13" s="14"/>
      <c r="AMI13" s="14"/>
      <c r="AMJ13" s="14"/>
    </row>
    <row r="14" spans="1:1024" ht="15.75" customHeight="1">
      <c r="A14" s="37"/>
      <c r="B14" s="37"/>
      <c r="C14" s="37"/>
      <c r="D14" s="37"/>
      <c r="E14" s="37"/>
      <c r="F14" s="37"/>
      <c r="G14" s="38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3"/>
      <c r="T14" s="28"/>
      <c r="U14" s="39"/>
      <c r="V14" s="40"/>
      <c r="W14" s="40"/>
      <c r="X14" s="40"/>
      <c r="Y14" s="41">
        <f>SUM(Y6:Y13)</f>
        <v>10611950</v>
      </c>
      <c r="Z14" s="41">
        <f>SUM(Z6:Z13)</f>
        <v>17050</v>
      </c>
      <c r="AA14" s="41">
        <f>SUM(AA6:AA13)</f>
        <v>0</v>
      </c>
      <c r="AB14" s="15">
        <f t="shared" si="0"/>
        <v>10629</v>
      </c>
    </row>
    <row r="18" spans="25:26">
      <c r="Y18" s="16">
        <f>Y8+Y10</f>
        <v>18050</v>
      </c>
      <c r="Z18" s="16">
        <f>Z8+Z10</f>
        <v>12050</v>
      </c>
    </row>
  </sheetData>
  <autoFilter ref="A5:U11"/>
  <mergeCells count="5">
    <mergeCell ref="B1:G1"/>
    <mergeCell ref="B4:H4"/>
    <mergeCell ref="I4:M4"/>
    <mergeCell ref="N4:X4"/>
    <mergeCell ref="Y4:AA4"/>
  </mergeCells>
  <pageMargins left="0.25" right="0.25" top="0.75" bottom="0.75" header="0.511811023622047" footer="0.3"/>
  <pageSetup paperSize="8" scale="52" fitToHeight="0" orientation="landscape" horizontalDpi="300" verticalDpi="300" r:id="rId1"/>
  <headerFoot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zoomScale="160" zoomScaleNormal="100" zoomScalePageLayoutView="160" workbookViewId="0">
      <selection activeCell="J16" sqref="J16"/>
    </sheetView>
  </sheetViews>
  <sheetFormatPr defaultColWidth="8.5703125" defaultRowHeight="15"/>
  <cols>
    <col min="2" max="2" width="14.85546875" customWidth="1"/>
    <col min="9" max="9" width="17.7109375" customWidth="1"/>
    <col min="10" max="10" width="22" customWidth="1"/>
  </cols>
  <sheetData>
    <row r="1" spans="1:10">
      <c r="A1" t="s">
        <v>15</v>
      </c>
      <c r="B1" t="s">
        <v>69</v>
      </c>
    </row>
    <row r="2" spans="1:10">
      <c r="A2" t="s">
        <v>36</v>
      </c>
      <c r="B2">
        <v>8504</v>
      </c>
    </row>
    <row r="3" spans="1:10">
      <c r="A3" t="s">
        <v>36</v>
      </c>
      <c r="B3">
        <v>2000</v>
      </c>
    </row>
    <row r="4" spans="1:10">
      <c r="A4" t="s">
        <v>44</v>
      </c>
      <c r="B4">
        <v>30</v>
      </c>
    </row>
    <row r="5" spans="1:10">
      <c r="A5" t="s">
        <v>49</v>
      </c>
      <c r="B5">
        <v>52.9</v>
      </c>
    </row>
    <row r="6" spans="1:10">
      <c r="A6" t="s">
        <v>44</v>
      </c>
      <c r="B6">
        <v>0.1</v>
      </c>
    </row>
    <row r="7" spans="1:10">
      <c r="A7" t="s">
        <v>49</v>
      </c>
      <c r="B7">
        <v>15</v>
      </c>
    </row>
    <row r="8" spans="1:10">
      <c r="A8" t="s">
        <v>65</v>
      </c>
      <c r="B8">
        <v>25</v>
      </c>
    </row>
    <row r="9" spans="1:10">
      <c r="A9" t="s">
        <v>67</v>
      </c>
      <c r="B9">
        <v>2</v>
      </c>
    </row>
    <row r="13" spans="1:10">
      <c r="I13" s="26" t="s">
        <v>15</v>
      </c>
      <c r="J13" t="s">
        <v>70</v>
      </c>
    </row>
    <row r="14" spans="1:10">
      <c r="I14" t="s">
        <v>36</v>
      </c>
      <c r="J14" s="27">
        <v>10504</v>
      </c>
    </row>
    <row r="15" spans="1:10">
      <c r="I15" t="s">
        <v>67</v>
      </c>
      <c r="J15" s="27">
        <v>2</v>
      </c>
    </row>
    <row r="16" spans="1:10">
      <c r="I16" t="s">
        <v>44</v>
      </c>
      <c r="J16" s="27">
        <v>30.1</v>
      </c>
    </row>
    <row r="17" spans="9:10">
      <c r="I17" t="s">
        <v>49</v>
      </c>
      <c r="J17" s="27">
        <v>67.900000000000006</v>
      </c>
    </row>
    <row r="18" spans="9:10">
      <c r="I18" t="s">
        <v>65</v>
      </c>
      <c r="J18" s="27">
        <v>25</v>
      </c>
    </row>
    <row r="19" spans="9:10">
      <c r="I19" t="s">
        <v>74</v>
      </c>
      <c r="J19" s="27">
        <v>10629</v>
      </c>
    </row>
  </sheetData>
  <pageMargins left="0.7" right="0.7" top="0.75" bottom="0.75" header="0.511811023622047" footer="0.511811023622047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view="pageBreakPreview" zoomScale="160" zoomScaleNormal="100" zoomScalePageLayoutView="160" workbookViewId="0">
      <selection activeCell="B8" sqref="B8"/>
    </sheetView>
  </sheetViews>
  <sheetFormatPr defaultColWidth="8.5703125" defaultRowHeight="15"/>
  <cols>
    <col min="1" max="1" width="17.7109375" customWidth="1"/>
    <col min="2" max="2" width="13.5703125" customWidth="1"/>
  </cols>
  <sheetData>
    <row r="3" spans="1:2">
      <c r="A3" s="17" t="s">
        <v>15</v>
      </c>
      <c r="B3" s="18" t="s">
        <v>72</v>
      </c>
    </row>
    <row r="4" spans="1:2">
      <c r="A4" s="19" t="s">
        <v>36</v>
      </c>
      <c r="B4" s="20">
        <v>6640.76</v>
      </c>
    </row>
    <row r="5" spans="1:2">
      <c r="A5" s="21" t="s">
        <v>44</v>
      </c>
      <c r="B5" s="22">
        <v>30.1</v>
      </c>
    </row>
    <row r="6" spans="1:2">
      <c r="A6" s="21" t="s">
        <v>49</v>
      </c>
      <c r="B6" s="22">
        <v>65</v>
      </c>
    </row>
    <row r="7" spans="1:2">
      <c r="A7" s="21" t="s">
        <v>73</v>
      </c>
      <c r="B7" s="23">
        <v>40</v>
      </c>
    </row>
    <row r="8" spans="1:2">
      <c r="A8" s="24" t="s">
        <v>71</v>
      </c>
      <c r="B8" s="25">
        <v>6775.86</v>
      </c>
    </row>
  </sheetData>
  <pageMargins left="0.7" right="0.7" top="0.75" bottom="0.75" header="0.511811023622047" footer="0.511811023622047"/>
  <pageSetup paperSize="9"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="160" zoomScaleNormal="100" zoomScalePageLayoutView="160" workbookViewId="0">
      <selection activeCell="B3" sqref="B3"/>
    </sheetView>
  </sheetViews>
  <sheetFormatPr defaultColWidth="8.5703125" defaultRowHeight="15"/>
  <sheetData>
    <row r="1" spans="1:2">
      <c r="A1" s="3" t="s">
        <v>15</v>
      </c>
      <c r="B1" t="s">
        <v>23</v>
      </c>
    </row>
    <row r="2" spans="1:2">
      <c r="A2" s="6" t="s">
        <v>36</v>
      </c>
      <c r="B2">
        <v>4862</v>
      </c>
    </row>
    <row r="3" spans="1:2">
      <c r="A3" s="6" t="s">
        <v>36</v>
      </c>
      <c r="B3">
        <v>1778.76</v>
      </c>
    </row>
    <row r="4" spans="1:2">
      <c r="A4" s="6" t="s">
        <v>44</v>
      </c>
      <c r="B4">
        <v>30</v>
      </c>
    </row>
    <row r="5" spans="1:2">
      <c r="A5" s="6" t="s">
        <v>49</v>
      </c>
      <c r="B5">
        <v>52.5</v>
      </c>
    </row>
    <row r="6" spans="1:2">
      <c r="A6" s="6" t="s">
        <v>73</v>
      </c>
      <c r="B6">
        <v>20</v>
      </c>
    </row>
    <row r="7" spans="1:2">
      <c r="A7" s="6" t="s">
        <v>44</v>
      </c>
      <c r="B7">
        <v>0.1</v>
      </c>
    </row>
    <row r="8" spans="1:2">
      <c r="A8" s="6" t="s">
        <v>73</v>
      </c>
      <c r="B8">
        <v>20</v>
      </c>
    </row>
    <row r="9" spans="1:2">
      <c r="A9" s="6" t="s">
        <v>49</v>
      </c>
      <c r="B9">
        <v>12.5</v>
      </c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Arkusz1</vt:lpstr>
      <vt:lpstr>Arkusz4</vt:lpstr>
      <vt:lpstr>Arkusz3</vt:lpstr>
      <vt:lpstr>Arkusz2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Maciej</dc:creator>
  <dc:description/>
  <cp:lastModifiedBy>Monika</cp:lastModifiedBy>
  <cp:revision>59</cp:revision>
  <cp:lastPrinted>2023-10-12T09:49:13Z</cp:lastPrinted>
  <dcterms:created xsi:type="dcterms:W3CDTF">2006-09-16T00:00:00Z</dcterms:created>
  <dcterms:modified xsi:type="dcterms:W3CDTF">2023-10-13T04:41:24Z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