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Y:\_Monika\2023\151_PN_ZP_D_2023 JEDNORAZÓWKA\2_SWZ\MODYFIKACJA 22.12.2023\"/>
    </mc:Choice>
  </mc:AlternateContent>
  <bookViews>
    <workbookView xWindow="0" yWindow="0" windowWidth="28800" windowHeight="11835"/>
  </bookViews>
  <sheets>
    <sheet name="Arkusz1"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623" i="1" l="1"/>
  <c r="L623" i="1"/>
  <c r="K623" i="1"/>
  <c r="J623" i="1"/>
  <c r="H623" i="1"/>
  <c r="G623" i="1"/>
  <c r="L619" i="1"/>
  <c r="K619" i="1"/>
  <c r="L618" i="1"/>
  <c r="K618" i="1"/>
  <c r="L617" i="1"/>
  <c r="K617" i="1"/>
  <c r="L616" i="1"/>
  <c r="K616" i="1"/>
  <c r="L615" i="1"/>
  <c r="K615" i="1"/>
  <c r="M610" i="1"/>
  <c r="L610" i="1"/>
  <c r="K610" i="1"/>
  <c r="J610" i="1"/>
  <c r="H610" i="1"/>
  <c r="G610" i="1"/>
  <c r="L606" i="1"/>
  <c r="K606" i="1"/>
  <c r="L605" i="1"/>
  <c r="K605" i="1"/>
  <c r="L604" i="1"/>
  <c r="K604" i="1"/>
  <c r="L603" i="1"/>
  <c r="K603" i="1"/>
  <c r="M598" i="1"/>
  <c r="L598" i="1"/>
  <c r="K598" i="1"/>
  <c r="J598" i="1"/>
  <c r="H598" i="1"/>
  <c r="G598" i="1"/>
  <c r="L594" i="1"/>
  <c r="K594" i="1"/>
  <c r="L593" i="1"/>
  <c r="K593" i="1"/>
  <c r="L592" i="1"/>
  <c r="K592" i="1"/>
  <c r="M587" i="1"/>
  <c r="L587" i="1"/>
  <c r="K587" i="1"/>
  <c r="J587" i="1"/>
  <c r="H587" i="1"/>
  <c r="G587" i="1"/>
  <c r="L583" i="1"/>
  <c r="K583" i="1"/>
  <c r="L582" i="1"/>
  <c r="K582" i="1"/>
  <c r="L581" i="1"/>
  <c r="K581" i="1"/>
  <c r="M576" i="1"/>
  <c r="L576" i="1"/>
  <c r="K576" i="1"/>
  <c r="J576" i="1"/>
  <c r="H576" i="1"/>
  <c r="G576" i="1"/>
  <c r="L572" i="1"/>
  <c r="K572" i="1"/>
  <c r="L571" i="1"/>
  <c r="K571" i="1"/>
  <c r="L570" i="1"/>
  <c r="K570" i="1"/>
  <c r="L569" i="1"/>
  <c r="K569" i="1"/>
  <c r="L568" i="1"/>
  <c r="K568" i="1"/>
  <c r="L567" i="1"/>
  <c r="K567" i="1"/>
  <c r="M562" i="1"/>
  <c r="L562" i="1"/>
  <c r="K562" i="1"/>
  <c r="J562" i="1"/>
  <c r="H562" i="1"/>
  <c r="G562" i="1"/>
  <c r="L558" i="1"/>
  <c r="K558" i="1"/>
  <c r="L557" i="1"/>
  <c r="K557" i="1"/>
  <c r="L556" i="1"/>
  <c r="K556" i="1"/>
  <c r="L555" i="1"/>
  <c r="K555" i="1"/>
  <c r="L554" i="1"/>
  <c r="K554" i="1"/>
  <c r="L553" i="1"/>
  <c r="K553" i="1"/>
  <c r="L552" i="1"/>
  <c r="K552" i="1"/>
  <c r="L551" i="1"/>
  <c r="K551" i="1"/>
  <c r="L550" i="1"/>
  <c r="K550" i="1"/>
  <c r="M545" i="1"/>
  <c r="L545" i="1"/>
  <c r="K545" i="1"/>
  <c r="J545" i="1"/>
  <c r="H545" i="1"/>
  <c r="G545" i="1"/>
  <c r="L541" i="1"/>
  <c r="K541" i="1"/>
  <c r="L540" i="1"/>
  <c r="K540" i="1"/>
  <c r="L539" i="1"/>
  <c r="K539" i="1"/>
  <c r="L538" i="1"/>
  <c r="K538" i="1"/>
  <c r="M533" i="1"/>
  <c r="L533" i="1"/>
  <c r="K533" i="1"/>
  <c r="J533" i="1"/>
  <c r="H533" i="1"/>
  <c r="G533" i="1"/>
  <c r="L529" i="1"/>
  <c r="K529" i="1"/>
  <c r="L528" i="1"/>
  <c r="K528" i="1"/>
  <c r="L527" i="1"/>
  <c r="K527" i="1"/>
  <c r="L526" i="1"/>
  <c r="K526" i="1"/>
  <c r="L525" i="1"/>
  <c r="K525" i="1"/>
  <c r="L524" i="1"/>
  <c r="K524" i="1"/>
  <c r="L523" i="1"/>
  <c r="K523" i="1"/>
  <c r="M518" i="1"/>
  <c r="L518" i="1"/>
  <c r="K518" i="1"/>
  <c r="J518" i="1"/>
  <c r="H518" i="1"/>
  <c r="G518" i="1"/>
  <c r="L514" i="1"/>
  <c r="K514" i="1"/>
  <c r="L513" i="1"/>
  <c r="K513" i="1"/>
  <c r="L512" i="1"/>
  <c r="K512" i="1"/>
  <c r="L511" i="1"/>
  <c r="K511" i="1"/>
  <c r="M506" i="1"/>
  <c r="L506" i="1"/>
  <c r="K506" i="1"/>
  <c r="J506" i="1"/>
  <c r="H506" i="1"/>
  <c r="G506" i="1"/>
  <c r="L502" i="1"/>
  <c r="K502" i="1"/>
  <c r="L501" i="1"/>
  <c r="K501" i="1"/>
  <c r="L500" i="1"/>
  <c r="K500" i="1"/>
  <c r="M494" i="1"/>
  <c r="L494" i="1"/>
  <c r="K494" i="1"/>
  <c r="J494" i="1"/>
  <c r="H494" i="1"/>
  <c r="G494" i="1"/>
  <c r="L490" i="1"/>
  <c r="K490" i="1"/>
  <c r="L489" i="1"/>
  <c r="K489" i="1"/>
  <c r="L488" i="1"/>
  <c r="K488" i="1"/>
  <c r="L487" i="1"/>
  <c r="K487" i="1"/>
  <c r="M481" i="1"/>
  <c r="L481" i="1"/>
  <c r="K481" i="1"/>
  <c r="J481" i="1"/>
  <c r="H481" i="1"/>
  <c r="G481" i="1"/>
  <c r="L477" i="1"/>
  <c r="K477" i="1"/>
  <c r="L476" i="1"/>
  <c r="K476" i="1"/>
  <c r="M470" i="1"/>
  <c r="L470" i="1"/>
  <c r="K470" i="1"/>
  <c r="J470" i="1"/>
  <c r="H470" i="1"/>
  <c r="G470" i="1"/>
  <c r="L466" i="1"/>
  <c r="K466" i="1"/>
  <c r="L465" i="1"/>
  <c r="K465" i="1"/>
  <c r="M459" i="1"/>
  <c r="L459" i="1"/>
  <c r="K459" i="1"/>
  <c r="J459" i="1"/>
  <c r="H459" i="1"/>
  <c r="G459" i="1"/>
  <c r="L455" i="1"/>
  <c r="K455" i="1"/>
  <c r="L454" i="1"/>
  <c r="K454" i="1"/>
  <c r="M448" i="1"/>
  <c r="L448" i="1"/>
  <c r="K448" i="1"/>
  <c r="J448" i="1"/>
  <c r="H448" i="1"/>
  <c r="G448" i="1"/>
  <c r="L444" i="1"/>
  <c r="K444" i="1"/>
  <c r="L443" i="1"/>
  <c r="K443" i="1"/>
  <c r="L442" i="1"/>
  <c r="K442" i="1"/>
  <c r="L441" i="1"/>
  <c r="K441" i="1"/>
  <c r="L440" i="1"/>
  <c r="K440" i="1"/>
  <c r="L439" i="1"/>
  <c r="K439" i="1"/>
  <c r="L437" i="1"/>
  <c r="K437" i="1"/>
  <c r="M431" i="1"/>
  <c r="L431" i="1"/>
  <c r="K431" i="1"/>
  <c r="J431" i="1"/>
  <c r="H431" i="1"/>
  <c r="G431" i="1"/>
  <c r="L427" i="1"/>
  <c r="K427" i="1"/>
  <c r="L426" i="1"/>
  <c r="K426" i="1"/>
  <c r="M420" i="1"/>
  <c r="L420" i="1"/>
  <c r="K420" i="1"/>
  <c r="J420" i="1"/>
  <c r="H420" i="1"/>
  <c r="G420" i="1"/>
  <c r="L416" i="1"/>
  <c r="K416" i="1"/>
  <c r="L415" i="1"/>
  <c r="K415" i="1"/>
  <c r="L414" i="1"/>
  <c r="K414" i="1"/>
  <c r="L413" i="1"/>
  <c r="K413" i="1"/>
  <c r="L412" i="1"/>
  <c r="K412" i="1"/>
  <c r="L411" i="1"/>
  <c r="K411" i="1"/>
  <c r="L410" i="1"/>
  <c r="K410" i="1"/>
  <c r="L409" i="1"/>
  <c r="K409" i="1"/>
  <c r="L408" i="1"/>
  <c r="K408" i="1"/>
  <c r="L407" i="1"/>
  <c r="K407" i="1"/>
  <c r="M401" i="1"/>
  <c r="L401" i="1"/>
  <c r="K401" i="1"/>
  <c r="J401" i="1"/>
  <c r="H401" i="1"/>
  <c r="G401" i="1"/>
  <c r="L397" i="1"/>
  <c r="K397" i="1"/>
  <c r="L396" i="1"/>
  <c r="K396" i="1"/>
  <c r="L395" i="1"/>
  <c r="K395" i="1"/>
  <c r="L394" i="1"/>
  <c r="K394" i="1"/>
  <c r="L393" i="1"/>
  <c r="K393" i="1"/>
  <c r="L392" i="1"/>
  <c r="K392" i="1"/>
  <c r="L391" i="1"/>
  <c r="K391" i="1"/>
  <c r="L390" i="1"/>
  <c r="K390" i="1"/>
  <c r="L389" i="1"/>
  <c r="K389" i="1"/>
  <c r="L388" i="1"/>
  <c r="K388" i="1"/>
  <c r="L387" i="1"/>
  <c r="K387" i="1"/>
  <c r="L386" i="1"/>
  <c r="K386" i="1"/>
  <c r="M380" i="1"/>
  <c r="L380" i="1"/>
  <c r="K380" i="1"/>
  <c r="J380" i="1"/>
  <c r="H380" i="1"/>
  <c r="G380" i="1"/>
  <c r="L376" i="1"/>
  <c r="K376" i="1"/>
  <c r="L375" i="1"/>
  <c r="K375" i="1"/>
  <c r="M369" i="1"/>
  <c r="L369" i="1"/>
  <c r="K369" i="1"/>
  <c r="J369" i="1"/>
  <c r="H369" i="1"/>
  <c r="G369" i="1"/>
  <c r="L365" i="1"/>
  <c r="K365" i="1"/>
  <c r="L364" i="1"/>
  <c r="K364" i="1"/>
  <c r="M358" i="1"/>
  <c r="L358" i="1"/>
  <c r="K358" i="1"/>
  <c r="J358" i="1"/>
  <c r="H358" i="1"/>
  <c r="G358" i="1"/>
  <c r="L354" i="1"/>
  <c r="K354" i="1"/>
  <c r="L353" i="1"/>
  <c r="K353" i="1"/>
  <c r="L352" i="1"/>
  <c r="K352" i="1"/>
  <c r="M347" i="1"/>
  <c r="L347" i="1"/>
  <c r="K347" i="1"/>
  <c r="J347" i="1"/>
  <c r="H347" i="1"/>
  <c r="G347" i="1"/>
  <c r="L343" i="1"/>
  <c r="K343" i="1"/>
  <c r="L342" i="1"/>
  <c r="K342" i="1"/>
  <c r="M335" i="1"/>
  <c r="L335" i="1"/>
  <c r="K335" i="1"/>
  <c r="J335" i="1"/>
  <c r="H335" i="1"/>
  <c r="G335" i="1"/>
  <c r="L331" i="1"/>
  <c r="K331" i="1"/>
  <c r="L330" i="1"/>
  <c r="K330" i="1"/>
  <c r="M324" i="1"/>
  <c r="L324" i="1"/>
  <c r="K324" i="1"/>
  <c r="J324" i="1"/>
  <c r="H324" i="1"/>
  <c r="G324" i="1"/>
  <c r="L320" i="1"/>
  <c r="K320" i="1"/>
  <c r="L319" i="1"/>
  <c r="K319" i="1"/>
  <c r="M313" i="1"/>
  <c r="L313" i="1"/>
  <c r="K313" i="1"/>
  <c r="J313" i="1"/>
  <c r="H313" i="1"/>
  <c r="G313" i="1"/>
  <c r="L309" i="1"/>
  <c r="K309" i="1"/>
  <c r="L308" i="1"/>
  <c r="K308" i="1"/>
  <c r="M302" i="1"/>
  <c r="L302" i="1"/>
  <c r="K302" i="1"/>
  <c r="J302" i="1"/>
  <c r="H302" i="1"/>
  <c r="G302" i="1"/>
  <c r="L298" i="1"/>
  <c r="K298" i="1"/>
  <c r="L297" i="1"/>
  <c r="K297" i="1"/>
  <c r="L296" i="1"/>
  <c r="K296" i="1"/>
  <c r="L295" i="1"/>
  <c r="K295" i="1"/>
  <c r="L294" i="1"/>
  <c r="K294" i="1"/>
  <c r="L292" i="1"/>
  <c r="K292" i="1"/>
  <c r="L291" i="1"/>
  <c r="K291" i="1"/>
  <c r="M285" i="1"/>
  <c r="L285" i="1"/>
  <c r="K285" i="1"/>
  <c r="J285" i="1"/>
  <c r="H285" i="1"/>
  <c r="G285" i="1"/>
  <c r="L281" i="1"/>
  <c r="K281" i="1"/>
  <c r="L279" i="1"/>
  <c r="K279" i="1"/>
  <c r="M273" i="1"/>
  <c r="L273" i="1"/>
  <c r="K273" i="1"/>
  <c r="J273" i="1"/>
  <c r="H273" i="1"/>
  <c r="G273" i="1"/>
  <c r="L269" i="1"/>
  <c r="K269" i="1"/>
  <c r="L268" i="1"/>
  <c r="K268" i="1"/>
  <c r="M262" i="1"/>
  <c r="L262" i="1"/>
  <c r="K262" i="1"/>
  <c r="J262" i="1"/>
  <c r="H262" i="1"/>
  <c r="G262" i="1"/>
  <c r="L258" i="1"/>
  <c r="K258" i="1"/>
  <c r="L257" i="1"/>
  <c r="K257" i="1"/>
  <c r="L256" i="1"/>
  <c r="K256" i="1"/>
  <c r="L255" i="1"/>
  <c r="K255" i="1"/>
  <c r="L254" i="1"/>
  <c r="K254" i="1"/>
  <c r="M248" i="1"/>
  <c r="L248" i="1"/>
  <c r="K248" i="1"/>
  <c r="J248" i="1"/>
  <c r="H248" i="1"/>
  <c r="G248" i="1"/>
  <c r="L244" i="1"/>
  <c r="K244" i="1"/>
  <c r="L243" i="1"/>
  <c r="K243" i="1"/>
  <c r="L242" i="1"/>
  <c r="K242" i="1"/>
  <c r="M236" i="1"/>
  <c r="L236" i="1"/>
  <c r="K236" i="1"/>
  <c r="J236" i="1"/>
  <c r="H236" i="1"/>
  <c r="G236" i="1"/>
  <c r="L232" i="1"/>
  <c r="K232" i="1"/>
  <c r="L231" i="1"/>
  <c r="K231" i="1"/>
  <c r="L230" i="1"/>
  <c r="K230" i="1"/>
  <c r="L229" i="1"/>
  <c r="K229" i="1"/>
  <c r="L228" i="1"/>
  <c r="K228" i="1"/>
  <c r="M222" i="1"/>
  <c r="L222" i="1"/>
  <c r="K222" i="1"/>
  <c r="J222" i="1"/>
  <c r="H222" i="1"/>
  <c r="G222" i="1"/>
  <c r="L218" i="1"/>
  <c r="K218" i="1"/>
  <c r="L217" i="1"/>
  <c r="K217" i="1"/>
  <c r="L216" i="1"/>
  <c r="K216" i="1"/>
  <c r="L215" i="1"/>
  <c r="K215" i="1"/>
  <c r="L214" i="1"/>
  <c r="K214" i="1"/>
  <c r="L213" i="1"/>
  <c r="K213" i="1"/>
  <c r="L212" i="1"/>
  <c r="K212" i="1"/>
  <c r="L211" i="1"/>
  <c r="K211" i="1"/>
  <c r="L210" i="1"/>
  <c r="K210" i="1"/>
  <c r="L209" i="1"/>
  <c r="K209" i="1"/>
  <c r="L208" i="1"/>
  <c r="K208" i="1"/>
  <c r="L207" i="1"/>
  <c r="K207" i="1"/>
  <c r="L206" i="1"/>
  <c r="K206" i="1"/>
  <c r="L205" i="1"/>
  <c r="K205" i="1"/>
  <c r="L204" i="1"/>
  <c r="K204" i="1"/>
  <c r="L203" i="1"/>
  <c r="K203" i="1"/>
  <c r="L202" i="1"/>
  <c r="K202" i="1"/>
  <c r="L201" i="1"/>
  <c r="K201" i="1"/>
  <c r="L200" i="1"/>
  <c r="K200" i="1"/>
  <c r="M194" i="1"/>
  <c r="L194" i="1"/>
  <c r="K194" i="1"/>
  <c r="J194" i="1"/>
  <c r="H194" i="1"/>
  <c r="G194" i="1"/>
  <c r="L190" i="1"/>
  <c r="K190" i="1"/>
  <c r="L189" i="1"/>
  <c r="K189" i="1"/>
  <c r="L188" i="1"/>
  <c r="K188" i="1"/>
  <c r="L187" i="1"/>
  <c r="K187" i="1"/>
  <c r="M181" i="1"/>
  <c r="L181" i="1"/>
  <c r="K181" i="1"/>
  <c r="J181" i="1"/>
  <c r="H181" i="1"/>
  <c r="G181" i="1"/>
  <c r="L177" i="1"/>
  <c r="K177" i="1"/>
  <c r="L176" i="1"/>
  <c r="K176" i="1"/>
  <c r="L175" i="1"/>
  <c r="K175" i="1"/>
  <c r="L174" i="1"/>
  <c r="K174" i="1"/>
  <c r="M168" i="1"/>
  <c r="L168" i="1"/>
  <c r="K168" i="1"/>
  <c r="J168" i="1"/>
  <c r="H168" i="1"/>
  <c r="G168" i="1"/>
  <c r="L164" i="1"/>
  <c r="K164" i="1"/>
  <c r="L163" i="1"/>
  <c r="K163" i="1"/>
  <c r="L162" i="1"/>
  <c r="K162" i="1"/>
  <c r="L161" i="1"/>
  <c r="K161" i="1"/>
  <c r="M156" i="1"/>
  <c r="L156" i="1"/>
  <c r="K156" i="1"/>
  <c r="J156" i="1"/>
  <c r="H156" i="1"/>
  <c r="G156" i="1"/>
  <c r="L152" i="1"/>
  <c r="K152" i="1"/>
  <c r="L151" i="1"/>
  <c r="K151" i="1"/>
  <c r="L150" i="1"/>
  <c r="K150" i="1"/>
  <c r="L149" i="1"/>
  <c r="K149" i="1"/>
  <c r="M143" i="1"/>
  <c r="L143" i="1"/>
  <c r="K143" i="1"/>
  <c r="J143" i="1"/>
  <c r="H143" i="1"/>
  <c r="G143" i="1"/>
  <c r="L139" i="1"/>
  <c r="K139" i="1"/>
  <c r="L138" i="1"/>
  <c r="K138" i="1"/>
  <c r="L137" i="1"/>
  <c r="K137" i="1"/>
  <c r="L136" i="1"/>
  <c r="K136" i="1"/>
  <c r="L135" i="1"/>
  <c r="K135" i="1"/>
  <c r="L134" i="1"/>
  <c r="K134" i="1"/>
  <c r="M128" i="1"/>
  <c r="L128" i="1"/>
  <c r="K128" i="1"/>
  <c r="J128" i="1"/>
  <c r="H128" i="1"/>
  <c r="G128" i="1"/>
  <c r="L124" i="1"/>
  <c r="K124" i="1"/>
  <c r="L123" i="1"/>
  <c r="K123" i="1"/>
  <c r="L122" i="1"/>
  <c r="K122" i="1"/>
  <c r="L121" i="1"/>
  <c r="K121" i="1"/>
  <c r="L120" i="1"/>
  <c r="K120" i="1"/>
  <c r="L119" i="1"/>
  <c r="K119" i="1"/>
  <c r="L118" i="1"/>
  <c r="K118" i="1"/>
  <c r="L117" i="1"/>
  <c r="K117" i="1"/>
  <c r="L116" i="1"/>
  <c r="K116" i="1"/>
  <c r="L115" i="1"/>
  <c r="K115" i="1"/>
  <c r="L114" i="1"/>
  <c r="K114" i="1"/>
  <c r="L113" i="1"/>
  <c r="K113" i="1"/>
  <c r="M107" i="1"/>
  <c r="L107" i="1"/>
  <c r="K107" i="1"/>
  <c r="J107" i="1"/>
  <c r="H107" i="1"/>
  <c r="G107" i="1"/>
  <c r="L103" i="1"/>
  <c r="K103" i="1"/>
  <c r="L102" i="1"/>
  <c r="K102" i="1"/>
  <c r="M96" i="1"/>
  <c r="L96" i="1"/>
  <c r="K96" i="1"/>
  <c r="J96" i="1"/>
  <c r="H96" i="1"/>
  <c r="G96" i="1"/>
  <c r="L92" i="1"/>
  <c r="K92" i="1"/>
  <c r="L91" i="1"/>
  <c r="K91" i="1"/>
  <c r="L90" i="1"/>
  <c r="K90" i="1"/>
  <c r="L89" i="1"/>
  <c r="K89" i="1"/>
  <c r="L88" i="1"/>
  <c r="K88" i="1"/>
  <c r="L87" i="1"/>
  <c r="K87" i="1"/>
  <c r="L86" i="1"/>
  <c r="K86" i="1"/>
  <c r="L85" i="1"/>
  <c r="K85" i="1"/>
  <c r="L84" i="1"/>
  <c r="K84" i="1"/>
  <c r="L83" i="1"/>
  <c r="K83" i="1"/>
  <c r="L82" i="1"/>
  <c r="K82" i="1"/>
  <c r="L81" i="1"/>
  <c r="K81" i="1"/>
  <c r="L80" i="1"/>
  <c r="K80" i="1"/>
  <c r="L79" i="1"/>
  <c r="K79" i="1"/>
  <c r="M73" i="1"/>
  <c r="L73" i="1"/>
  <c r="K73" i="1"/>
  <c r="J73" i="1"/>
  <c r="H73" i="1"/>
  <c r="G73" i="1"/>
  <c r="L69" i="1"/>
  <c r="K69" i="1"/>
  <c r="L68" i="1"/>
  <c r="K68" i="1"/>
  <c r="L67" i="1"/>
  <c r="K67" i="1"/>
  <c r="M61" i="1"/>
  <c r="L61" i="1"/>
  <c r="K61" i="1"/>
  <c r="J61" i="1"/>
  <c r="H61" i="1"/>
  <c r="G61" i="1"/>
  <c r="L57" i="1"/>
  <c r="K57" i="1"/>
  <c r="L56" i="1"/>
  <c r="K56" i="1"/>
  <c r="M50" i="1"/>
  <c r="L50" i="1"/>
  <c r="K50" i="1"/>
  <c r="J50" i="1"/>
  <c r="H50" i="1"/>
  <c r="G50" i="1"/>
  <c r="L46" i="1"/>
  <c r="K46" i="1"/>
  <c r="L45" i="1"/>
  <c r="K45" i="1"/>
  <c r="M39" i="1"/>
  <c r="L39" i="1"/>
  <c r="K39" i="1"/>
  <c r="J39" i="1"/>
  <c r="H39" i="1"/>
  <c r="G39" i="1"/>
  <c r="L35" i="1"/>
  <c r="K35" i="1"/>
  <c r="L34" i="1"/>
  <c r="K34" i="1"/>
  <c r="M28" i="1"/>
  <c r="L28" i="1"/>
  <c r="K28" i="1"/>
  <c r="J28" i="1"/>
  <c r="H28" i="1"/>
  <c r="G28" i="1"/>
  <c r="L24" i="1"/>
  <c r="K24" i="1"/>
  <c r="L23" i="1"/>
  <c r="K23" i="1"/>
  <c r="L22" i="1"/>
  <c r="K22" i="1"/>
  <c r="M16" i="1"/>
  <c r="L16" i="1"/>
  <c r="K16" i="1"/>
  <c r="J16" i="1"/>
  <c r="H16" i="1"/>
  <c r="G16" i="1"/>
  <c r="L12" i="1"/>
  <c r="K12" i="1"/>
  <c r="L11" i="1"/>
  <c r="K11" i="1"/>
</calcChain>
</file>

<file path=xl/sharedStrings.xml><?xml version="1.0" encoding="utf-8"?>
<sst xmlns="http://schemas.openxmlformats.org/spreadsheetml/2006/main" count="1854" uniqueCount="341">
  <si>
    <t>L.p.</t>
  </si>
  <si>
    <t xml:space="preserve">Opis przedmiotu zamówienia </t>
  </si>
  <si>
    <t>Rozmiar</t>
  </si>
  <si>
    <t>j.m.</t>
  </si>
  <si>
    <t>Ilość</t>
  </si>
  <si>
    <t>Producent oferowanego asortymentu</t>
  </si>
  <si>
    <t>Nazwa handlowa, nr katalogowy oferowanego asortymentu</t>
  </si>
  <si>
    <t>Nazwa i nr dokumentu dopuszczającego do obrotu i używania</t>
  </si>
  <si>
    <t>Cena jedn. netto (zł)</t>
  </si>
  <si>
    <t>VAT %</t>
  </si>
  <si>
    <t>Wartość netto (zł)</t>
  </si>
  <si>
    <t>Wartość brutto (zł)</t>
  </si>
  <si>
    <t>Opakowanie handlowe (wielkość zgodnie ze sposobem fakturowania)</t>
  </si>
  <si>
    <t>Cena opakowania handlowego netto (zł)</t>
  </si>
  <si>
    <t>EAN opakowania handlowego</t>
  </si>
  <si>
    <t>Klasa wyrobu medycznego</t>
  </si>
  <si>
    <t>Pakiet 1</t>
  </si>
  <si>
    <t>1.</t>
  </si>
  <si>
    <t>Stetoskop jednorazowy z membraną dwutonową - membrana wykonana z włókna szklanego, epoksydowa z obramowaniem z termoplastycznego poliuretanu. Przewód plastikowy. Oliwki - powłoka z elastomeru silikonowego. Nie zawiera ftalanów ani lateksu, kałczuku naturalnego. Wyrób medyczny.</t>
  </si>
  <si>
    <t>nie dotyczy</t>
  </si>
  <si>
    <t>szt.</t>
  </si>
  <si>
    <t>RAZEM</t>
  </si>
  <si>
    <t>PAKIET 1</t>
  </si>
  <si>
    <t xml:space="preserve">Wartość podstawowa netto (zł) </t>
  </si>
  <si>
    <t>Wartość podstawowa  brutto (zł)</t>
  </si>
  <si>
    <t>Prawo opcji</t>
  </si>
  <si>
    <t>Wartość prawa opcji netto (zł)</t>
  </si>
  <si>
    <t>Wartość prawa opcji brutto (zł)</t>
  </si>
  <si>
    <t>Wartość całkowita zamówienia netto (zł)</t>
  </si>
  <si>
    <t>Wartość całkowita zamówienia brutto (zł)</t>
  </si>
  <si>
    <t>Pakiet 2</t>
  </si>
  <si>
    <t>Próbówka szklana bez dodatków 10 ml, op. a. 50 szt.</t>
  </si>
  <si>
    <t>op.</t>
  </si>
  <si>
    <t>2.</t>
  </si>
  <si>
    <t>Próbówka plastikowa bez dodatków 9 ml, op. a. 50 szt.</t>
  </si>
  <si>
    <t>PAKIET 2</t>
  </si>
  <si>
    <t xml:space="preserve">Pakiet 3 </t>
  </si>
  <si>
    <r>
      <t xml:space="preserve">Oliwki do tympanometru dostępne w rozmiarach 12 mm, 13 mm, 14 mm, 15 mm, 19 mm (zamawiający dopuszcza zaoferowanie dodatkowo innych wielkości). Pakowane w opakowania zbiorcze jeden rozmiar oliwki. Opakowanie a. 100 szt. </t>
    </r>
    <r>
      <rPr>
        <b/>
        <sz val="10"/>
        <color theme="1"/>
        <rFont val="Tahoma"/>
        <family val="2"/>
        <charset val="238"/>
      </rPr>
      <t>Kompatybilne z tympanometrem Titan.</t>
    </r>
  </si>
  <si>
    <t>12 mm
13 mm
14 mm
15 mm
19 mm</t>
  </si>
  <si>
    <t>PAKIET 3</t>
  </si>
  <si>
    <t>Pakiet 4</t>
  </si>
  <si>
    <t>Króciec, uniwersalna nakrętka/łącznik/przyłącze do koncentratora tlenu</t>
  </si>
  <si>
    <t>PAKIET 4</t>
  </si>
  <si>
    <t>Pakiet 5</t>
  </si>
  <si>
    <t>Test wykrywający narkotyki oraz leki (min. 12 różnych substancji). Wyrób medyczny.</t>
  </si>
  <si>
    <t>PAKIET 5</t>
  </si>
  <si>
    <t>Pakiet 6</t>
  </si>
  <si>
    <t>Maska endoskopowa, przeznaczona do bronchoskopii, gastroenterologii, przezprzełykowej echokardiografii. Jednorazowa, z PCV. Wymiary: rozm. 5 - dorosły - membrana 5 mm (0,2"). Op. a. 6 szt.</t>
  </si>
  <si>
    <t>Maska endoskopowa, przeznaczona do bronchoskopii, gastroenterologii, przezprzełykowej echokardiografii. Jednorazowa, z PCV. Wymiary: rozm. 5 - dorosły - membrana 10 mm (0,39"). Op. a. 6 szt.</t>
  </si>
  <si>
    <t>PAKIET 6</t>
  </si>
  <si>
    <t>Pakiet 7</t>
  </si>
  <si>
    <t>Drut do wiązania odłomów kostnych śr 0,9-1,5 mm dł druta 5m</t>
  </si>
  <si>
    <t>Drut Kirschnera 2,0x310mm</t>
  </si>
  <si>
    <t>3.</t>
  </si>
  <si>
    <t>Drut Kirschnera 1,2x310mm</t>
  </si>
  <si>
    <t>4.</t>
  </si>
  <si>
    <t>Drut Kirschnera 1,6x310mm</t>
  </si>
  <si>
    <t>5.</t>
  </si>
  <si>
    <t>Drut Kirschnera 2,4x310mm</t>
  </si>
  <si>
    <t>6.</t>
  </si>
  <si>
    <t>Drut Kirschnera 2,5x310mm</t>
  </si>
  <si>
    <t>7.</t>
  </si>
  <si>
    <t>Drut Kirschnera 1,8x310mm</t>
  </si>
  <si>
    <t>8.</t>
  </si>
  <si>
    <t>Drut Kirschnera 0,9x310mm</t>
  </si>
  <si>
    <t>9.</t>
  </si>
  <si>
    <t>Drut Kirschnera 2,2x310mm</t>
  </si>
  <si>
    <t>10.</t>
  </si>
  <si>
    <t>Drut Kirschnera 2,8x310mm</t>
  </si>
  <si>
    <t>11.</t>
  </si>
  <si>
    <t>Drut Kirschnera 0,8x310mm</t>
  </si>
  <si>
    <t>12.</t>
  </si>
  <si>
    <t>Drut Kirschnera 1,0x310mm</t>
  </si>
  <si>
    <t>13.</t>
  </si>
  <si>
    <t>Drut Kirschnera 1,4x310mm</t>
  </si>
  <si>
    <t>PAKIET 7</t>
  </si>
  <si>
    <t>Pakiet 8</t>
  </si>
  <si>
    <t>Pojedynczo pakowane, sterylne paski przeznaczone do pomiaru ilości wydzielanego filmu łzowego w teście Schirmera. Op. a. 100 szt.</t>
  </si>
  <si>
    <t>PAKIET 8</t>
  </si>
  <si>
    <t>Pakiet 9</t>
  </si>
  <si>
    <t>Jednorazowy,  wysokochłonny podkład higieniczny na stół operacyjny wykonany z dwóch scalonych powłok: mocnego, nieprzemakalnego laminatu i chłonnego rdzenia na całej długości prześcieradła. Wymiary prześcieradła: 100 cm (+/-2 cm) x 225 cm ( +/- 4 cm). O gładkiej, jednorodnej powierzchni  – nie powodującej uszkodzeń skóry pacjenta. Wchłanialność co najmniej 3,5 l. W zestawie (podkład pakowany z prześcieradłem w jednym opakowaniu) z prześcieradłem transportowym o rozmiarze 85 cm (+/-2cm)  x 165 cm (+/-3 cm) o udźwigu minimum 200 kg. Produkt łatwy do identyfikacji po rozpakowaniu (opatrzony nazwą produktu lub wytwórcy). Opakowanie a. 25 kompletów.</t>
  </si>
  <si>
    <t>kpl.</t>
  </si>
  <si>
    <t>Mata na podłogę, o dużej wchłanialności (minimum 1,5 l) płynów, z możliwością przytwierdzania do podłogi. O wymiarach 81 cm (+/-1 cm) cm na 121 cm (+/-1 cm). Opakowanie a. 25 szt.</t>
  </si>
  <si>
    <t>Jednorazowa osłona na podłokietnik stołu operacyjnego. O długości 75 cm (+/- 3cm), szerokości 30 cm (+/-3cm). Posiadająca opaski o regulowanej średnicy, pozwalające na utrzymywanie przedramienia pacjenta. Opakowanie a. 150 szt.</t>
  </si>
  <si>
    <t>Sterylna, jednorazowa osłona na ramię C,  o wymiarach 230 cm (+/- 2 cm) x  104 cm (+/-2 cm). Produkt posiadający rozcięcie ułatwiające zakładanie o dł. min. 135 cm. Op. a. 20 szt.</t>
  </si>
  <si>
    <t>Sterylna, jednorazowa osłona na ramię C, znaczona kołem  o wymiarach 100 cm (+/- 2 cm). Opakowanie a.25 szt.</t>
  </si>
  <si>
    <t>Jednorazowa, sterylna, bezlateksowa osłona na mikroskop. Rozmiar osłony 117 cm (+/- 1 cm).  na 267 cm (+/- 1 cm). Soczewka o średnicy 65 mm o dużej przezierności, odporna na zarysowania, z materiału nie odbijającego światła i nie tłukącego.  Produkt posiadający trzy  pasy ściągające – umożliwiające mocowanie na mikroskopie. Opakowanie a. 10 szt.</t>
  </si>
  <si>
    <t>Jednorazowe pasy niesterylne do stabilizacji ciała lub kolana pacjenta składający się z trzech warstw (warstwa górna i dolna tkanina z włókna poliestrowego, warstwa środkowa: gąbka kompozytowa). W zestawie znajdują się 2 pasy o wym. szerokość - 10,2 cm, długość pierwszego - 84 cm, długość drugiego - 71 cm. Zawiera rzep oraz możliwośc mocowania na całej długości pasów co umożliwia regulacje. Produkt zgodny z EN ISO 13485: 2016. Opakowanie a. 12 szt.</t>
  </si>
  <si>
    <t>Uniwersalny, sterylny, jednorazowy pokrowiec na uchwyt mikroskopu. W rozmiarze  15 cm (+/-1 cm) x 35 cm (+/-2 cm). Opakowanie a. 20 szt.</t>
  </si>
  <si>
    <t>Sterylna, bezlateksowa,  jednorazowa osłona na sondę do USG śródoperacyjną, posiadającą warstwę lepną. Wymiary 13 cm x 244 cm. W komplecie z elementami mocującymi, polem sterylnym i żelem sterylnym a. 20 ml.</t>
  </si>
  <si>
    <t>Osłona na rektalną sondę temperaturową (sterylna), rozm. 5x200 mm i 8x400 mm. Rozmiar do wyboru zamawiającego.</t>
  </si>
  <si>
    <t xml:space="preserve">Sterylna, bezlateksowa,  jednorazowa osłona na sondę do USG . Wymiary 13 cm na 122 cm. </t>
  </si>
  <si>
    <t>PAKIET 9</t>
  </si>
  <si>
    <t>Pakiet 10</t>
  </si>
  <si>
    <t>Jednorazowa, zagięta, metalowa końcówka do mikroodsysania typu: FRAZIER długość robocza po zagięciu 9 cm, zagięcie proksymalne 30°, średnica 12 FG, zakończenie POLEROWANE uchwyt ergonomiczny z kontrolą ssania wykonany z ABS, część metalowa trwale wklejona w uchwyt, plastikowy mandryn, opakowanie podwójne.</t>
  </si>
  <si>
    <t>Jednorazowe metalowe końcówki do mikroodsysania o długości roboczej 120mm , kącie zagięcia 30 stopni i średnicy wew. 6CH. Długość całej końcówki : 19+/-0.6cm. Wyposażone w ergonomiczny opis wykonany z ABS z otworem kontroli ssania. W komplecie mandryn umożliwiający zmianę kształtu poprzez dogięcie oraz przywrócenie drożności w razie zapchania. Opakowanie podwójne, wew. worek foliowy, zew. opakowanie papierowo - foliowe . Karton zbiorczy 50szt.</t>
  </si>
  <si>
    <t>Jednorazowe metalowe końcówki do mikroodsysania o długości roboczej 120mm, kącie zagięcia 30 stopni i średnicy wew. 9CH . Długość całej końcówki : 19+/-0.6cm. Wyposażone w ergonomiczny opis wykonany z ABS z otworem kontroli ssania. W komplecie mandryn umożliwiający zmianę kształtu poprzez dogięcie oraz przywrócenie drożności w razie zapchania. Opakowanie podwójne, wew. worek foliowy, zew. opakowanie papierowo - foliowe. Karton zbiorczy 50szt.</t>
  </si>
  <si>
    <t>Jednorazowe metalowe końcówki do mikroodsysania o długości roboczej 120mm , kącie zagięcia 30 stopni i średnicy wew. 12CH . Długość całej końcówki : 19+/-0.6cm. Wyposażone w ergonomiczny opis wykonany z ABS z otworem kontroli ssania. W komplecie mandryn umożliwiający zmianę kształtu poprzez dogięcie oraz przywrócenie drożności w razie zapchania. Opakowanie podwójne, wew. worek foliowy, zew. opakowanie papierowo - foliowe. Karton zbiorczy 50szt.</t>
  </si>
  <si>
    <t>Dren do odsysania pola operacyjnego, sterylny, śr. wew 7 mm, długość 3 m, super miękki o niskiej pamięci, o satynowym wykończeniu, dren zakończony żebrowanymi złączami żeńskimi z przegłubami antyzgięciowymi, nie zawiera szkodliwych ftalanów, pakowany podwójnie (zew. typu papier/folia oraz wew. folia), na opakowaniu napisy w języku polskim.</t>
  </si>
  <si>
    <t>PAKIET 10</t>
  </si>
  <si>
    <t>Pakiet 11</t>
  </si>
  <si>
    <t>Podkład chłonny w rozmiarze 60 x 180 cm z wkładem chłonnym 60 x 90 cm, w całości wykonany z oddychającej włókniny, wyposażony w zakładki umożliwiające zawinięcie podkładu pod materac w celu trwałego umocowania produktu. Wkład chłonny wyposażony w superabsorbent umożliwiający trwałe zatrzymanie płynu w rdzeniu, redukuje zapach, bez zawartości celulozy. Zapewnia trwałe zatrzymanie bakterii w tym MRSA, Coli w chłonnym rdzeniu.</t>
  </si>
  <si>
    <t>60 cm x 180 cm</t>
  </si>
  <si>
    <t>Podkład chłonny w rozmiarze 60 x 60 cm z wkładem chłonnym 60 x 60 cm, w całości wykonany z oddychającej włókniny. Wkład chłonny wyposażony w superabsorbent umożliwiający trwałe zatrzymanie płynu w rdzeniu, redukuje zapach, bez zawartości celulozy. Zapewnia trwałe zatrzymanie bakterii w tym MRSA, Coli w chłonnym rdzeniu.</t>
  </si>
  <si>
    <t>60 cm x 60 cm</t>
  </si>
  <si>
    <t>Podkład chłonny w rozmiarze 60 x 90 cm z wkładem chłonnym 60 x 90 cm, w całości wykonany z oddychającej włókniny. Wkład chłonny wyposażony w superabsorbent umożliwiający trwałe zatrzymanie płynu w rdzeniu, redukuje zapach, bez zawartości celulozy. Zapewnia trwałe zatrzymanie bakterii w tym MRSA, Coli w chłonnym rdzeniu.</t>
  </si>
  <si>
    <t>60 cm x 90 cm</t>
  </si>
  <si>
    <t>PAKIET 11</t>
  </si>
  <si>
    <t>Pakiet 12</t>
  </si>
  <si>
    <t>Podkład higieniczny na łóżko chorego, rozmiar 60x60cm, trójwarstwowy, warstwa spodnia folia antypoślizgowa, wkład chłonny wykonany z pulpy celulozwoej, warstwa wierzchnia włóknina, masa 1 sztuki podkładu min. 28,4g, chłonność min. 598g. Opakowanie A’30 sztuk.</t>
  </si>
  <si>
    <t xml:space="preserve">Podkład higieniczny na łóżko chorego, rozmiar 60x90cm, trójwarstwowy, warstwa spodnia folia antypoślizgowa, wkład chłonny wykonany z pulpy celulozwoej, warstwa wierzchnia włóknina, masa 1 sztuki podkładu min. 42,6 g, chłonność min. 945g. Opakowanie A’30 sztuk. </t>
  </si>
  <si>
    <t>Podkład higieniczny na łóżko chorego, rozmiar 170x90cm, trójwarstwowy, warstwa spodnia folia antypoślizgowa, wkład chłonny wykonany z pulpy celulozwoej, warstwa wierzchnia włóknina, masa 1 sztuki podkładu min. 109g, chłonność min. 2000g. Opakowanie A’30 sztuk.</t>
  </si>
  <si>
    <t>170 cm x 90 cm</t>
  </si>
  <si>
    <t>PAKIET 12</t>
  </si>
  <si>
    <t>Pakiet 13</t>
  </si>
  <si>
    <t>Kleszcze biopsyjne jednorzowe 2,3mm/120 cm pokrywane</t>
  </si>
  <si>
    <t>Chwytak do usuwania ciał obcych, jednorazowy, powlekany, 2,3mm/180 cm typ:krokodylki (zęby aligatora i szczura)</t>
  </si>
  <si>
    <t>Szczotka cytologiczna do pobierania wymazów z bronchoskopu dł 120 cm / śr 2,0 mm kompatybilna z bronchoskopem Pentax Medical 2,8 EB 19-J10.</t>
  </si>
  <si>
    <t>PAKIET 13</t>
  </si>
  <si>
    <t>Pakiet 14</t>
  </si>
  <si>
    <t>Fartuch barierowy, wykonany z antystatycznego, "oddychającego" materiału typu SMS 35g/m2, wiązany z tyłu na troki, z materiałem zachodzącym kopertowo, z elastycznymi ściągaczami na rękawach ułatwiających nakładanie rękawiczki. Długość co najmniej 118cm. Wyrób medyczny. Rozmiary: M-XXL, zamawiane wg potrzeb.</t>
  </si>
  <si>
    <t>Fartuch barierowy , wykonany z antystatycznego, "oddychającego" materiału typu SMS 35g/m2, wzmocniony dwuwarstwowym laminatem barierowym z wartwą chłonną w części przedniej i przedramionach 40g/m2 wiązany z tyłu na troki, z materiałem zachodzącym kopertowo, z elastycznymi ściągaczami na rękawach ułatwiających nakładanie rękawiczki. Długość co najmniej 118cm. Wyrób medyczny. Rozmiary: M-XXL zamawiane wg potrzeb</t>
  </si>
  <si>
    <t>Sterylny fartuch chirurgiczny wykonany z miękkiej i przewiewnej włókniny o właściwościach hydrofobowych o gram. min. 68g/m2, zapewniający wysoki komfort termiczny operatora. Rękaw zakończony elastycznym mankietem z poliestru o dł. min. 7cm, wiązany na troki wewnętrzne i zewnętrzne z kartonikiem, z tyłu w okolicach szyi zapięcie na rzep o wymiarach: 3cm x 6cm i 3cm x 13cm. Fartuch powinien być złożony w sposób zapewniający aseptyczną aplikację. Wyraźne oznakowanie rozmiaru w postaci naklejki umieszczonej na fartuchu, pozwalające na identyfikację przed rozłożeniem. Dodatkowo min. 2 ręczniki 30cm x 40cm, wykonane z chłonnej, wzmacnianej włókniny celulozowej o gramaturze 60g/m2. Wytrzymałość na wypychanie na mokro w strefie krytycznej 112 kPa, odporny na działanie alkoholi, CFR 1610 klasa palności 1. Rozmiar fartucha: 130cm, 150cm, 150cm large, 170cm. Zewnętrzne opakowanie papier-folia, wewnętrzne opakowanie z włókniny celulozowej. Na ewnętrznym opakowaniu dwie etykiety samoprzylepne dla potrzeb dokumentacji zawierające nr katalogowy, LOT, datę ważności oraz dane producenta. Sterylizacja bezwonna EO.</t>
  </si>
  <si>
    <t>PAKIET 14</t>
  </si>
  <si>
    <t>Pakiet 15</t>
  </si>
  <si>
    <t>Elektrody pracujące w systemie NMT, op. a'30 szt.</t>
  </si>
  <si>
    <t>Mechanosensor do pomiaru NMT</t>
  </si>
  <si>
    <t>Mechanosensor pediatryczny do pomiaru NMT</t>
  </si>
  <si>
    <t>Elektrody do pomiaru entropii, op. a'25 szt.</t>
  </si>
  <si>
    <t>Jednorazowe pojemniki z wapnem , 1l, kompatybilnym z aparatem typu - ABS - Aisys, Avance, Aespire. Op. a'8 szt.</t>
  </si>
  <si>
    <t>Jednorazowe pojemniki z wapnem , 1l, kompatybilnym z aparatem typu - Carestation. Op. a'8 szt.</t>
  </si>
  <si>
    <t>Jednorazowe linie próbkujące gazy, z PCV/Pe dł 3m. Op. a'10 szt.</t>
  </si>
  <si>
    <t>Filtry gąbkowe do pojemnika na wapno sodowane do aparatów typu ABS, op. a'40 szt.</t>
  </si>
  <si>
    <t>Zestaw do spiropemtrii , 3m, op. a'20 szt.</t>
  </si>
  <si>
    <t>Jednorazowe filtry typu HMEF, dla dorosłych, op. a'50 szt.</t>
  </si>
  <si>
    <t>Pułapka wodna mini, op. a'10 szt.</t>
  </si>
  <si>
    <t>Czujnik saturacji jednorazowy uniwerslny, op. a'25 szt.</t>
  </si>
  <si>
    <t>Czujnik saturacji jednorazowy dorosły/pediatryczny, op. a'25 szt.</t>
  </si>
  <si>
    <t>14.</t>
  </si>
  <si>
    <t>Pułapka wodna zielona, op. a'10 szt.</t>
  </si>
  <si>
    <t>15.</t>
  </si>
  <si>
    <t>Filtr Hepa jednorazowego użytku op. a'50 szt.</t>
  </si>
  <si>
    <t>16.</t>
  </si>
  <si>
    <t>Zastawka jednopacjentowa kompletna kompatybilna z respiratorem Engstrom CS/R860</t>
  </si>
  <si>
    <t>17.</t>
  </si>
  <si>
    <t>Układ oddechowy, jednorurowy, dwuświatłowy, z pionowa membraną zapewniającą wymianę termiczną, o śr. 22mm i dł. 1,8m, z kolankiem z portem kapno do respiratora. Op. a'20 szt.</t>
  </si>
  <si>
    <t>18.</t>
  </si>
  <si>
    <t>Zestaw do pomiaru kalorymetrii i spirometri, czujnik i linie 2 m, op. a'20 szt.</t>
  </si>
  <si>
    <t>PAKIET 15</t>
  </si>
  <si>
    <t>Pakiet 16</t>
  </si>
  <si>
    <t>Włókno wielorazowe do lasera holmowego firmy Jena Surgical będącego w posiadaniu Zamawiającego o średnicy 550 µm</t>
  </si>
  <si>
    <t>Włókno wielorazowe do lasera holmowego firmy Jena Surgical będącego w posiadaniu Zamawiającego o średnicy 272 µm</t>
  </si>
  <si>
    <t>Włókno wielorazowe do lasera holmowego firmy Dronier MedTech GMbh będącego w posiadaniu Zamawiającego o średnicy 550 µm</t>
  </si>
  <si>
    <t>Włókno wielorazowe do lasera holmowego firmy Dronier MedTech GMbh będącego w posiadaniu Zamawiającego o średnicy 272 µm</t>
  </si>
  <si>
    <t>PAKIET 16</t>
  </si>
  <si>
    <t>Pakiet 17</t>
  </si>
  <si>
    <t>Kołnierz ocieplający okrywający gardło, kark, ramiona i klatkę piersiową wykonany z oddychającego materiału o gram. 44g/m2. Górna część zakończona dzianinowym golfem. Wyrób medyczny, wym. 44 cm x 55 cm, średnica otworu 17 cm. Op. 6x50 szt.</t>
  </si>
  <si>
    <t>44 cm x 55 cm</t>
  </si>
  <si>
    <t xml:space="preserve">Igła kulkowa 1,20 x 81 mm, jednorazowego użytku o wymiarach 8,1 cm, 18 G (1,2 x 81 mm), średnica zewnętrzna 1,25 mm, średnica wewnętrzna 1,05 mm, z końcówką „luer lock”. Wykonana ze stali nierdzewnej oraz poliwęglanu – końcówka / nasadka „luer lock” . Wyrób medyczny klasy IIa. Okres przechowywania produktu sterylnego – 3 lata. Pakowana pojedynczo w opakowania typu „peel pouch”, umożliwiające aseptyczne pobranie produktu. Pojedynczo pakowane igły umieszczone są w dyspenserze po 25 sztuk. </t>
  </si>
  <si>
    <t>PAKIET 17</t>
  </si>
  <si>
    <t>Pakiet 18</t>
  </si>
  <si>
    <t>Cewnik Thorax CH 24,28,32</t>
  </si>
  <si>
    <t>Cewnik do drenazu klatki piersiowej zz trokarem CH 24-32, wykonany z miękkiego PCV,posiadający stalowy Trokar, skalowany co 2 cm, linia RTG na całej długości.</t>
  </si>
  <si>
    <t>Rurki sigmoidoskopowe jednorazowego użytku typu UniSpec z obturatorem o rozmiarze 250mm długość, 20mm średnica.</t>
  </si>
  <si>
    <t>Łącznik z kontrolą siły ssania, przeznaczony do podłączenia cewnika do odsysania górnych dróg oddechowych z urządzeniem ssącym.</t>
  </si>
  <si>
    <t>PAKIET 18</t>
  </si>
  <si>
    <t>Pakiet 19</t>
  </si>
  <si>
    <t>Mata klejąca, przezroczysta, 45 cm x 115 cm, jednorazowego użytku przeznaczona do zbierania zanieczyszczeń na podłodze. Składa się z 40 arkuszy pokrytych klejem dociskowym. Powierzchnia o dużej przylepności usuwa pył i małe cząstki z podeszew butów i kółek wózków. Usunięcie jednej warstwy, aby odsłonić kolejną. Zamocowanie do dowolnej czystej powierzchni bez konieczności stosowania ramki mocującej lub narożników. Op. a'6 szt.</t>
  </si>
  <si>
    <t>45 cm x 115 cm</t>
  </si>
  <si>
    <t>PAKIET 19</t>
  </si>
  <si>
    <t>Pakiet 20</t>
  </si>
  <si>
    <t xml:space="preserve">• 1 x serweta na stolik instrumentarialny 150 cm x 190 cm (jako owinięcie zestawu) wykonana z lamiantu 2-warstwowego składającego się z ciemnozielonej hydrofilowej włókniny polipropylenowej i dwukolorowej (niebiesko-zielono/białej) folii polietylenowej. Poszczególne warstwy są połączone równomiernie przy użyciu techniki współwytłaczania o łącznej gramaturze min. 80 g/m2. Materiał spełnia wymagania EN13795 dla obłożeń chirurgicznych – wymagania wysokie, powierzchnia krytyczna wyrobu.
• 1 x fartuch chirurgiczny wykonany z miękkiej, przewiewnej włókniny typu spunlace o gramaturze 68 g/m2 i właściwościach hydrofobowych. Fartuch z zakładanymi połami złożony w sposób zapewniający aseptyczną aplikację i zachowujący sterylny obszar na plecach (złożenie typu book folded). Wiązany na troki wewnętrzne oraz troki zewnętrzne z kartonikiem; z tyłu, w okolicach szyi, zapięcie na rzep min. 3 cm x 6 cm i 3 cm x 13 cm, mankiety o długości 8 cm (+ 2 cm), wykonane z poliestru. Fartuch posiada oznakowanie rozmiaru w postaci naklejki umieszczonej na fartuchu, pozwalające na identyfikację przed rozłożeniem. Rozmiar fartucha w centymetrach oznaczających jego długość 130 cm (+/- 5 cm).
• 1 x fartuch chirurgiczny wykonany z miękkiej, przewiewnej włókniny typu spunlace o gramaturze 68 g/m2 i właściwościach hydrofobowych. Fartuch z zakładanymi połami złożony w sposób zapewniający aseptyczną aplikację i zachowujący sterylny obszar na plecach (złożenie typu book folded). Wiązany na troki wewnętrzne oraz troki zewnętrzne z kartonikiem; z tyłu, w okolicach szyi, zapięcie na rzep min. 3 cm x 6 cm i 3 cm x 13 cm, mankiety o długości 8 cm (+ 2 cm), wykonane z poliestru. Fartuch posiada oznakowanie rozmiaru w postaci naklejki umieszczonej na fartuchu, pozwalające na identyfikację przed rozłożeniem. Rozmiar fartucha w centymetrach oznaczających jego długość 150 cm (+/- 5 cm).
• 2 x fartuch chirurgiczny wykonany z miękkiej, przewiewnej włókniny typu spunlace o gramaturze 68 g/m2 i właściwościach hydrofobowych. Fartuch z zakładanymi połami złożony w sposób zapewniający aseptyczną aplikację i zachowujący sterylny obszar na plecach (złożenie typu book folded). Wiązany na troki wewnętrzne oraz troki zewnętrzne z kartonikiem; z tyłu, w okolicach szyi, zapięcie na rzep min. 3 cm x 6 cm i 3 cm x 13 cm, mankiety o długości 8 cm (+ 2 cm), wykonane z poliestru. Fartuch posiada oznakowanie rozmiaru w postaci naklejki umieszczonej na fartuchu, pozwalające na identyfikację przed rozłożeniem. Rozmiar fartucha w centymetrach oznaczających jego długość 170 cm (+/- 5 cm). </t>
  </si>
  <si>
    <t>• 2 x serweta w kształcie worka na stolik Mayo 145 cm x 80 cm, złożona w sposób umożliwiający aseptyczną aplikację, wykonana z zielonej folii polietylenowej. Obszar wzmocniony wykonany z laminatu PP/PE. Gramatura materiału w obszarze wzmocnionym min. 150 g/m2. Wytrzymałość na wypychanie na sucho/na mokro min. 290/270 kPa.
• 1 x miska niebieska, 500 ml, wykonana z plastiku. 
• 6 x tupfer miękki z gazy 20 nitkowej EN 14079 o wykroju ok. 44,5x44,5cm , rozmiar "wielkości pięści" , tupfery włożone do miski z pozycji powyżej.
• 1 x kleszczyki blokowane do materiału opatrunkowego, plastikowe.
• 1 x serweta na stolik instrumentarialny 150 cm x 190 cm wykonana z lamiantu 2-warstwowego składającego się z ciemnozielonej hydrofilowej włókniny polipropylenowej i dwukolorowej (niebiesko-zieloneo/białej) folii polietylenowej. Poszczególne warstwy są połączone równomiernie przy użyciu techniki współwytłaczania o łącznej gramaturze min. 80 g/m2. Materiał spełnia wymagania EN13795 dla obłożeń chirurgicznych – wymagania wysokie, powierzchnia krytyczna wyrobu. 
• 1 x serweta operacyjna 150 cm x 180 cm wykonana z laminatu dwuwarstwowego: włóknina polipropylenowa i folia polietylenowa. Gramatura laminatu podstawowego 57g/m2 (+/-0,5 g/m2). 
• 1 x osłona ortopedyczna na kończynę 33 cm x 55 cm z jedną taśmą samoprzylepną foliową 10 cm x 50 cm do mocowania osłony. 
• 1 x kieszeń samoprzylepna 2-komorowa 38 cm x 40 cm wykonana z przezroczystej folii polietylenowej, bez sztywnika. 
• 3 x taśma samoprzylepna foliowa 10 cm x 50 cm. 50 x kompres z gazy 17-nitkowej 16-warstwowy z RTG 10 cm x 10 cm, banderolowany po 10 szt. 5x serweta z tasiemką i elementem kontrastującym w promieniach RTG wykonana z gazy bawełnianej zgodnej z EN 14079, 20 nitek, 4 warstwy, rozmiar po praniu wstępnym 40cmx40cm, kolor biały.
• 1 x zestaw do odsysania pola operacyjnego ortopedyczny CH.25, 350 cm. 
• 1 x serweta na kończynę 225 cm x 320 cm z samouszczelniającym się otworem o średnicy 7 cm i dwoma zintegowanymi uchwytami do mocowania przewodów i drenów. Obłożenie pacjenta wykonane z laminatu dwuwarstwowego: włóknina polipropylenowa i folia polietylenowa. Gramatura laminatu podstawowego 57g/m2 (+/-0,5 g/m2). Wokół pola operacyjnego polipropylenowa łata chłonna o wymiarach (100 cm x 50 cm ( +/- 1 cm ). Całkowita gramatura laminatu podstawowego i łaty chłonnej min. 109 g/m2 .Materiał obłożenia spełnia wymagania wysokie normy PN EN 13795.</t>
  </si>
  <si>
    <t>PAKIET 20</t>
  </si>
  <si>
    <t>Pakiet 21</t>
  </si>
  <si>
    <t>Igła do wykonywania blokad obwodowych, widoczna w USG, Elementy echogeniczne tworzące strukturę trzech płaszczyzn, stykających się pod kątem 90°, umożliwiające odbicie wiązki ultrasonograficznej od trzech powierzchni, gwarantując widoczność końcówki igły również pod dużym kątem wprowadzania. Struktura echogeniczna rozmieszczona równomiernie (360°) wokół igły, na pierwszych 20mm w postaci dwóch odcinków 10mm. Uchwyt igły kodowany kolorystycznie, na stałe przyczepiony dren iniekcyjny. Rozmiary: 22G x 50 mm, 22G x 80mm. Op. a'10 szt.</t>
  </si>
  <si>
    <t>Igła do wykonywania blokad powięziowych widoczna w USG. Elementy echogeniczne tworzące strukturę trzech płaszczyzn, stykających się pod kątem 90°, umożliwiające odbicie wiązki ultrasonograficznej od trzech powierzchni, gwarantując widoczność końcówki igły również pod dużym kątem wprowadzania. Struktura echogeniczna rozmieszczona równomiernie (360°) wokół igły, na pierwszych 20mm w postaci dwóch odcinków 10mm.Uchwyt igły kodowany kolorystycznie, na stałe przyczepiony dren iniekcyjny: 22G x 50 mm, 22G x 80mm, 21Gx110mm. Op. a'10 szt.</t>
  </si>
  <si>
    <t xml:space="preserve">Zestaw do blokad ciągłych w technologii "cewnik na igle", składający się z: Igły do wykonywania blokad obwodowych przy wykorzystaniu stymulatora wraz z elementami echogenicznymi rozmieszczonymi równomiernie (360°) wokół igły, z dodatkowym otworem na igle do wypełnienia przestrzeni między igłą a kaniulą; kaniuli, stanowiącej śluzę dla cewnika;  cewnika widocznego w USG, ślepo zakończonego z trzema otworami bocznymi, z drenem do podawania leku; filtra; systemu do mocowania filtra wraz z cewnikiem do skóry pacjenta.  Op. a'10 szt. Rozmiary: </t>
  </si>
  <si>
    <t>3.1</t>
  </si>
  <si>
    <t>Igła 21G x 68mm, cewnik 20Gx 82mm</t>
  </si>
  <si>
    <t>21G x 68 mm</t>
  </si>
  <si>
    <t>3.2</t>
  </si>
  <si>
    <t>Igła 21 G x 101 mm, cewnik 20Gx 114 mm.</t>
  </si>
  <si>
    <t>21G x 101 mm</t>
  </si>
  <si>
    <t>Zestaw do ciągłego znieczulenia podpajęczynówkowego składający się z: igły z atraumatyczną końcówką w kształcie ostrołuku  21G x 90mm ze skrzydełkami, cewnik podpajęczynówkowy 25G x 90cm, widoczny w RTG, otwór dystalny, łącznik zaciskowy -zielony, filtr 0.2 μm.  Op. a'10 szt.</t>
  </si>
  <si>
    <t>PAKIET 21</t>
  </si>
  <si>
    <t>Pakiet 22</t>
  </si>
  <si>
    <t>Aplikator do urządzenia natryskowego Spray Set Tisseel/Artiss</t>
  </si>
  <si>
    <t>PAKIET 22</t>
  </si>
  <si>
    <t>Pakiet 23</t>
  </si>
  <si>
    <t xml:space="preserve">Wkłady do kontrastu j. uż. 65ml/115ml do strzykawki Spectris Solaris Ep Medrad </t>
  </si>
  <si>
    <t>PAKIET 23</t>
  </si>
  <si>
    <t>Pakiet 24</t>
  </si>
  <si>
    <t>Przeciwbólowe plastry krzyżowe na punkty spustowe, dwie wielkości do wyboru przez Zamawiającego.</t>
  </si>
  <si>
    <t>PAKIET 24</t>
  </si>
  <si>
    <t>Pakiet 25</t>
  </si>
  <si>
    <t>Jednorazowe, sterylne osłony do zdjęć punktowych RTG, wzór 26. Op. a'100 szt.</t>
  </si>
  <si>
    <t>PAKIET 25</t>
  </si>
  <si>
    <t>Pakiet 26</t>
  </si>
  <si>
    <t>Sterylny talk medyczny do stosowania w jamie opłucnej o nominalnej wielkości cząsteczek ≥25 µm (średnio 28 µm) z aplikatorem: zestaw do bezpośredniego rozpylania (fiolka 10 ml z 3 g talku oraz gruszka z kaniulą o dł. 420 mm i śr. 3 mm)</t>
  </si>
  <si>
    <t>zestaw</t>
  </si>
  <si>
    <t>Fiolka 10 ml z 3 g talku pasującego do zestawu z pkt. 1. Op. a'4 szt.</t>
  </si>
  <si>
    <t>PAKIET 26</t>
  </si>
  <si>
    <t>Pakiet 27</t>
  </si>
  <si>
    <t xml:space="preserve">Testy paskowe do wykrywania antygenu Legionella pneumophila w moczu. Wyrób medyczny. Czas testu maksymalnie 15 minut. </t>
  </si>
  <si>
    <t>PAKIET 27</t>
  </si>
  <si>
    <t>Pakiet 28</t>
  </si>
  <si>
    <t>Ostrza chirurgiczne nr 15C. Op. a'100 szt.</t>
  </si>
  <si>
    <t>15C</t>
  </si>
  <si>
    <t>PAKIET 28</t>
  </si>
  <si>
    <t xml:space="preserve">Nazwa handlowa, nr katalogowy oferowanego asortymentu
</t>
  </si>
  <si>
    <t>Pakiet 29</t>
  </si>
  <si>
    <t>Roztwór otrzymany drogą elektrolizy, bezpieczny i stabilny roztwór ponadtlenkowy zawierający utleniające substancje HOCL i NaOCL o stężeniach rzędu 40 ppm wykazujący działanie przeciwdrobnoustrojowe o neutralnym ph do autolitycznego oczyszczania oraz nawilżania rany.</t>
  </si>
  <si>
    <t>50 g</t>
  </si>
  <si>
    <t>100 g</t>
  </si>
  <si>
    <t>250 g</t>
  </si>
  <si>
    <t>Roztwór otrzymany drogą elektrolizy, bezpieczny i stabilny roztwór ponadtlenkowy zawierający utleniające substancje HOCL i NaOCL o stężeniach rzędu 50 ppm wykazujący działanie przeciwdrobnoustrojowe o neutralnym ph do płukania ran. Atomizer.</t>
  </si>
  <si>
    <t>250 ml</t>
  </si>
  <si>
    <t>Wyrób medyczny klasy IIB, samobuforujący się roztwór wodny kwasu podchlorawego 50 ppm i podchlorynu sodu 50 ppm. Preparat do płukania ran ostrych, przewlekłych i zakażonych a także oparzeń 1 i 2 stopnia. Można używać do płukania jam ciała takich jak: jama ustna, nos, gardło, pochwa, uszy, gałka oczna, tkanki OUN oraz otrzewnej. Produkt nadaje się do płukania pola operacyjnego. Możliwość zastosowania do terapii podciśnieniowej (NPWT). Produkt otrzymywany drogą elektrolizy. pH zbliżone do fizjologicznego 4,8-7,8. Produkt nie wymagający wypłukania/ neutralizacji z ran czy jam ciała. Możliwe podgrzewanie r-ru do 60C. Szeroki zakres działania bakterio, grzybo-, sporo i wirusobójczego potwierdzony testami (normy: EN 13727, EN 13624, EN 13704, EN 14476), w tym na drobnoustroje oporne na antybiotyki – MRSA – 15 s.   Pełne spektrum – 5 min. Zawiera wodę, kwas podchlorawy, podchloryn sodu. Stabilny przez 60  dni od otwarcia. Do NWPT</t>
  </si>
  <si>
    <t>500 ml</t>
  </si>
  <si>
    <t>1 l</t>
  </si>
  <si>
    <t>Trójaktywny emolient do skóry suchej, Wykazuje właściwości zmiękczające, myjące, może być stosowany jako dodatek do kąpieli. Wolny od substancji zapachowych, barwników, dodatków i laurylosiarczanu sodu (SLS), innych konserwantów. Zawierający w składzie min. wosk emulgujący, parafinę żółtą, miękką;  parafinę ciekłą.</t>
  </si>
  <si>
    <t>500 g</t>
  </si>
  <si>
    <t xml:space="preserve">Hemoglobina w aerozolu do miejscowego stosowania w terapii ran przewlekłych. Poprawia utlenowanie tkanek łożyska rany, przyspieszając procesy gojenia. Dedykowany do ran przewlekłych np. żylne, tętnicze i mieszane owrzodzenia goleni, owrzodzenia w zespole stopy cukrzycowej, odleżyny, powikłane rany operacyjne. </t>
  </si>
  <si>
    <t>12 ml</t>
  </si>
  <si>
    <t xml:space="preserve">Bandaż uciskowy . Stosowane są w leczeniu owrzodzeń żylnych kończyn dolnych i chorób towarzyszcych wymagających stopniowego ucisku nogi. </t>
  </si>
  <si>
    <t>3,5 m x 10 cm</t>
  </si>
  <si>
    <t>PAKIET 29</t>
  </si>
  <si>
    <t>Pakiet 30</t>
  </si>
  <si>
    <t xml:space="preserve">Opatrunek do podciśnieniowej terapii (NPWT) kompatybilny z pompą i kanistrem systemu Avance Solo. Opatrunek w rozmiarze 10x30 cm z obramowaniem (pad chłonny 5x25 cm) z warstwą kontaktową typu Safetac lub równoważną , warstwą separującą i przenoszącą wysięk, warstwą super chłonną SAF oraz folią poliuretanową. Opatrunek z drenem dwuświatłowym o długości 30 cm oraz wlotem powietrza z filtrem (CFM). 6 pasków w klejem akrylowym. Pakowany po 2 sztuki. </t>
  </si>
  <si>
    <t>10 x 30</t>
  </si>
  <si>
    <t xml:space="preserve">Opatrunek do podciśnieniowej terapii (NPWT) kompatybilny z pompą i kanistrem systemu Avance Solo. Opatrunek w rozmiarze 10x35 cm z obramowaniem (pad chłonny 5x30 cm) z warstwą kontaktową typu Safetac lub równoważną, warstwą separującą i przenoszącą wysięk, warstwą super chłonną SAF oraz folią poliuretanową. Opatrunek z drenem dwuświatłowym o długości 30 cm oraz wlotem powietrza z filtrem (CFM). 6 pasków w klejem akrylowym. Pakowany po 2 sztuki. </t>
  </si>
  <si>
    <t>10 x 35</t>
  </si>
  <si>
    <t xml:space="preserve">Opatrunek do podciśnieniowej terapii (NPWT) kompatybilny z pompą i kanistrem systemu Avance Solo. Opatrunek w rozmiarze 15x30 cm z obramowaniem (pad chłonny 10x25 cm) z warstwą kontaktową typu Safetac lub równoważną, warstwą separującą i przenoszącą wysięk, warstwą super chłonną SAF oraz folią poliuretanową. Opatrunek z drenem dwuświatłowym o długości 30 cm oraz wlotem powietrza z filtrem (CFM). 6 pasków w klejem akrylowym. Pakowany po 2 sztuki. </t>
  </si>
  <si>
    <t>15 x 30</t>
  </si>
  <si>
    <t xml:space="preserve">Opatrunek do podciśnieniowej terapii (NPWT) kompatybilny z pompą i kanistrem systemu Avance Solo. Opatrunek w rozmiarze 10x20 cm z obramowaniem z warstwą kontaktową typu Safetac lub równoważną, warstwą separującą i przenoszącą wysięk, warstwą super chłonną SAF oraz folią poliuretanową. Opatrunek z drenem dwuświatłowym o długości 30 cm oraz wlotem powietrza z filtrem (CFM). 6 pasków w klejem akrylowym. Pakowany po 2 sztuki. </t>
  </si>
  <si>
    <t>10 x 20</t>
  </si>
  <si>
    <t xml:space="preserve">Opatrunek do podciśnieniowej terapii (NPWT) kompatybilny z pompą i kanistrem systemu Avance Solo. Opatrunek w rozmiarze 15x15 cm z obramowaniem z warstwą kontaktową typu Safetac lub równoważną, warstwą separującą i przenoszącą wysięk, warstwą super chłonną SAF oraz folią poliuretanową. Opatrunek z drenem dwuświatłowym o długości 30 cm oraz wlotem powietrza z filtrem (CFM). 6 pasków w klejem akrylowym. Pakowany po 2 sztuki. </t>
  </si>
  <si>
    <t>15 x 15</t>
  </si>
  <si>
    <t xml:space="preserve">Opatrunek do podciśnieniowej terapii (NPWT) kompatybilny z pompą i kanistrem systemu Avance Solo. Opatrunek w rozmiarze 25x25 cm z obramowaniem (pad chłonny 20x20 cm) z warstwą kontaktową typu Safetac lub równoważną, warstwą separującą i przenoszącą wysięk, warstwą super chłonną SAF oraz folią poliuretanową. Opatrunek z drenem dwuświatłowym o długości 30 cm oraz wlotem powietrza z filtrem (CFM). 6 pasków w klejem akrylowym. Pakowany po 2 sztuki. </t>
  </si>
  <si>
    <t>25 x 25</t>
  </si>
  <si>
    <t xml:space="preserve">Jednorazowy zestaw do terapii podciśnieniowej (NPWT) składający się z:
• przenośnej pompy generującej podciśnienie -125mm/Hg
• wymiennego kanistra o pojemności  50 ml wypełnionego alkoholem poliwinylowym (PVA), z drenem o długości 120 cm z wlotem powietrza z filtrem (CFM), na drenie znajduje się blokada przepływu powietrza
•  4 baterie  AA   
• uchwyt do pompy                                                                                                                                                                                                                                                                                Czas pracy szacowany do 14 dni      </t>
  </si>
  <si>
    <t>50 ml</t>
  </si>
  <si>
    <t xml:space="preserve">Jednorazowy kanister, wypełniony alkoholem poliwinylowym (PVA) o pojemności 50 ml z drenem o długości 120 cm z wlotem powietrza z filtrem (CFM). Na drenie znajduje się blokada przepływu powietrza.  Kompatybilny z pompą z poz 5 do podciśnieniowej terapii (NPWT). Pakowany po 4 sztuki. </t>
  </si>
  <si>
    <t xml:space="preserve">Zestaw opatrunkowy składający się z:  
• opatrunku foliowego o wymiarach 20x27 cm  (folia wykonana z polietylenu, poliuretanu oraz  silikonu typu Safetac lub równoważny)
• gąbki poliuretanowej w kolorze zielonym o wymiarach 8 x 10 x 3 cm
• portem połączonym z   dwuświatłowym drenem o długości 30 cm oraz wlotem powietrza z filtrem (CFM).
Na drenie znajdują się blokady przepływu powietrza. Zestaw sterylny, kompatybilny z systemem z poz 5. Pakowany po 5 zestawów.
</t>
  </si>
  <si>
    <t>20 x 27</t>
  </si>
  <si>
    <t>PAKIET 30</t>
  </si>
  <si>
    <t>Pakiet 31</t>
  </si>
  <si>
    <t>Obłożenie pacjenta samoogrzewające, wykonane z włókniny typu SMS,osiągające w ciągu 30 minut po otwarciu i rozłożeniu temperaturę min. 39 °C maks. 44 °C, średnia temperatura koca utrzymywana przez okres min 9 godzin. Wymiary koca 152 cm x 92 cm (tolerancja rozmiarów +/- 2%), koc zawiera min. 12 specjalnie wkomponowanych kieszeni 13 cm x 10 cm (tolerancja rozmiarów +/- 1%) wypełnionych wkładkami grzejnymi. Wkładki grzejne wykonane wyłącznie z naturalnych składników (węgiel, żelazo, woda, sól, minerał ilasty - wermikulit). Konstrukcja wyrobu zapewnia możliwość użycia koca w różnych wariantach przed, podczas i po operacji (zabezpieczenie całego pacjenta, zabezpieczenie górnej bądź dolnej części ciała pacjenta, z łatwym dojściem do pola operacyjnego).</t>
  </si>
  <si>
    <t>152 cm x 92 cm (+/- 2%)</t>
  </si>
  <si>
    <t>PAKIET 31</t>
  </si>
  <si>
    <t>Pakiet 32</t>
  </si>
  <si>
    <t>Zestaw uniwersalny podstawowy zawierający w swoim składzie:
- 1x serweta na stół narzędziowy 150x190 z folii polietylenowej 50 µm wzmocniona włókniną polipropylenową min. 40 g/ m2. Odporność na przenikanie cieczy min. 240 cm H2O owinięcie zestawu
- 3x fartuch chirurgiczny z włókniny SSMMMS 35 g/m2 do procedur standardowych, włóknina antystatyczna i repelentna wobec alkoholi. Rękawy wszyste prosto, zakończone  mankietem o długości 7,5 cm (+/- 1,5 cm) z włókniny poliestrowej posiadającej certyfikat antyalergiczności OEKO- TEX® Standard 100. Odporność na przenikanie cieczy na całej powierzchni 42 cm H2O. Rozmiary: 1x M- dł. 120cm; 1x L- dł. 130cm; 1x XL- dł. 140cm
- 1x serweta na stolik Mayo 80x145 cm z folii polietylenowej 50 µm wzmocniona włókniną polipropylenową min. 40 g/ m2 o wymiarach 64x145cm. Odporność na przenikanie cieczy min. 370 cm H2O
- 1x zestaw do odsysania pola operacyjnego  ø 7 cm, dł. drenu 3 m
- 30x kompresy gazowe 10x10cm 17- nitkowe  12-warstwowe z nitką RTG
- 10x tupfer gazowy 30x30 cm z gazy 20- nitkowej
- 1x miska 250 ml z podziałką niebieska
- 1x uhwyt do tupferów plastikowy dł. 19 cm
- 1x miska 250 ml z podziałką przezroczysta
- 2x ostrze do skalpela nr 15
- 1x ostrze do skalpela nr 22
- 1x osłona polietylenowa 90 cm z gumką
- 2x serweta samoprzylepna 75x90 cm wzmocniona
- 1x serweta samoprzylepna 175x180 cm wzmocniona
- 1x serweta samoprzylepna 150x240 cm wzmocniona</t>
  </si>
  <si>
    <t>Serwety obłożenia pacjenta z laminatu 2-warstwowego 67,5 g/m2 (polietylen/ polipropylen) wzmocnione w polu krytycznym łatami chłonnymi 20x50 cm z laminatu trójwarstwowego 94,2 g/m2. Odporność na wypychanie w strefie krytycznej na sucho/ mokro odpowiednio: 289,9/ 136,7 kPa, odporność na przenikanie cieczy 540,5 cm H2O. Wszystkie komponenty ułożone w sposób ułatwiający aplikację w odpowiedniej kolejności. Opakowanie jednostkowe worek polietylenowy z opaską Tyveck, po otwarciu sterylny margines bez kleju zapobiegający przypadkowemu rozjałowieniu podczas wyjmowania zestawu. Na etykiecie głównej 4 naklejki transferowe do dokumentacji zawierające nr REF, LOT, datę ważności, dane producenta i kod kreskowy EAN. Sterylizacja tlenek etylenu. Komponenty podlegające normie EN PN 13795-1:2019 spełniają tę normę.</t>
  </si>
  <si>
    <t>Osłona na ramię C w kształcie litery "C" 152x267cm . Wycięcie "C" 100 x 85 cm. Wykonana z folii PE o grubości 41 µm. Osłona z 4 taśmami do ufiksowania na sprzęcie w rozmiarze  81 x 3,5 cm z obustronną częścią lepną na końcu taśmy  (3,5 x 2,7 cm). Na dłuższym boku  3 pary rzepów 2,5 x 5 cm, rozmieszczonych proporcjonalnie oraz 2 pary pasków lepnych na brzegu osłony.  Po rozpakowaniu widoczne piktogramy z kierunkiem rozkładania. Złożenie umożliwiające aseptyczną aplikację. Opakowanie jednostkowe typu Multivac (folia-papier), posiadające 2 transferowe etykiety, służące do wklejenia w dokumentacji medycznej z danymi producenta, numerem REF, numerem LOT, kodem QR (UDI) i datą ważności. Produkt sterylizowany tlenkiem etylenu. Spełnia wymagania ogólne normy EN 13795-1:2019. Wyrób klasy I.</t>
  </si>
  <si>
    <t>152 cm x 267 cm</t>
  </si>
  <si>
    <t>Osłona na ramię C 104x203 cm . Wykonana z folii PE o grubości 41 µm. Osłona z 3 taśmami do ufiksowania na sprzęcie w rozmiarze  81 x 3,5 cm z obustronną częścią lepną na końcu taśmy  (3,5 x 2,7 cm). Po rozpakowaniu widoczne piktogramy z kierunkiem rozkładania. Złożenie umożliwiające aseptyczną aplikację. Opakowanie jednostkowe typu Multivac (folia-papier), posiadające 2 transferowe etykiety, służące do wklejenia w dokumentacji medycznej z danymi producenta, numerem REF, numerem LOT, kodem QR (UDI) i datą ważności. Produkt sterylizowany tlenkiem etylenu. Spełnia wymagania ogólne normy EN 13795-1:2019. Wyrób klasy I</t>
  </si>
  <si>
    <t>104 cm x 203 cm</t>
  </si>
  <si>
    <t>Osłona na ramię C 86x147 cm . Wykonana z folii PE o grubości 41 µm. Osłona z 2 taśmami do ufiksowania na sprzęcie w rozmiarze  70 x 3,5 cm z obustronną częścią lepną na końcu taśmy  (3,5 x 2,7 cm). Po rozpakowaniu widoczne piktogramy z kierunkiem rozkładania. Złożenie umożliwiające aseptyczną aplikację. Opakowanie jednostkowe typu Multivac (folia-papier), posiadające 2 transferowe etykiety, służące do wklejenia w dokumentacji medycznej z danymi producenta, numerem REF, numerem LOT, kodem QR (UDI) i datą ważności. Produkt sterylizowany tlenkiem etylenu. Spełnia wymagania ogólne normy EN 13795-1:2019. Wyrób klasy I</t>
  </si>
  <si>
    <t>86 cm x 147 cm</t>
  </si>
  <si>
    <t xml:space="preserve">Osłona na przewody do kamery z elastyczną końcówką w rozmiarze 18x244 cm. Wykonana z folii PE o grubości 35 µm. Złożena teleskopowo w sposób umożliwiający aseptyczną aplikację.  Na końcu elastyczna, niebieska końcówka samouszczelniająca o szerokości 4 cm ze średnicą otworu 0,7 cm, , wykonana z TPE (termoplastyczny polietylen) o grubości 0,138 mm. Osłona z jedną taśmą lepną umiejscowioną przy samouszczelniającej się końcówce,klej w taśmie repozycjonowalny.  Po rozpakowaniu widoczny piktogram z kierunkiem rozkładania.  Opakowanie jednostkowe typu Multivac (folia-papier), posiadające 2 transferowe etykiety, służące do wklejenia w dokumentacji medycznej z danymi producenta, numerem REF, numerem LOT, kodem QR (UDI) i datą ważności. Produkt sterylizowany tlenkiem etylenu. Spełnia wymagania ogólne normy EN 13795-1:2019. Wyrób klasy I. </t>
  </si>
  <si>
    <t>18 cm x 244 cm</t>
  </si>
  <si>
    <t xml:space="preserve">Osłona na mikroskop Zeiss 65 mm 117x267 cm (specialny sposób mocowania Zeiss) z wyjściem na 3 okulary z perforacją 8,5 cm i rzepami 9,8 x 1,2 cm. Wykonana z folii PE o grubości 41 µm. Dodatkowo wyposażona w część samoprzylepną pozwalającą na podklejenie osłony nieużywanego okulara. Skośna osłona na optykę 65 mm z pierścieniem z wypustkami umożliwiającymi dostosowanie się do różnych wymiarów optyki , dodatkowo posiadająca zabezpieczenie w formie samoprzylepnej folii zapobiegające rysowaniu. Do ufiksowania 5 taśm lepnych 81 x 3,5 cm. Po rozkpakowaniu widoczne piktogramy z kierunkiem rozkładania. Złożenie umożliwiające aseptyczną aplikację. .W zestawie dodatkowo 4 szt. bezlateksowych gumek granatowych.  Opakowanie jednostkowe typu Multivac (folia-papier), posiadające 2 transferowe etykiety, służące do wklejenia w dokumentacji medycznej z danymi producenta, numerem referencyjnym produktu, numerem LOT, kodem QR (UDI) i datą ważności. Produkt sterylizowany tlenkiem etylenu. Spełnia wymagania normy EN 13795-1:2019. Wyrób klasy I. </t>
  </si>
  <si>
    <t>117 cm x 267 cm</t>
  </si>
  <si>
    <t>PAKIET 32</t>
  </si>
  <si>
    <t>Pakiet 33</t>
  </si>
  <si>
    <t>Zestaw narzędzi i akcesoriów laparoskopowych, jednorazowego użytku dedykowanych do specjalistycznych procedur urologicznych. Zestaw dostarczany w formie sterylnej gdzie poszczególne narzędzia i akcesoria znajdują się na specjalnej tacy wykonanej z tworzywa sztucznego bez dodatkowych opakowań zewnętrznych dla poszczególnych narzędzi. W skład zestawu wchodzi:
1) Nożyczki monopolarne typu  Metzenbaum, obrotowe, zakrzywione, tępo-tępe, w pełni zaizolowane, obie bransze ruchome, rękojeść ze złączem HF, bez blokady, kodowanie kolorystyczne dla łatwej identyfikacji narzędzia, dł.bransz 17mm, śr.5mm, dł.robocza 330mm x 1 szt.;
2) Grasper monopolarny , obrotowy, prosty, obie bransze ruchome, okienkowe z ząbkami, rękojeść ze złączem HF, z blokadą na palec wskazujący, kodowanie kolorystyczne dla łatwej identyfikacji narzędzia, dł.bransz 21mm, śr.5mm, dł.robocza 330mm x 1 szt.;
3) Grasper monopolarny Rat Tooth, obrotowy, prosty, obie bransze ruchome, bransze poprzecznie fakturowane na całej dlugości zakończone zębami 2x2, rękojeść ze złączem HF, z blokadą na palec wskazujący, kodowanie kolorystyczne dla łatwej identyfikacji narzędzia, dł.bransz 21mm, śr.5mm, dł.robocza 330mm x 1 szt.;
4) Oddymiacz pasywny, z filtrem dedykowanym do zabiegów laparoskopowych przy użyciu energii monopolarnej, bipolarnej, lasera. Wyposażony w sterowanie przesuwne przepływem, podłączenie do płaszcza trokara na luer-lock, przepływ 9l/min. x 1 szt.
5)  rzewód monopolarny kompatybilny  oferowanymi narzędziami oraz wtykiem do diatermii o śr.4mm, dł. 4,5m x 1 szt.
6) Taca z tworzywa sztucznego posiadająca sterylne narzędzia i akcesoria z poz.1-5, wymiary: 480x250x50 x 1 szt.</t>
  </si>
  <si>
    <t>PAKIET 33</t>
  </si>
  <si>
    <t>Pakiet 34</t>
  </si>
  <si>
    <t>Zestaw dylatatorów do kontrolowanego poszerzenia cewki moczowej „S” kształtny. Dylatator wykonany z poliuretanu, widoczny w promieniach rentgenowskich. Taperowana atraumatyczna końcówka. Wykonany z octanu ecytylowinylu. Długość całkowita 40cm. Zestaw składa się z rozmiarów: 8, 10, 12, 14, 16, 18, 20, 22, 24, 26, 28, 30F. Kompatybilny z drutem wiodącym 0.035 cala.</t>
  </si>
  <si>
    <t>PAKIET 34</t>
  </si>
  <si>
    <t>Pakiet 35</t>
  </si>
  <si>
    <t>Sterylne, jednorazowe urządzenie do obrzezania, urządzenie automatycznie tnie i zszywa staplerem. Stapler z szywkami bez łączenia silikonem. Urządzenie w kształcie pistoletowym umożliwiające pracę jedną ręką. Dostępne rozmiary 21mm, 26mm, 30mm i 36mm w zależności od potrzeb zamawiającego. W zestawie z urządzeniem 2 sterylne plastikowe opaski zaciskowe używane podczas zabiegu.</t>
  </si>
  <si>
    <t>PAKIET 35</t>
  </si>
  <si>
    <t>Pakiet 36</t>
  </si>
  <si>
    <t>Sterylny jednorazowy PACK do zabiegu obrzezania który zawiera:
- x1 - Opatrunek gazowy nasączony parafiną 15cm x 20cm
- x1 - Serweta chirurgiczna 75cm x 90cm 2-warstwowa, z centralnym otworem przylepnym o śr. 7cm
- x1 - Bandaż kohezyjny 5cm x 4,5m, zielony
- x10 - Kompres z gazy 17N 8W 10cm x 10cm
- x1 - Kubek poj. 60ml, przezroczysty, z podziałką
- x4 - Tupfer z gazy bez nitki RTG, 17N 20cm x 20cm
- x1 - Chwytak plastikowy 14cm (Kocher, Pean)
- x3 - Kleszczyki  proste metalowe 14cm
- x1 - Igłotrzymacz metalowy 12,5cm
- x1 - Nożyczki proste metalowe 11,5cm
- x1 - Igła iniekcyjna (0,8 x 40 / 21G x 1½"), ciemnozielona
- x1 - Igła iniekcyjna (1,2 x 40 / 18G x 1½"), różowa
- x2 - Strzykawka 3-częściowa 20ml Luer
- x1 - Pęseta  metalowa 12cm
- x1 - Serweta na stolik do instrumentarium 100cm x 150cm</t>
  </si>
  <si>
    <t>Sterylny jednorazowy PACK do zabiegu obrzezania który zawiera:
- x1 - Opatrunek gazowy nasączony parafiną 15cm x 20cm
- x1 - Serweta chirurgiczna 75cm x 90cm 2-warstwowa, z centralnym otworem przylepnym o śr. 7cm
- x1 - Bandaż kohezyjny 5cm x 4,5m, zielony
- x10 - Kompres z gazy 17N 8W 10cm x 10cm
- x1 - Kubek poj. 60ml, przezroczysty, z podziałką
- x4 - Tupfer z gazy bez nitki RTG, 17N 20cm x 20cm
- x1 - Chwytak plastikowy 14cm (Kocher, Pean)
- x1 - Serweta na stolik do instrumentarium 100cm x 150cm</t>
  </si>
  <si>
    <t>PAKIET 36</t>
  </si>
  <si>
    <t>Pakiet 37</t>
  </si>
  <si>
    <t>Wieczko do pojemnika na wydzieliny z poz. 1.</t>
  </si>
  <si>
    <t>PAKIET 37</t>
  </si>
  <si>
    <t>Pakiet 38</t>
  </si>
  <si>
    <t>Sterylny fartuch chirurgiczny z włókniny typu SMS 35g/m2, rękawy proste zakończone niepylącym poliestrowym mankietem o długości min. 8cm. Wiązany na 4 troki, zewnętrzne w kartoniku. Szwy wykonane techniką ultradźwiękową, w części szyjnej zapięcie na rzep szer. 2cm, dł. 13 i 5cm; troki mocowane ultradźwiękowo. Oznaczenie rozmiaru, rodzaju fartucha, poziomu zabezpieczenia oraz normy EN 13795 widoczne przy złożonym fartuchu. Opakowanie ze wskaźnikiem sterylizacji z 4 naklejkami do dokumentacji z indeksem wyrobu, LOT, datą ważności, identyfikacją wytwórcy. Fartuch bez lateksu z potwierdzeniem na etykiecie. Rozmiary M-115, L-125, XL-140, XXL-155. Termin ważności 5 lat. Wytrzymałość na rozciąganie na sucho min. 78N w kierunku wzdłużnym i min. 43N w kierunku poprzecznym; pylenie max 2,4 log10; odporność na przenikanie cieczy min. 49cmH2O, wytrzymałość na wypychanie na sucho 143kPa, na mokro 121kPa.</t>
  </si>
  <si>
    <t>Fartuch medyczny wykonany z włókniny polipropylenowej, rękawy zakończone mankietami poliestrowymi 5 cm, wiązany na troki w talii oraz na szyi, przewiewny, jednorazowego użytku. Do wyrobu: Gramatura 40 gr RozmiarL,XL Specyfikacja wymiarów: rozmiar L - długość 120, szerokość 70 cm (obwód całkowity 140 cm), troki szyja 35 cm, troki pas 17 0cm / rozmiar XL - długość 125 cm, szerokość 75 cm (obwód całkowity 150 cm), troki szyja 35 cm, troki pas 180 cm/.</t>
  </si>
  <si>
    <t>Jednorazowy fartuch PC biały przedni, chroniący przed płynami i materiałem biologicznym, , o wymiarach 81x125 zblokowany po 50szt. w opakowaniu jednostkowym, łatwy do odrywania.</t>
  </si>
  <si>
    <t>PAKIET 38</t>
  </si>
  <si>
    <t>Pakiet 39</t>
  </si>
  <si>
    <t>Czepek w formie furażerki z tyłu ściągany gumką. Wykonany w części bocznej z włókniny Spunlace 45 g/m2 oraz z włókniny polipropylenowej 25g/m2 w części górnej. Materiał chłonny i przyjemny w dotyku zwiększający odczuwalny komfort pracy.Kolor niebieski, denko w kolorze białym. Opakowanie a'100 szt. w formie kartonika umożliwiajacego wyjmowanie pojedynczych sztuk.</t>
  </si>
  <si>
    <t>Czepek w kształcie beretu wykonany z włókniny polipropylenowej 18g g/m², ściągany lekką nie uciskającą gumką, średnica po rozciągnięciu ok. 53cm . Pakowany po 100 szt. w kartonik w formie podajnika/ dyspensera, gwarantujący higieniczne przechowywanie i wyjmowanie pojedynczych sztuk. Każde opakowanie jednostkowe powinno zawierać: termin przydatności do użycia, informacje identyfikujące producenta, nr katalogowy. Kolor zielony i niebieski, produkt niejałowy. zielonym i niebieskim. Op a 100 szt.</t>
  </si>
  <si>
    <t>Czepek chirurgiczny w formie furażerki z trokami do umocowania. Wykonany w całości z perforowanej włókniny wiskozowej o gramaturze 25g/m2 zapewniającej doskonałą oddychalność i komfort noszenia, głębokość 11,5 cm +/- 1cm. Wymiary denka 24,8 cm x 5cm +/- 1cm. Szerokość troków 3,2 cm +/- 0,5 cm. Szyty techniką owerlok.Opakowanie a'100 szt. w formie kartonika umożliwiającego wyjmowanie pojedynczych sztuk. Dostępny w kolorze zielonym i niebieskim. Op a 100 szt.</t>
  </si>
  <si>
    <t>Maska medyczna wiązana na troki, wykonana z trzech warstw niepylącej włókniny (25g/m2+ 25g/m2 + 25g/m2), wymiary maski 17,5cm x 9,5cm. Długość troków 40 cm. Długość sztywnika do formowania maski na nosie 10,5cm . Zgodna z normą PN-EN 14683:2019 + AC:2019 typ II– poziom filtracji bakterii BFE 98,24%, ciśnienie różnicowe 34,67 Pa/cm² , czystość mikrobiologiczna 1,11 cfu/g. Dostępna w 4 kolorach: zielonym, niebieskim, różowym, białym. Op a 50 szt.</t>
  </si>
  <si>
    <t xml:space="preserve">Maska medyczna mocowana na gumki, wykonana z trzech warstw niepylącej włókniny (25 g/m²+ 25 g/m²+ 25 g/m²), wymiary maski 17,5cm x 9,5cm. Wymiary gumek 16,5 cm . Długość sztywnika do formowania maski na nosie 10,5cm. Zgodna z normą PN-EN 14683:2019 + AC:2019 typ II– poziom filtracji bakterii BFE 98,24%, ciśnienie różnicowe 34,67 Pa/cm² , czystość mikrobiologiczna 1,11 cfu/g. Dostępna w 4 kolorach: zielonym, niebieskim, różowym, białym. Op a 50 szt.
</t>
  </si>
  <si>
    <t>Ochraniacze foliowe na obuwie z gumką op. a 100 szt.</t>
  </si>
  <si>
    <t>PAKIET 39</t>
  </si>
  <si>
    <t>Pakiet 40</t>
  </si>
  <si>
    <t>Fartuch barierowy, wykonany z antystatycznego, "oddychającego" materiału typu SMS 35g/m2, wiązany z tyłu na troki, z materiałem zachodzącym kopertowo, z elastycznymi ściągaczami na rękawach ułatwiających nakładanie rękawiczki. Długość co najmniej 118cm. Fartuch zgodny z Dyrektywą medyczną 93/42/EWG i Rozporządzeniem Parlamentu Europejskiego i Rady (UE) 2017/745, spełniający wymagania norm serii EN 13795. Minimum 1 klasa palności. Oznakowanie CE. Rozmiary: M-XXL, zamawiane wg potrzeb.</t>
  </si>
  <si>
    <t>Fartuch barierowy , wykonany z antystatycznego, "oddychającego" materiału typu SMS 35g/m2, wzmocniony dwuwarstwowym laminatem barierowym z wartwą chłonną w części przedniej i przedramionach 40g/m2 wiązany z tyłu na troki, z materiałem zachodzącym kopertowo, z elastycznymi ściągaczami na rękawach ułatwiających nakładanie rękawiczki. Długość co najmniej 118cm. Fartuch zgodny z Dyrektywą medyczną 93/42/EWG i Rozporządzeniem Parlamentu Europejskiego i Rady (UE) 2017/745, spełniający wymagania norm serii EN 13795. Oznakowanie CE. Rozmiary: M-XXL zamawiane wg potrzeb.</t>
  </si>
  <si>
    <t>Sterylny fartuch chirurgiczny, zgodny z EN 13795 wymagania standardowe, wykonany z miękkiej i przewiewnej włókniny o właściwościach hydrofobowych o gram. min. 68g/m2, zapewniający wysoki komfort termiczny operatora. Rękaw zakończony elastycznym mankietem z poliestru o dł. min. 7cm, wiązany na troki wewnętrzne i zewnętrzne z kartonikiem, z tyłu w okolicach szyi zapięcie na rzep o wymiarach: 3cm x 6cm i 3cm x 13cm. Fartuch powinien być złożony w sposób zapewniający aseptyczną aplikację. Wyraźne oznakowanie rozmiaru w postaci naklejki umieszczonej na fartuchu, pozwalające na identyfikację przed rozłożeniem. Dodatkowo min. 2 ręczniki 30cm x 40cm, wykonane z chłonnej, wzmacnianej włókniny celulozowej o gramaturze 60g/m2. Wytrzymałość na wypychanie na mokro w strefie krytycznej 112 kPa, odporny na działanie alkoholi, CFR 1610 klasa palności 1. Rozmiar fartucha: 130cm, 150cm, 150cm large, 170cm. Zewnętrzne opakowanie papier-folia, wewnętrzne opakowanie z włókniny celulozowej. Na zewnętrznym opakowaniu dwie etykiety samoprzylepne dla potrzeb dokumentacji zawierające nr katalogowy, LOT, datę ważności oraz dane producenta. Sterylizacja bezwonna EO.</t>
  </si>
  <si>
    <t>PAKIET 40</t>
  </si>
  <si>
    <t>Pakiet 41</t>
  </si>
  <si>
    <t>Bezigłowy port wielokrotnego wkłucia bez mechanicznych części wewnętrznych, bez wewnętrznej kaniuli stożkowej, kompatybilny z końcówką Luer i Luer-Lock, z jednorodną, silikonową podzielną membraną, osadzoną w postaci wywiniętego kolnierza na przezroczystym poliwęglanowym konektorze, posiadającym 2 naprzeciwległe wypustki pozwalające na pewny uchwyt podczas aplikacji. Ciśnienie ujemne. Membrana typu Split Septum, co pozwala na skuteczną dezynfekcję, przepłukiwanie i jego  wizualną kontrolę, o przepływie minimalnym 30 l/godz., prosty tor przepływu, objętość wypełnienia max. 0,16 ml, bez parametru przestrzeni martwej, długość zaworu ok. 2 cm, z możliwością użytku z krwią, tłuszczami i cystostatykami, o wytrzymałości na ciśnienie 45 PSI, wyposażony w uchwyt/aplikator w innym kolorze niz zawór, do połączenia do 100 aktywacji.</t>
  </si>
  <si>
    <t>Bezigłowy port wielokrotnego wkłucia bez mechanicznych części wewnętrznych, bez wewnętrznej kaniuli stożkowej, kompatybilny z końcówką Luer i Luer-Lock, z silikonową podzielną membraną, osadzoną w postaci wywiniętego kołnierza na przezroczystym poliwęglanowym konektorze (typu Split Septum), co pozwala na skuteczną dezynfekcję, przepłukiwanie i jego wizualną kontrolę. Łącznik z pojedynczym przedłużaczem, długość zestawu 15 cm, z jednym zaciskiem ślizgowym o objętości wypełnienia 1,14 ml, średnica wewnętrzna drenu 2,8 mm. Zawór o przepływie 450 ml/min, możliwość podłączenia u pacjenta przez 100 aktywacji. Długość zaworu ok. 2 cm. Minimalna objętość wypełnienia 1,14 ml, (bez parametru przestrzeni martwej). Sterylizacja EO. Dostosowany do użytku z krwią, tłuszczami, alkoholami, chlorheksydyną, oraz lekami chemioterapeutycznymi, wytrzymały na ciśnienie 45 PSI. Zawór o neutralnym ciśnienieniu przy zastosowaniu klemowania.</t>
  </si>
  <si>
    <t>Bezigłowy port wielokrotnego wkłucia z podwójnym przedłużeniem o długości 15 cm i 2 zaworami bezigłowymi i z dwoma zaciskami ślizgowymi. Zawór bezigłowy kompatybilny z połączeniami typu Luer – Lock i Luer -Slip; dren o średnicy wewnętrznej 2,8mm,  przedłużenie z zaciskiem przesuwanym, zakończenie zabezpieczone protektorem męskim; nie zawiera lateksu; dren wykonany z PCV ( nie zawierający ftalanów ); dostosowany do użytku z krwią, tłuszczami, alkoholami oraz lekami chemioterapeutycznymi;  zawór posiadający przezroczystą obudowę i przezroczystą membranę ułatwiające szybką ocenę  efektywności płukania, bez mechanicznych części wewnętrznych, bez wewnętrznej kaniuli stożkowej. Membrana zaworu typu Split Septum, podzielna, silikonowa z kołnierzem idealnie gładkim i jednorodnym, wywiniętym zewnętrznie na poliwęglanowej obudowie konektora; jednorodna powierzchnia do dezynfekcji, która jest kołnierzem membrany, niesprzyjającą kolonizacji bakterii; na obudowie konektora naprzeciwległe wypustki ułatwiające utrzymania zaworu w palcach w trakcie łączenia np. ze strzykawką; Długość robocza zaworu ok. 2 cm,  czas użycia 100 aktywacji; posiadająca prosty tor przepływu, bez elementów lub mechanizmów wewnętrznych; wymagany minimalny przepływ  20 l/h; objętość wypełnienia wynosząca 1,60 ml,(bez parametru przestrzeni martwej), podana na opakowaniu jednostkowym; wytrzymały na ciśnienie 45 PSI. Zawór o neutralnym ciśnienieniu przy zastosowaniu klemowania.</t>
  </si>
  <si>
    <t>Bezigłowy port wielokrotnego wkłucia z potrójnym przedłużeniem o długości 15 cm, z 3 zaworami bezigłowymi z trzema zaciskami ślizgowymi; zawór bezigłowy, kompatybilny z połączeniami typu Luer – Lock i Luer – Slip. Długość zaworu ok.2 cm, dren o średnicy wewnętrznej 2,8mm, zakończenie zabezpieczone protektorem męskim; nie zawiera lateksu; dren wykonany z PCV (nie zawierający ftalanów); dostosowany do użytku z krwią, tłuszczami, alkoholami oraz lekami chemioterapeutycznymi; zawór posiadający przeźroczystą obudowę i przeźroczystą membranę ułatwiające szybką ocenę efektywności płukania, bez mechanicznych części wewnętrznych; bez wewnętrznej kaniuli stożkowej. Membrana zaworu typu Split Septum, podzielna, silikonowa z kołnierzem idealnie gładkim i jednorodnym, wywiniętym zewnętrznie na poliwęglanowej obudowie konektora, jednorodna powierzchnia do dezynfekcji, która jest kołnierzem membrany, niesprzyjającą kolonizacji bakterii; na obudowie konektora naprzeciwległe wypustki ułatwiające utrzymania zaworu w palcach w trakcie łączenia np. ze strzykawką, czas użycia 100 aktywacji; posiadająca prosty tor przepływu. Przepływ 20 l/h; objętość wypełnienia wynosząca 2,25 ml, podana na opakowaniu jednostkowym; wytrzymały na ciśnienie 45 PSI. Zawór o neutralnym ciśnienieniu przy zastosowaniu klemowania.</t>
  </si>
  <si>
    <t>Korek dezynfekcyjny zawierający 70% roztwór alkoholu izopropylowego (IPA), obudowa w kolorze odcinającym (turkusowa/zielona), sterylny, bez dodatkowego aplikatora, sterylizacja radiacyjnie. Duży i wygodny uchwyt na palce ułatwia zakładanie i zdejmowanie. Zapewnia redukcję liczby bakterii &gt;4 log (99,99%) w czasie 1 minuty. Stanowiący barierę przeciwbakteryjną przez okres do 7 dni Opakowanie 300 sztuk.</t>
  </si>
  <si>
    <t xml:space="preserve">Igła tępa do pobierania leków bez filtra z ostrzem ściętym pod kątem 40-45˚, zapobiegająca defragmentacji korka, elektropolerowane w celu uzyskania gładkości, z nasadką i osłoną w kolorze czerwonym dla łatwego rozróżnienia tępej igły bez filtra. Opakowanie 100 szt. Op. Jednostkowe i zbiorcze oznaczone kolorem czerwonym. </t>
  </si>
  <si>
    <t>Igła tępa do pobierania leków z filtrem 5 mikronów z ostrzem ściętym pod kątem 40-45˚, dla efektywnej filtracji szkła, metalu, gumy- kolor nasadki fioletowy /purpurowy odróżniający się od igły bez filtra dla łatwej identyfikacji igły z filtrem 1,2mmx40mm. Nasadka nie krótsza niż 2,5 cm dla łatwego pobrania calości leku ze szklanej fiolki, sterylizowana R. Op. Opakowanie 100 szt, op. Jednostkowe i zbiorcze oznaczone kolorem fioletowym.</t>
  </si>
  <si>
    <t>Igły o specjalnej konstrukcji – z końcówką o kształcie zbliżonym do skalpela, - która łatwo i szybko przebija korek fiolki (kształt igły pozwala na szybkie przygotowanie leku przy pomocy igły o większym rozmiarze, bez ryzyka zatkania i wycięcia fragmentów gumy) , z otworem bocznym, który zapobiega pienieniu się leków poprzez kierowanie płynu w kierunku ścianki fiolki, z nasadką dopasowaną do strzykawek luer i luer lock w rozmiarze 18G x 40 mm. Op. a'100 szt.</t>
  </si>
  <si>
    <t>PAKIET 41</t>
  </si>
  <si>
    <t>Pakiet 42</t>
  </si>
  <si>
    <t>Linia do próbkowania gazów i kapnometrii, dł. 3 m, 1,5 x 3 mm, męski.</t>
  </si>
  <si>
    <t>Linia do próbkowania gazów i kapnometrii, dł. 2 m, 1,5 x 3 mm, męski/żeński.</t>
  </si>
  <si>
    <t>Dren brzuszny silikonowy, dł. 40 cm rozm. 18, 20, 21, 24, 26, 27 F.</t>
  </si>
  <si>
    <t>Igła punkcyjna - do nakłuć punktowych. Rozmiary: 18G, 20G, 22G, 25G.</t>
  </si>
  <si>
    <t xml:space="preserve">Jednorazowy koc ogrzewający pacjenta, 110 x 210 cm, warstwy zewnętrzne wykonane z bardzo miękkiej włókniny typu Spunlace 40 g/m2, warstwa wewnętrzna z poliestru, z przeszyciami na całej powierzchni zapobiegającymi przemieszczaniu się poszczególnych warstw, szwy ultradźwiękowe, pakowane indywidualnie. </t>
  </si>
  <si>
    <t>PAKIET 42</t>
  </si>
  <si>
    <t>Pakiet 43</t>
  </si>
  <si>
    <t>Jednorazowa szczoteczka do zębów wykonana z polipropylenu z możliwością odsysania. Z jednej strony pokryta miękkim włosiem, z drugiej gąbką. Łączna długość 18cm, długość części czyszczącej 2,5cm. Otwór odsysający zarówno od strony włosia jak i w przestrzeni pomiędzy gąbką i włosiem. Łącznik do kontrolowanego odsysania ścięty pod kątem 45st dla wygodnej manipulacji. Zarejestrowane jako wyrób medyczny klasy I. Pakowana pojedynczo w opakowania foliowe, opakowanie zbiorcze a'50sztuk. + Jednorazowy aplikator gąbkowy do nawilżania jamy ustnej. Długość całkowita 15,5cm, długość części gąbkowej 2,5cm. Uchwyt wykonany z poliestru, gąbka wykonana z polipropylenu. Zarejestrowane jako wyrób medyczny klasy I. Pakowany pojedynczo w opakowania foliowe, opakowanie zbiorcze a'50sztuk.</t>
  </si>
  <si>
    <t>Myjki w formie rękawicy do toalety pacjenta o naturalnym pH, antybakteryjne, hipoalergiczne, bezzapachowe, wstępnie nawilżone o wymiarach 15,5 x 21 cm (+/- 0,5cm), 125 GSM (g/m2), w składzie: nie wymagający spłukiwania roztwór oczyszczający i nawilżający z zawartością substancji o działaniu p/bakteryjnym chlorku benzalkoniowego oraz pielęgnującym aloesu i witaminy E, bez lateksu, parabenów, w całkowicie izolowanym, zamykanym opakowaniu, możliwość podgrzewania w kuchence mikrofalowej do 45 sekund przy mocy 750 W. Instrukcja użycia w formie piktogramu oraz opis w języku polskim na opakowaniu jednostkowym. Produkt zarejestrowany jako wyrób medyczny, pakowany po 12 szt.</t>
  </si>
  <si>
    <t>PAKIET 43</t>
  </si>
  <si>
    <t>Pakiet 44</t>
  </si>
  <si>
    <t>Dren do ssaka, zestaw do odsysania pola operacyjnego, sterylny. Zastosowanie: wyrób przeznaczony do odsysania wydzieliny z pola operacyjnego. Właściwości: zestaw składa się z końcówki ssącej oraz drenu łączącego długości 350cm końcówka z otworami bocznymi, dostępne wersje: z kontrolą siły ssania i bez kontroli siły ssania. Dren CH 24, dren wykonany ze specjalnej twardości tworzywa PCV zapewniającego jednoczesną elastyczność i miękkość drenu, ułatwiającą wygodną manipulację oraz odpowiednią twardość zapobiegającą zasysaniu nawet przy stosowaniu wysokich ciśnień. Dren z obustronnym uniwersalnym zakończeniem typu lejek, z możliwością szczelnego dopasowania do każdego typu zakończenia ssaka z jednej strony, do końcówki z drugiej strony (możliwość wymiany końcówki ssącej na inną w trakcie zabiegu) oraz z zakończeniem typu lejek, z trzystopniową docinaną końcówką. Oba zakończenia drenu wyposażone dodatkowo w specjalny system zgięciowy, umożliwiający wygodną manipulację drenem i końcówką ssącą, wzdłuż drenu specjalne wzmocnienia wzdłużne zapobiegające zaginaniu i zasysaniu drenu. Idealnie gładka powierzchnia wewnętrzna drenu, zapobiega osadzaniu się odsysanej wydzieliny na ściankach i zapewnia prawidłowy i optymalny przepływ. Jałowy, pakowany podwójnie: w foliowe opakowanie wewnętrzne oraz w foliowo papierowe opakowanie zewnętrzne.</t>
  </si>
  <si>
    <t>PAKIET 44</t>
  </si>
  <si>
    <t>Pakiet 45</t>
  </si>
  <si>
    <t>Nożyczki laparoskopowe. Zagięte do kilkukrotnego uzytku (do max 10 uzyc i 9 sterylizacji w parze) z trzonem obrotowym, 5mm, dł 34 cm.</t>
  </si>
  <si>
    <t>Lejce naczyniowe, min. cztery różne kolory, 2,5 mm (+/- 0,1 mm) x 75 cm.</t>
  </si>
  <si>
    <t>Lejce naczyniowe, min. cztery różne kolory, 1,5 mm  x 40 cm.</t>
  </si>
  <si>
    <t>PAKIET 45</t>
  </si>
  <si>
    <t>Pakiet 46</t>
  </si>
  <si>
    <t>Chwytak do usuwania ciał obcych, powlekany, śr. 2,3 mm, dł. robocza 180 cm, typ: zęby aligatora i szczura.</t>
  </si>
  <si>
    <t>Chwytak do usuwania ciał obcych, powlekany, śr. 2,3 mm, dł. robocza 230 cm, 4-palczasty, typ: tępe oczka.</t>
  </si>
  <si>
    <t>Koszyk do ekstrakcji, rozmiar 50x25 mm, śr. 2,3 mm, dł. robocza 200 cm.</t>
  </si>
  <si>
    <t>Siatka foliowa do wyciągania ciał obcych, śr. 1,8 mm, śr. Siatki 15 mm, dł. robocza 160 cm.</t>
  </si>
  <si>
    <t>PAKIET 46</t>
  </si>
  <si>
    <r>
      <t xml:space="preserve">Uwaga ! Należy należy zapoznać się z poniższymi uwagami przed wypełnieniem Formularza asortymentowo-cenowego
1. Zamawiający zaleca sprawdzenie poprawności wyliczeń zgodnie z zasadami określonymi w rozdziale XV. pkt. 5 SWZ.
2. Formuły wpisane w Formularzu mają jedynie charakter pomocniczy. Wykonawca jest w pełni odpowiedzialny za prawidłowe wypełnienie Formularza asortymentowo-cenowego.
3. RAZEM - obliczyć wartość netto/brutto pakietu poprzez zsumowanie wartości netto/brutto poszczególnych pozycji w ramach danego pakietu (o ile dotyczy). 
4. Odpowiednio dla każdego pakietu obliczyć wartość całkowitą zamówienia netto i brutto wg tabeli zamieszczonej w każdym pakiecie.
5. Określenie właściwej stawki VAT należy do Wykonawcy. Należy podać stawkę VAT obowiązującą na dzień składania ofert.
</t>
    </r>
    <r>
      <rPr>
        <b/>
        <sz val="12"/>
        <color theme="1"/>
        <rFont val="Tahoma"/>
        <family val="2"/>
        <charset val="238"/>
      </rPr>
      <t>6. Niewycenione pakiety, dla czytelności, prosimy usunąć!!!</t>
    </r>
  </si>
  <si>
    <t>151/PN/ZP/D/2023- DOSTAWY  SPRZĘTU JEDNORAZOWEGO</t>
  </si>
  <si>
    <t>Sterylne osłony na głowice USG w rozmiarze 15 x 100 cm wraz z żelem 1 x 20g, gumkami do mocowania na głowicy (2 szt.) z paskiem adhezyjnym, pakowane pojedynczo, sterylne. Op. a'144 szt.</t>
  </si>
  <si>
    <t>szt</t>
  </si>
  <si>
    <t>zmodyfikowany załącznik nr 2 do SWZ</t>
  </si>
  <si>
    <r>
      <t>Wkład na wydzieliny, jednorazowy, dwuwarstwowy, wykonany z polietylenu i poliamidu, o poj. 2,5 litra z żelem; dwa uchwyty przy wkładzie umożliwiające obsługę przez osoby prawo i lewo ręczne; zabezpieczenie zwrotne przed cofaniem się wydzieliny do acjenta; 
zintegrowane zabezpieczenie przeciw przelewowe; ochrona przeciw bryzgowa zapobiegająca przedwczesnemu zamknięciu filtra; łącznik kątowy zabezpieczający przed zamknięciem światła drenu pacjenta.</t>
    </r>
    <r>
      <rPr>
        <sz val="10"/>
        <color theme="1"/>
        <rFont val="Tahoma"/>
        <family val="2"/>
        <charset val="238"/>
      </rPr>
      <t xml:space="preserve">      </t>
    </r>
    <r>
      <rPr>
        <sz val="10"/>
        <color rgb="FFFF0000"/>
        <rFont val="Tahoma"/>
        <family val="2"/>
        <charset val="238"/>
      </rPr>
      <t xml:space="preserve">                         Wkład na wydzieliny, jednorazowy, wykonany z poliolefiny, o poj. 2 litry, z żelem; uchwyt przy wkładzie umożliwiający obsługę przez osoby prawo i lewo ręczne; zabezpieczenie zwrotne przed cofaniem się wydzieliny do pacjenta; zintegrowane zabezpieczenie przeciw przelewowe; ochrona przeciw bryzgowa zapobiegająca przedwczesnemu zamknięciu filtra; łącznik kątowy zabezpieczający przed zamknięciem światła drenu pacjenta, kompatybilny z posiadanym przez Zamawiającego systemem Serres, pod warunkiem wyposażenia w niezbędne pojemniki i uchwyty wielorazowego użytku.</t>
    </r>
  </si>
  <si>
    <r>
      <t xml:space="preserve">Pojemnik na wydzieliny 2 l, bez wieczka. </t>
    </r>
    <r>
      <rPr>
        <sz val="10"/>
        <color rgb="FFFF0000"/>
        <rFont val="Tahoma"/>
        <family val="2"/>
        <charset val="238"/>
      </rPr>
      <t>Kompatybilny z posiadanym przez Zamawiającego systemem Serres</t>
    </r>
  </si>
</sst>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4" formatCode="_-* #,##0.00\ &quot;zł&quot;_-;\-* #,##0.00\ &quot;zł&quot;_-;_-* &quot;-&quot;??\ &quot;zł&quot;_-;_-@_-"/>
    <numFmt numFmtId="43" formatCode="_-* #,##0.00\ _z_ł_-;\-* #,##0.00\ _z_ł_-;_-* &quot;-&quot;??\ _z_ł_-;_-@_-"/>
    <numFmt numFmtId="164" formatCode="[$-415]General"/>
    <numFmt numFmtId="165" formatCode="#,##0.00\ &quot;zł&quot;"/>
    <numFmt numFmtId="166" formatCode="0.00&quot; &quot;[$zł-415]"/>
    <numFmt numFmtId="167" formatCode="[$-415]0%"/>
    <numFmt numFmtId="168" formatCode="&quot; &quot;#,##0.00&quot; zł &quot;;&quot;-&quot;#,##0.00&quot; zł &quot;;&quot; -&quot;#&quot; zł &quot;;&quot; &quot;@&quot; &quot;"/>
    <numFmt numFmtId="169" formatCode="_-* #,##0.00\ [$zł-415]_-;\-* #,##0.00\ [$zł-415]_-;_-* &quot;-&quot;??\ [$zł-415]_-;_-@_-"/>
  </numFmts>
  <fonts count="17" x14ac:knownFonts="1">
    <font>
      <sz val="11"/>
      <color theme="1"/>
      <name val="Calibri"/>
      <family val="2"/>
      <charset val="238"/>
      <scheme val="minor"/>
    </font>
    <font>
      <sz val="11"/>
      <color theme="1"/>
      <name val="Calibri"/>
      <family val="2"/>
      <charset val="238"/>
      <scheme val="minor"/>
    </font>
    <font>
      <b/>
      <sz val="11"/>
      <color theme="1"/>
      <name val="Calibri"/>
      <family val="2"/>
      <charset val="238"/>
      <scheme val="minor"/>
    </font>
    <font>
      <sz val="10"/>
      <color theme="1"/>
      <name val="Tahoma"/>
      <family val="2"/>
      <charset val="238"/>
    </font>
    <font>
      <sz val="10"/>
      <color rgb="FF000000"/>
      <name val="Tahoma"/>
      <family val="2"/>
      <charset val="238"/>
    </font>
    <font>
      <sz val="11"/>
      <color rgb="FF000000"/>
      <name val="Calibri"/>
      <family val="2"/>
      <charset val="238"/>
    </font>
    <font>
      <b/>
      <sz val="10"/>
      <color theme="1"/>
      <name val="Tahoma"/>
      <family val="2"/>
      <charset val="238"/>
    </font>
    <font>
      <sz val="10"/>
      <name val="Arial CE"/>
      <charset val="238"/>
    </font>
    <font>
      <sz val="10"/>
      <name val="Tahoma"/>
      <family val="2"/>
      <charset val="238"/>
    </font>
    <font>
      <sz val="10"/>
      <color indexed="8"/>
      <name val="Tahoma"/>
      <family val="2"/>
      <charset val="238"/>
    </font>
    <font>
      <b/>
      <sz val="10"/>
      <color rgb="FFFF0000"/>
      <name val="Tahoma"/>
      <family val="2"/>
      <charset val="238"/>
    </font>
    <font>
      <sz val="12"/>
      <color theme="1"/>
      <name val="Tahoma"/>
      <family val="2"/>
      <charset val="238"/>
    </font>
    <font>
      <b/>
      <sz val="12"/>
      <color theme="1"/>
      <name val="Tahoma"/>
      <family val="2"/>
      <charset val="238"/>
    </font>
    <font>
      <b/>
      <sz val="11"/>
      <color theme="1"/>
      <name val="Tahoma"/>
      <family val="2"/>
      <charset val="238"/>
    </font>
    <font>
      <b/>
      <sz val="11"/>
      <name val="Tahoma"/>
      <family val="2"/>
      <charset val="238"/>
    </font>
    <font>
      <strike/>
      <sz val="10"/>
      <color theme="1"/>
      <name val="Tahoma"/>
      <family val="2"/>
      <charset val="238"/>
    </font>
    <font>
      <sz val="10"/>
      <color rgb="FFFF0000"/>
      <name val="Tahoma"/>
      <family val="2"/>
      <charset val="238"/>
    </font>
  </fonts>
  <fills count="11">
    <fill>
      <patternFill patternType="none"/>
    </fill>
    <fill>
      <patternFill patternType="gray125"/>
    </fill>
    <fill>
      <patternFill patternType="solid">
        <fgColor theme="0"/>
        <bgColor indexed="64"/>
      </patternFill>
    </fill>
    <fill>
      <patternFill patternType="solid">
        <fgColor rgb="FF92D050"/>
        <bgColor indexed="64"/>
      </patternFill>
    </fill>
    <fill>
      <patternFill patternType="solid">
        <fgColor theme="0"/>
        <bgColor rgb="FFE2F0D9"/>
      </patternFill>
    </fill>
    <fill>
      <patternFill patternType="solid">
        <fgColor theme="0"/>
        <bgColor rgb="FFDEEBF7"/>
      </patternFill>
    </fill>
    <fill>
      <patternFill patternType="solid">
        <fgColor theme="0"/>
        <bgColor rgb="FFFFFF00"/>
      </patternFill>
    </fill>
    <fill>
      <patternFill patternType="solid">
        <fgColor theme="0"/>
        <bgColor rgb="FF00B0F0"/>
      </patternFill>
    </fill>
    <fill>
      <patternFill patternType="solid">
        <fgColor rgb="FF82C836"/>
        <bgColor indexed="64"/>
      </patternFill>
    </fill>
    <fill>
      <patternFill patternType="solid">
        <fgColor theme="0"/>
        <bgColor rgb="FF000000"/>
      </patternFill>
    </fill>
    <fill>
      <patternFill patternType="solid">
        <fgColor rgb="FFFFFF00"/>
        <bgColor indexed="64"/>
      </patternFill>
    </fill>
  </fills>
  <borders count="25">
    <border>
      <left/>
      <right/>
      <top/>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style="thin">
        <color indexed="64"/>
      </bottom>
      <diagonal/>
    </border>
    <border>
      <left style="thin">
        <color auto="1"/>
      </left>
      <right style="thin">
        <color auto="1"/>
      </right>
      <top/>
      <bottom/>
      <diagonal/>
    </border>
    <border>
      <left style="thin">
        <color indexed="64"/>
      </left>
      <right style="thick">
        <color indexed="64"/>
      </right>
      <top style="thin">
        <color indexed="64"/>
      </top>
      <bottom style="medium">
        <color indexed="64"/>
      </bottom>
      <diagonal/>
    </border>
    <border diagonalUp="1" diagonalDown="1">
      <left style="thin">
        <color indexed="64"/>
      </left>
      <right style="thin">
        <color indexed="64"/>
      </right>
      <top style="thin">
        <color indexed="64"/>
      </top>
      <bottom style="thin">
        <color indexed="64"/>
      </bottom>
      <diagonal style="thin">
        <color indexed="64"/>
      </diagonal>
    </border>
    <border>
      <left style="thin">
        <color indexed="64"/>
      </left>
      <right style="thick">
        <color indexed="64"/>
      </right>
      <top/>
      <bottom style="medium">
        <color indexed="64"/>
      </bottom>
      <diagonal/>
    </border>
  </borders>
  <cellStyleXfs count="6">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164" fontId="5" fillId="0" borderId="0" applyBorder="0" applyProtection="0"/>
    <xf numFmtId="0" fontId="7" fillId="0" borderId="0"/>
  </cellStyleXfs>
  <cellXfs count="200">
    <xf numFmtId="0" fontId="0" fillId="0" borderId="0" xfId="0"/>
    <xf numFmtId="0" fontId="3" fillId="2" borderId="1" xfId="0" applyFont="1" applyFill="1" applyBorder="1" applyAlignment="1">
      <alignment horizontal="center" vertical="center" wrapText="1"/>
    </xf>
    <xf numFmtId="0" fontId="4" fillId="0" borderId="1" xfId="0" applyFont="1" applyFill="1" applyBorder="1" applyAlignment="1">
      <alignment horizontal="left" vertical="center" wrapText="1"/>
    </xf>
    <xf numFmtId="0" fontId="4" fillId="2" borderId="1" xfId="0" applyFont="1" applyFill="1" applyBorder="1" applyAlignment="1">
      <alignment horizontal="center" vertical="center" wrapText="1"/>
    </xf>
    <xf numFmtId="0" fontId="3" fillId="2" borderId="1" xfId="0" applyNumberFormat="1" applyFont="1" applyFill="1" applyBorder="1" applyAlignment="1">
      <alignment horizontal="center" vertical="center" wrapText="1"/>
    </xf>
    <xf numFmtId="2" fontId="3" fillId="2" borderId="1" xfId="0" applyNumberFormat="1" applyFont="1" applyFill="1" applyBorder="1" applyAlignment="1">
      <alignment horizontal="center" vertical="center" wrapText="1"/>
    </xf>
    <xf numFmtId="165" fontId="3" fillId="2" borderId="1" xfId="2" applyNumberFormat="1" applyFont="1" applyFill="1" applyBorder="1" applyAlignment="1">
      <alignment horizontal="center" vertical="center" wrapText="1"/>
    </xf>
    <xf numFmtId="164" fontId="4" fillId="2" borderId="1" xfId="4" applyFont="1" applyFill="1" applyBorder="1" applyAlignment="1" applyProtection="1">
      <alignment horizontal="center" vertical="center" wrapText="1"/>
    </xf>
    <xf numFmtId="165" fontId="4" fillId="2" borderId="1" xfId="4" applyNumberFormat="1" applyFont="1" applyFill="1" applyBorder="1" applyAlignment="1" applyProtection="1">
      <alignment horizontal="center" vertical="center" wrapText="1"/>
    </xf>
    <xf numFmtId="0" fontId="3" fillId="2" borderId="0" xfId="0" applyFont="1" applyFill="1" applyBorder="1" applyAlignment="1">
      <alignment wrapText="1"/>
    </xf>
    <xf numFmtId="0" fontId="3" fillId="0" borderId="0" xfId="0" applyFont="1" applyAlignment="1">
      <alignment wrapText="1"/>
    </xf>
    <xf numFmtId="164" fontId="6" fillId="4" borderId="6" xfId="0" applyNumberFormat="1" applyFont="1" applyFill="1" applyBorder="1" applyAlignment="1">
      <alignment horizontal="center" vertical="center" wrapText="1"/>
    </xf>
    <xf numFmtId="0" fontId="3" fillId="5" borderId="6" xfId="0" applyFont="1" applyFill="1" applyBorder="1" applyAlignment="1">
      <alignment horizontal="left" vertical="center" wrapText="1"/>
    </xf>
    <xf numFmtId="0" fontId="3" fillId="2" borderId="6" xfId="0" applyFont="1" applyFill="1" applyBorder="1" applyAlignment="1">
      <alignment horizontal="center" vertical="center" wrapText="1"/>
    </xf>
    <xf numFmtId="0" fontId="3" fillId="4" borderId="6" xfId="0" applyFont="1" applyFill="1" applyBorder="1" applyAlignment="1">
      <alignment horizontal="center" vertical="center" wrapText="1"/>
    </xf>
    <xf numFmtId="0" fontId="3" fillId="2" borderId="6" xfId="0" applyNumberFormat="1" applyFont="1" applyFill="1" applyBorder="1" applyAlignment="1">
      <alignment horizontal="center" vertical="center" wrapText="1"/>
    </xf>
    <xf numFmtId="166" fontId="3" fillId="2" borderId="6" xfId="0" applyNumberFormat="1" applyFont="1" applyFill="1" applyBorder="1" applyAlignment="1">
      <alignment horizontal="center" vertical="center" wrapText="1"/>
    </xf>
    <xf numFmtId="166" fontId="3" fillId="3" borderId="6" xfId="0" applyNumberFormat="1" applyFont="1" applyFill="1" applyBorder="1" applyAlignment="1">
      <alignment horizontal="center" vertical="center" wrapText="1"/>
    </xf>
    <xf numFmtId="167" fontId="3" fillId="6" borderId="6" xfId="0" applyNumberFormat="1" applyFont="1" applyFill="1" applyBorder="1" applyAlignment="1">
      <alignment horizontal="center" vertical="center" wrapText="1"/>
    </xf>
    <xf numFmtId="165" fontId="4" fillId="2" borderId="6" xfId="0" applyNumberFormat="1" applyFont="1" applyFill="1" applyBorder="1" applyAlignment="1">
      <alignment horizontal="center" vertical="center" wrapText="1"/>
    </xf>
    <xf numFmtId="165" fontId="3" fillId="6" borderId="6" xfId="0" applyNumberFormat="1" applyFont="1" applyFill="1" applyBorder="1" applyAlignment="1">
      <alignment horizontal="center" vertical="center" wrapText="1"/>
    </xf>
    <xf numFmtId="165" fontId="3" fillId="2" borderId="6" xfId="0" applyNumberFormat="1" applyFont="1" applyFill="1" applyBorder="1" applyAlignment="1">
      <alignment horizontal="center" vertical="center" wrapText="1"/>
    </xf>
    <xf numFmtId="0" fontId="3" fillId="2" borderId="0" xfId="0" applyFont="1" applyFill="1" applyAlignment="1">
      <alignment horizontal="center" vertical="center" wrapText="1"/>
    </xf>
    <xf numFmtId="0" fontId="3" fillId="2" borderId="0" xfId="0" applyFont="1" applyFill="1" applyAlignment="1">
      <alignment horizontal="left" vertical="center" wrapText="1"/>
    </xf>
    <xf numFmtId="168" fontId="6" fillId="7" borderId="0" xfId="0" applyNumberFormat="1" applyFont="1" applyFill="1" applyAlignment="1">
      <alignment horizontal="center" vertical="center" wrapText="1"/>
    </xf>
    <xf numFmtId="168" fontId="6" fillId="7" borderId="0" xfId="0" applyNumberFormat="1" applyFont="1" applyFill="1" applyBorder="1" applyAlignment="1">
      <alignment horizontal="center" vertical="center" wrapText="1"/>
    </xf>
    <xf numFmtId="43" fontId="6" fillId="2" borderId="7" xfId="0" applyNumberFormat="1" applyFont="1" applyFill="1" applyBorder="1" applyAlignment="1">
      <alignment horizontal="center" vertical="center" wrapText="1"/>
    </xf>
    <xf numFmtId="165" fontId="6" fillId="7" borderId="8" xfId="0" applyNumberFormat="1" applyFont="1" applyFill="1" applyBorder="1" applyAlignment="1">
      <alignment horizontal="center" vertical="center" wrapText="1"/>
    </xf>
    <xf numFmtId="165" fontId="6" fillId="7" borderId="9" xfId="0" applyNumberFormat="1" applyFont="1" applyFill="1" applyBorder="1" applyAlignment="1">
      <alignment horizontal="center" vertical="center" wrapText="1"/>
    </xf>
    <xf numFmtId="0" fontId="6" fillId="2" borderId="0" xfId="0" applyFont="1" applyFill="1" applyAlignment="1">
      <alignment horizontal="center" vertical="center" wrapText="1"/>
    </xf>
    <xf numFmtId="165" fontId="3" fillId="2" borderId="0" xfId="0" applyNumberFormat="1" applyFont="1" applyFill="1" applyAlignment="1">
      <alignment horizontal="center" vertical="center" wrapText="1"/>
    </xf>
    <xf numFmtId="0" fontId="3" fillId="2" borderId="10" xfId="0" applyFont="1" applyFill="1" applyBorder="1" applyAlignment="1">
      <alignment horizontal="center" vertical="center" wrapText="1"/>
    </xf>
    <xf numFmtId="168" fontId="3" fillId="7" borderId="0" xfId="0" applyNumberFormat="1" applyFont="1" applyFill="1" applyAlignment="1">
      <alignment horizontal="center" vertical="center" wrapText="1"/>
    </xf>
    <xf numFmtId="43" fontId="3" fillId="2" borderId="0" xfId="0" applyNumberFormat="1" applyFont="1" applyFill="1" applyBorder="1" applyAlignment="1">
      <alignment horizontal="center" vertical="center" wrapText="1"/>
    </xf>
    <xf numFmtId="43" fontId="3" fillId="7" borderId="0" xfId="0" applyNumberFormat="1" applyFont="1" applyFill="1" applyBorder="1" applyAlignment="1">
      <alignment horizontal="center" vertical="center" wrapText="1"/>
    </xf>
    <xf numFmtId="0" fontId="6" fillId="2" borderId="14" xfId="0" applyFont="1" applyFill="1" applyBorder="1" applyAlignment="1">
      <alignment horizontal="center" vertical="center" wrapText="1"/>
    </xf>
    <xf numFmtId="0" fontId="6" fillId="2" borderId="15" xfId="0" applyFont="1" applyFill="1" applyBorder="1" applyAlignment="1">
      <alignment horizontal="center" vertical="center" wrapText="1"/>
    </xf>
    <xf numFmtId="165" fontId="6" fillId="2" borderId="15" xfId="0" applyNumberFormat="1" applyFont="1" applyFill="1" applyBorder="1" applyAlignment="1">
      <alignment horizontal="center" vertical="center" wrapText="1"/>
    </xf>
    <xf numFmtId="165" fontId="6" fillId="2" borderId="16" xfId="0" applyNumberFormat="1" applyFont="1" applyFill="1" applyBorder="1" applyAlignment="1">
      <alignment horizontal="center" vertical="center" wrapText="1"/>
    </xf>
    <xf numFmtId="165" fontId="6" fillId="2" borderId="17" xfId="0" applyNumberFormat="1" applyFont="1" applyFill="1" applyBorder="1" applyAlignment="1">
      <alignment horizontal="center" vertical="center" wrapText="1"/>
    </xf>
    <xf numFmtId="165" fontId="6" fillId="2" borderId="18" xfId="0" applyNumberFormat="1" applyFont="1" applyFill="1" applyBorder="1" applyAlignment="1">
      <alignment horizontal="center" vertical="center" wrapText="1"/>
    </xf>
    <xf numFmtId="10" fontId="6" fillId="2" borderId="18" xfId="0" applyNumberFormat="1" applyFont="1" applyFill="1" applyBorder="1" applyAlignment="1">
      <alignment horizontal="center" vertical="center" wrapText="1"/>
    </xf>
    <xf numFmtId="165" fontId="6" fillId="2" borderId="19" xfId="0" applyNumberFormat="1" applyFont="1" applyFill="1" applyBorder="1" applyAlignment="1">
      <alignment horizontal="center" vertical="center" wrapText="1"/>
    </xf>
    <xf numFmtId="0" fontId="3" fillId="0" borderId="0" xfId="0" applyFont="1" applyAlignment="1">
      <alignment vertical="center" wrapText="1"/>
    </xf>
    <xf numFmtId="0" fontId="3" fillId="2" borderId="0" xfId="0" applyFont="1" applyFill="1" applyAlignment="1">
      <alignment wrapText="1"/>
    </xf>
    <xf numFmtId="0" fontId="3" fillId="0" borderId="10" xfId="0" applyFont="1" applyBorder="1" applyAlignment="1">
      <alignment wrapText="1"/>
    </xf>
    <xf numFmtId="0" fontId="3" fillId="2" borderId="6" xfId="5" applyFont="1" applyFill="1" applyBorder="1" applyAlignment="1">
      <alignment horizontal="left" vertical="center" wrapText="1"/>
    </xf>
    <xf numFmtId="167" fontId="3" fillId="6" borderId="20" xfId="0" applyNumberFormat="1" applyFont="1" applyFill="1" applyBorder="1" applyAlignment="1">
      <alignment horizontal="center" vertical="center" wrapText="1"/>
    </xf>
    <xf numFmtId="164" fontId="6" fillId="4" borderId="15" xfId="0" applyNumberFormat="1" applyFont="1" applyFill="1" applyBorder="1" applyAlignment="1">
      <alignment horizontal="center" vertical="center" wrapText="1"/>
    </xf>
    <xf numFmtId="0" fontId="3" fillId="2" borderId="15" xfId="5" applyFont="1" applyFill="1" applyBorder="1" applyAlignment="1">
      <alignment horizontal="left" vertical="center" wrapText="1"/>
    </xf>
    <xf numFmtId="0" fontId="3" fillId="2" borderId="15" xfId="0" applyFont="1" applyFill="1" applyBorder="1" applyAlignment="1">
      <alignment horizontal="center" vertical="center" wrapText="1"/>
    </xf>
    <xf numFmtId="0" fontId="3" fillId="4" borderId="15" xfId="0" applyFont="1" applyFill="1" applyBorder="1" applyAlignment="1">
      <alignment horizontal="center" vertical="center" wrapText="1"/>
    </xf>
    <xf numFmtId="0" fontId="3" fillId="2" borderId="15" xfId="0" applyNumberFormat="1" applyFont="1" applyFill="1" applyBorder="1" applyAlignment="1">
      <alignment horizontal="center" vertical="center" wrapText="1"/>
    </xf>
    <xf numFmtId="166" fontId="3" fillId="2" borderId="15" xfId="0" applyNumberFormat="1" applyFont="1" applyFill="1" applyBorder="1" applyAlignment="1">
      <alignment horizontal="center" vertical="center" wrapText="1"/>
    </xf>
    <xf numFmtId="166" fontId="3" fillId="3" borderId="15" xfId="0" applyNumberFormat="1" applyFont="1" applyFill="1" applyBorder="1" applyAlignment="1">
      <alignment horizontal="center" vertical="center" wrapText="1"/>
    </xf>
    <xf numFmtId="167" fontId="3" fillId="6" borderId="15" xfId="0" applyNumberFormat="1" applyFont="1" applyFill="1" applyBorder="1" applyAlignment="1">
      <alignment horizontal="center" vertical="center" wrapText="1"/>
    </xf>
    <xf numFmtId="165" fontId="4" fillId="2" borderId="15" xfId="0" applyNumberFormat="1" applyFont="1" applyFill="1" applyBorder="1" applyAlignment="1">
      <alignment horizontal="center" vertical="center" wrapText="1"/>
    </xf>
    <xf numFmtId="165" fontId="3" fillId="6" borderId="15" xfId="0" applyNumberFormat="1" applyFont="1" applyFill="1" applyBorder="1" applyAlignment="1">
      <alignment horizontal="center" vertical="center" wrapText="1"/>
    </xf>
    <xf numFmtId="165" fontId="3" fillId="2" borderId="15" xfId="0" applyNumberFormat="1" applyFont="1" applyFill="1" applyBorder="1" applyAlignment="1">
      <alignment horizontal="center" vertical="center" wrapText="1"/>
    </xf>
    <xf numFmtId="0" fontId="6" fillId="7" borderId="0" xfId="0" applyFont="1" applyFill="1" applyAlignment="1">
      <alignment horizontal="center" vertical="center" wrapText="1"/>
    </xf>
    <xf numFmtId="0" fontId="3" fillId="7" borderId="0" xfId="0" applyFont="1" applyFill="1" applyAlignment="1">
      <alignment horizontal="left" vertical="center" wrapText="1"/>
    </xf>
    <xf numFmtId="0" fontId="3" fillId="7" borderId="0" xfId="0" applyFont="1" applyFill="1" applyAlignment="1">
      <alignment horizontal="center" vertical="center" wrapText="1"/>
    </xf>
    <xf numFmtId="0" fontId="6" fillId="2" borderId="6" xfId="0" applyFont="1" applyFill="1" applyBorder="1" applyAlignment="1">
      <alignment horizontal="center" vertical="center" wrapText="1"/>
    </xf>
    <xf numFmtId="165" fontId="3" fillId="3" borderId="6" xfId="0" applyNumberFormat="1" applyFont="1" applyFill="1" applyBorder="1" applyAlignment="1">
      <alignment horizontal="center" vertical="center" wrapText="1"/>
    </xf>
    <xf numFmtId="9" fontId="3" fillId="2" borderId="6" xfId="0" applyNumberFormat="1"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5" borderId="0" xfId="0" applyFont="1" applyFill="1" applyBorder="1" applyAlignment="1">
      <alignment horizontal="left" vertical="center" wrapText="1"/>
    </xf>
    <xf numFmtId="0" fontId="3" fillId="5" borderId="0" xfId="0" applyFont="1" applyFill="1" applyBorder="1" applyAlignment="1">
      <alignment horizontal="center" vertical="center" wrapText="1"/>
    </xf>
    <xf numFmtId="165" fontId="6" fillId="2" borderId="0" xfId="0" applyNumberFormat="1" applyFont="1" applyFill="1" applyBorder="1" applyAlignment="1">
      <alignment horizontal="center" vertical="center" wrapText="1"/>
    </xf>
    <xf numFmtId="10" fontId="6" fillId="2" borderId="0" xfId="0" applyNumberFormat="1" applyFont="1" applyFill="1" applyBorder="1" applyAlignment="1">
      <alignment horizontal="center" vertical="center" wrapText="1"/>
    </xf>
    <xf numFmtId="4" fontId="6" fillId="2" borderId="0" xfId="0" applyNumberFormat="1" applyFont="1" applyFill="1" applyBorder="1" applyAlignment="1">
      <alignment horizontal="center" vertical="center" wrapText="1"/>
    </xf>
    <xf numFmtId="0" fontId="3" fillId="2" borderId="6" xfId="0" applyFont="1" applyFill="1" applyBorder="1" applyAlignment="1">
      <alignment horizontal="left" vertical="center" wrapText="1"/>
    </xf>
    <xf numFmtId="0" fontId="3" fillId="2" borderId="15" xfId="0" applyFont="1" applyFill="1" applyBorder="1" applyAlignment="1">
      <alignment horizontal="left" vertical="center" wrapText="1"/>
    </xf>
    <xf numFmtId="0" fontId="3" fillId="2" borderId="10" xfId="0" applyFont="1" applyFill="1" applyBorder="1" applyAlignment="1">
      <alignment wrapText="1"/>
    </xf>
    <xf numFmtId="0" fontId="8" fillId="2" borderId="6" xfId="0" applyFont="1" applyFill="1" applyBorder="1" applyAlignment="1">
      <alignment horizontal="center" vertical="center" wrapText="1"/>
    </xf>
    <xf numFmtId="169" fontId="9" fillId="3" borderId="6" xfId="0" applyNumberFormat="1" applyFont="1" applyFill="1" applyBorder="1" applyAlignment="1">
      <alignment horizontal="center" vertical="center" wrapText="1"/>
    </xf>
    <xf numFmtId="169" fontId="3" fillId="3" borderId="15" xfId="0" applyNumberFormat="1" applyFont="1" applyFill="1" applyBorder="1" applyAlignment="1">
      <alignment horizontal="center" vertical="center" wrapText="1"/>
    </xf>
    <xf numFmtId="2" fontId="9" fillId="3" borderId="6" xfId="0" applyNumberFormat="1" applyFont="1" applyFill="1" applyBorder="1" applyAlignment="1">
      <alignment horizontal="center" vertical="center" wrapText="1"/>
    </xf>
    <xf numFmtId="0" fontId="8" fillId="2" borderId="6" xfId="0" applyFont="1" applyFill="1" applyBorder="1" applyAlignment="1">
      <alignment horizontal="left" vertical="center" wrapText="1"/>
    </xf>
    <xf numFmtId="165" fontId="4" fillId="8" borderId="6" xfId="0" applyNumberFormat="1" applyFont="1" applyFill="1" applyBorder="1" applyAlignment="1">
      <alignment horizontal="center" vertical="center" wrapText="1"/>
    </xf>
    <xf numFmtId="9" fontId="4" fillId="2" borderId="6" xfId="0" applyNumberFormat="1" applyFont="1" applyFill="1" applyBorder="1" applyAlignment="1">
      <alignment horizontal="center" vertical="center" wrapText="1"/>
    </xf>
    <xf numFmtId="43" fontId="4" fillId="6" borderId="6" xfId="0" applyNumberFormat="1" applyFont="1" applyFill="1" applyBorder="1" applyAlignment="1">
      <alignment horizontal="center" vertical="center" wrapText="1"/>
    </xf>
    <xf numFmtId="0" fontId="8" fillId="2" borderId="15" xfId="0" applyFont="1" applyFill="1" applyBorder="1" applyAlignment="1">
      <alignment horizontal="left" vertical="center" wrapText="1"/>
    </xf>
    <xf numFmtId="0" fontId="8" fillId="2" borderId="15" xfId="0" applyFont="1" applyFill="1" applyBorder="1" applyAlignment="1">
      <alignment horizontal="center" vertical="center" wrapText="1"/>
    </xf>
    <xf numFmtId="165" fontId="4" fillId="3" borderId="15" xfId="0" applyNumberFormat="1" applyFont="1" applyFill="1" applyBorder="1" applyAlignment="1">
      <alignment horizontal="center" vertical="center" wrapText="1"/>
    </xf>
    <xf numFmtId="9" fontId="4" fillId="2" borderId="15" xfId="0" applyNumberFormat="1" applyFont="1" applyFill="1" applyBorder="1" applyAlignment="1">
      <alignment horizontal="center" vertical="center" wrapText="1"/>
    </xf>
    <xf numFmtId="43" fontId="4" fillId="6" borderId="15" xfId="0" applyNumberFormat="1" applyFont="1" applyFill="1" applyBorder="1" applyAlignment="1">
      <alignment horizontal="center" vertical="center" wrapText="1"/>
    </xf>
    <xf numFmtId="0" fontId="6" fillId="2" borderId="0" xfId="0" applyFont="1" applyFill="1" applyAlignment="1">
      <alignment horizontal="left" vertical="center" wrapText="1"/>
    </xf>
    <xf numFmtId="165" fontId="9" fillId="3" borderId="6" xfId="0" applyNumberFormat="1" applyFont="1" applyFill="1" applyBorder="1" applyAlignment="1">
      <alignment horizontal="center" vertical="center" wrapText="1"/>
    </xf>
    <xf numFmtId="165" fontId="9" fillId="3" borderId="15" xfId="0" applyNumberFormat="1" applyFont="1" applyFill="1" applyBorder="1" applyAlignment="1">
      <alignment horizontal="center" vertical="center" wrapText="1"/>
    </xf>
    <xf numFmtId="0" fontId="3" fillId="2" borderId="0" xfId="0" applyFont="1" applyFill="1" applyAlignment="1">
      <alignment vertical="center" wrapText="1"/>
    </xf>
    <xf numFmtId="0" fontId="8" fillId="2" borderId="0" xfId="0" applyFont="1" applyFill="1" applyBorder="1" applyAlignment="1">
      <alignment horizontal="center" vertical="center" wrapText="1"/>
    </xf>
    <xf numFmtId="165" fontId="3" fillId="2" borderId="0" xfId="0" applyNumberFormat="1" applyFont="1" applyFill="1" applyBorder="1" applyAlignment="1">
      <alignment horizontal="center" vertical="center" wrapText="1"/>
    </xf>
    <xf numFmtId="165" fontId="8" fillId="3" borderId="6" xfId="0" applyNumberFormat="1" applyFont="1" applyFill="1" applyBorder="1" applyAlignment="1">
      <alignment horizontal="center" vertical="center" wrapText="1"/>
    </xf>
    <xf numFmtId="165" fontId="8" fillId="3" borderId="15" xfId="0" applyNumberFormat="1" applyFont="1" applyFill="1" applyBorder="1" applyAlignment="1">
      <alignment horizontal="center" vertical="center" wrapText="1"/>
    </xf>
    <xf numFmtId="3" fontId="8" fillId="2" borderId="6" xfId="0" applyNumberFormat="1" applyFont="1" applyFill="1" applyBorder="1" applyAlignment="1">
      <alignment horizontal="center" vertical="center" wrapText="1"/>
    </xf>
    <xf numFmtId="3" fontId="8" fillId="2" borderId="15" xfId="0" applyNumberFormat="1" applyFont="1" applyFill="1" applyBorder="1" applyAlignment="1">
      <alignment horizontal="center" vertical="center" wrapText="1"/>
    </xf>
    <xf numFmtId="0" fontId="3" fillId="0" borderId="6" xfId="0" applyFont="1" applyBorder="1" applyAlignment="1">
      <alignment vertical="center" wrapText="1"/>
    </xf>
    <xf numFmtId="0" fontId="4" fillId="2" borderId="10" xfId="0" applyFont="1" applyFill="1" applyBorder="1" applyAlignment="1">
      <alignment horizontal="left" vertical="center" wrapText="1"/>
    </xf>
    <xf numFmtId="3" fontId="8" fillId="2" borderId="21" xfId="0" applyNumberFormat="1" applyFont="1" applyFill="1" applyBorder="1" applyAlignment="1">
      <alignment horizontal="center" vertical="center" wrapText="1"/>
    </xf>
    <xf numFmtId="0" fontId="3" fillId="0" borderId="20" xfId="0" applyFont="1" applyBorder="1" applyAlignment="1">
      <alignment vertical="center" wrapText="1"/>
    </xf>
    <xf numFmtId="165" fontId="9" fillId="3" borderId="6" xfId="0" applyNumberFormat="1" applyFont="1" applyFill="1" applyBorder="1" applyAlignment="1">
      <alignment horizontal="center" vertical="center" wrapText="1"/>
    </xf>
    <xf numFmtId="165" fontId="6" fillId="7" borderId="22" xfId="0" applyNumberFormat="1" applyFont="1" applyFill="1" applyBorder="1" applyAlignment="1">
      <alignment horizontal="center" vertical="center" wrapText="1"/>
    </xf>
    <xf numFmtId="0" fontId="4" fillId="2" borderId="6" xfId="0" applyFont="1" applyFill="1" applyBorder="1" applyAlignment="1">
      <alignment horizontal="left" vertical="center" wrapText="1"/>
    </xf>
    <xf numFmtId="2" fontId="3" fillId="2" borderId="6" xfId="0" applyNumberFormat="1" applyFont="1" applyFill="1" applyBorder="1" applyAlignment="1">
      <alignment horizontal="center" vertical="center" wrapText="1"/>
    </xf>
    <xf numFmtId="165" fontId="3" fillId="3" borderId="6" xfId="2" applyNumberFormat="1" applyFont="1" applyFill="1" applyBorder="1" applyAlignment="1">
      <alignment horizontal="center" vertical="center" wrapText="1"/>
    </xf>
    <xf numFmtId="164" fontId="4" fillId="2" borderId="6" xfId="4" applyFont="1" applyFill="1" applyBorder="1" applyAlignment="1" applyProtection="1">
      <alignment horizontal="center" vertical="center" wrapText="1"/>
    </xf>
    <xf numFmtId="0" fontId="4" fillId="2" borderId="15" xfId="0" applyFont="1" applyFill="1" applyBorder="1" applyAlignment="1">
      <alignment horizontal="left" vertical="center" wrapText="1"/>
    </xf>
    <xf numFmtId="2" fontId="3" fillId="2" borderId="15" xfId="0" applyNumberFormat="1" applyFont="1" applyFill="1" applyBorder="1" applyAlignment="1">
      <alignment horizontal="center" vertical="center" wrapText="1"/>
    </xf>
    <xf numFmtId="165" fontId="3" fillId="3" borderId="15" xfId="2" applyNumberFormat="1" applyFont="1" applyFill="1" applyBorder="1" applyAlignment="1">
      <alignment horizontal="center" vertical="center" wrapText="1"/>
    </xf>
    <xf numFmtId="164" fontId="4" fillId="2" borderId="15" xfId="4" applyFont="1" applyFill="1" applyBorder="1" applyAlignment="1" applyProtection="1">
      <alignment horizontal="center" vertical="center" wrapText="1"/>
    </xf>
    <xf numFmtId="0" fontId="3" fillId="2" borderId="23" xfId="0" applyFont="1" applyFill="1" applyBorder="1" applyAlignment="1">
      <alignment horizontal="center" vertical="center" wrapText="1"/>
    </xf>
    <xf numFmtId="0" fontId="3" fillId="2" borderId="23" xfId="0" applyNumberFormat="1" applyFont="1" applyFill="1" applyBorder="1" applyAlignment="1">
      <alignment horizontal="center" vertical="center" wrapText="1"/>
    </xf>
    <xf numFmtId="2" fontId="3" fillId="2" borderId="23" xfId="0" applyNumberFormat="1" applyFont="1" applyFill="1" applyBorder="1" applyAlignment="1">
      <alignment horizontal="center" vertical="center" wrapText="1"/>
    </xf>
    <xf numFmtId="165" fontId="3" fillId="2" borderId="23" xfId="2" applyNumberFormat="1" applyFont="1" applyFill="1" applyBorder="1" applyAlignment="1">
      <alignment horizontal="center" vertical="center" wrapText="1"/>
    </xf>
    <xf numFmtId="167" fontId="3" fillId="6" borderId="23" xfId="0" applyNumberFormat="1" applyFont="1" applyFill="1" applyBorder="1" applyAlignment="1">
      <alignment horizontal="center" vertical="center" wrapText="1"/>
    </xf>
    <xf numFmtId="165" fontId="4" fillId="2" borderId="23" xfId="0" applyNumberFormat="1" applyFont="1" applyFill="1" applyBorder="1" applyAlignment="1">
      <alignment horizontal="center" vertical="center" wrapText="1"/>
    </xf>
    <xf numFmtId="165" fontId="3" fillId="6" borderId="23" xfId="0" applyNumberFormat="1" applyFont="1" applyFill="1" applyBorder="1" applyAlignment="1">
      <alignment horizontal="center" vertical="center" wrapText="1"/>
    </xf>
    <xf numFmtId="164" fontId="4" fillId="2" borderId="23" xfId="4" applyFont="1" applyFill="1" applyBorder="1" applyAlignment="1" applyProtection="1">
      <alignment horizontal="center" vertical="center" wrapText="1"/>
    </xf>
    <xf numFmtId="49" fontId="3" fillId="2" borderId="15" xfId="0" applyNumberFormat="1" applyFont="1" applyFill="1" applyBorder="1" applyAlignment="1">
      <alignment horizontal="center" vertical="center" wrapText="1"/>
    </xf>
    <xf numFmtId="0" fontId="3" fillId="0" borderId="15" xfId="0" applyFont="1" applyBorder="1" applyAlignment="1">
      <alignment vertical="center" wrapText="1"/>
    </xf>
    <xf numFmtId="14" fontId="3" fillId="2" borderId="0" xfId="0" applyNumberFormat="1" applyFont="1" applyFill="1" applyBorder="1" applyAlignment="1">
      <alignment wrapText="1"/>
    </xf>
    <xf numFmtId="1" fontId="3" fillId="2" borderId="0" xfId="0" applyNumberFormat="1" applyFont="1" applyFill="1" applyBorder="1" applyAlignment="1">
      <alignment wrapText="1"/>
    </xf>
    <xf numFmtId="9" fontId="3" fillId="2" borderId="0" xfId="3" applyFont="1" applyFill="1" applyBorder="1" applyAlignment="1">
      <alignment wrapText="1"/>
    </xf>
    <xf numFmtId="165" fontId="3" fillId="2" borderId="0" xfId="0" applyNumberFormat="1" applyFont="1" applyFill="1" applyBorder="1" applyAlignment="1">
      <alignment wrapText="1"/>
    </xf>
    <xf numFmtId="0" fontId="3" fillId="0" borderId="15" xfId="0" applyFont="1" applyBorder="1" applyAlignment="1">
      <alignment horizontal="left" vertical="center" wrapText="1"/>
    </xf>
    <xf numFmtId="49" fontId="4" fillId="9" borderId="15" xfId="0" applyNumberFormat="1" applyFont="1" applyFill="1" applyBorder="1" applyAlignment="1">
      <alignment horizontal="center" vertical="center" wrapText="1"/>
    </xf>
    <xf numFmtId="165" fontId="9" fillId="2" borderId="0" xfId="0" applyNumberFormat="1" applyFont="1" applyFill="1" applyBorder="1" applyAlignment="1">
      <alignment horizontal="center" vertical="center" wrapText="1"/>
    </xf>
    <xf numFmtId="0" fontId="3" fillId="0" borderId="0" xfId="0" applyFont="1" applyAlignment="1">
      <alignment horizontal="center" vertical="center" wrapText="1"/>
    </xf>
    <xf numFmtId="0" fontId="3" fillId="0" borderId="10" xfId="0" applyFont="1" applyBorder="1" applyAlignment="1">
      <alignment horizontal="center" vertical="center" wrapText="1"/>
    </xf>
    <xf numFmtId="0" fontId="3" fillId="0" borderId="15" xfId="0" applyFont="1" applyFill="1" applyBorder="1" applyAlignment="1">
      <alignment vertical="center" wrapText="1"/>
    </xf>
    <xf numFmtId="0" fontId="3" fillId="2" borderId="15" xfId="0" applyFont="1" applyFill="1" applyBorder="1" applyAlignment="1">
      <alignment vertical="center" wrapText="1"/>
    </xf>
    <xf numFmtId="0" fontId="3" fillId="0" borderId="21" xfId="0" applyFont="1" applyBorder="1" applyAlignment="1">
      <alignment vertical="center" wrapText="1"/>
    </xf>
    <xf numFmtId="0" fontId="3" fillId="2" borderId="0" xfId="0" applyFont="1" applyFill="1" applyBorder="1" applyAlignment="1"/>
    <xf numFmtId="0" fontId="3" fillId="0" borderId="0" xfId="0" applyFont="1" applyAlignment="1">
      <alignment horizontal="left" vertical="center" wrapText="1"/>
    </xf>
    <xf numFmtId="14" fontId="3" fillId="2" borderId="0" xfId="0" applyNumberFormat="1" applyFont="1" applyFill="1" applyBorder="1" applyAlignment="1">
      <alignment horizontal="center" vertical="center" wrapText="1"/>
    </xf>
    <xf numFmtId="0" fontId="0" fillId="2" borderId="0" xfId="0" applyFill="1" applyBorder="1" applyAlignment="1">
      <alignment horizontal="center" vertical="center"/>
    </xf>
    <xf numFmtId="165" fontId="6" fillId="7" borderId="24" xfId="0" applyNumberFormat="1" applyFont="1" applyFill="1" applyBorder="1" applyAlignment="1">
      <alignment horizontal="center" vertical="center" wrapText="1"/>
    </xf>
    <xf numFmtId="164" fontId="5" fillId="0" borderId="7" xfId="4" applyBorder="1"/>
    <xf numFmtId="0" fontId="6" fillId="0" borderId="0" xfId="0" applyFont="1" applyAlignment="1">
      <alignment vertical="center" wrapText="1"/>
    </xf>
    <xf numFmtId="0" fontId="6" fillId="2" borderId="0" xfId="0" applyFont="1" applyFill="1"/>
    <xf numFmtId="0" fontId="13" fillId="2" borderId="0" xfId="0" applyFont="1" applyFill="1"/>
    <xf numFmtId="0" fontId="14" fillId="2" borderId="0" xfId="0" applyFont="1" applyFill="1"/>
    <xf numFmtId="0" fontId="2" fillId="2" borderId="0" xfId="0" applyFont="1" applyFill="1"/>
    <xf numFmtId="165" fontId="2" fillId="2" borderId="0" xfId="0" applyNumberFormat="1" applyFont="1" applyFill="1"/>
    <xf numFmtId="164" fontId="8" fillId="2" borderId="2" xfId="0" applyNumberFormat="1" applyFont="1" applyFill="1" applyBorder="1" applyAlignment="1">
      <alignment horizontal="center" vertical="center" wrapText="1"/>
    </xf>
    <xf numFmtId="0" fontId="3" fillId="2" borderId="1" xfId="0" applyNumberFormat="1" applyFont="1" applyFill="1" applyBorder="1" applyAlignment="1">
      <alignment horizontal="center" vertical="top" wrapText="1"/>
    </xf>
    <xf numFmtId="0" fontId="3" fillId="10" borderId="15" xfId="0" applyFont="1" applyFill="1" applyBorder="1" applyAlignment="1">
      <alignment vertical="center" wrapText="1"/>
    </xf>
    <xf numFmtId="0" fontId="3" fillId="10" borderId="15" xfId="0" applyFont="1" applyFill="1" applyBorder="1" applyAlignment="1">
      <alignment horizontal="center" vertical="center" wrapText="1"/>
    </xf>
    <xf numFmtId="0" fontId="3" fillId="10" borderId="6" xfId="0" applyFont="1" applyFill="1" applyBorder="1" applyAlignment="1">
      <alignment horizontal="center" vertical="center" wrapText="1"/>
    </xf>
    <xf numFmtId="0" fontId="15" fillId="10" borderId="6" xfId="0" applyFont="1" applyFill="1" applyBorder="1" applyAlignment="1">
      <alignment horizontal="left" vertical="center" wrapText="1"/>
    </xf>
    <xf numFmtId="0" fontId="3" fillId="10" borderId="0" xfId="0" applyFont="1" applyFill="1"/>
    <xf numFmtId="0" fontId="11" fillId="0" borderId="0" xfId="0" applyFont="1" applyAlignment="1">
      <alignment horizontal="left" vertical="center" wrapText="1"/>
    </xf>
    <xf numFmtId="0" fontId="11" fillId="0" borderId="10" xfId="0" applyFont="1" applyBorder="1" applyAlignment="1">
      <alignment horizontal="left" vertical="center" wrapText="1"/>
    </xf>
    <xf numFmtId="0" fontId="6" fillId="0" borderId="11" xfId="0" applyFont="1" applyBorder="1" applyAlignment="1">
      <alignment horizontal="center" wrapText="1"/>
    </xf>
    <xf numFmtId="0" fontId="6" fillId="0" borderId="12" xfId="0" applyFont="1" applyBorder="1" applyAlignment="1">
      <alignment horizontal="center" wrapText="1"/>
    </xf>
    <xf numFmtId="0" fontId="6" fillId="0" borderId="13" xfId="0" applyFont="1" applyBorder="1" applyAlignment="1">
      <alignment horizontal="center" wrapText="1"/>
    </xf>
    <xf numFmtId="0" fontId="6" fillId="3" borderId="3" xfId="0" applyFont="1" applyFill="1" applyBorder="1" applyAlignment="1">
      <alignment horizontal="left" vertical="center" wrapText="1"/>
    </xf>
    <xf numFmtId="0" fontId="6" fillId="3" borderId="4" xfId="0" applyFont="1" applyFill="1" applyBorder="1" applyAlignment="1">
      <alignment horizontal="left" vertical="center" wrapText="1"/>
    </xf>
    <xf numFmtId="0" fontId="6" fillId="3" borderId="5" xfId="0" applyFont="1" applyFill="1" applyBorder="1" applyAlignment="1">
      <alignment horizontal="left" vertical="center" wrapText="1"/>
    </xf>
    <xf numFmtId="43" fontId="6" fillId="0" borderId="11" xfId="1" applyFont="1" applyBorder="1" applyAlignment="1">
      <alignment horizontal="center" wrapText="1"/>
    </xf>
    <xf numFmtId="43" fontId="6" fillId="0" borderId="12" xfId="1" applyFont="1" applyBorder="1" applyAlignment="1">
      <alignment horizontal="center" wrapText="1"/>
    </xf>
    <xf numFmtId="43" fontId="6" fillId="0" borderId="13" xfId="1" applyFont="1" applyBorder="1" applyAlignment="1">
      <alignment horizontal="center" wrapText="1"/>
    </xf>
    <xf numFmtId="165" fontId="4" fillId="2" borderId="21" xfId="0" applyNumberFormat="1" applyFont="1" applyFill="1" applyBorder="1" applyAlignment="1">
      <alignment horizontal="center" vertical="center" wrapText="1"/>
    </xf>
    <xf numFmtId="165" fontId="4" fillId="2" borderId="6" xfId="0" applyNumberFormat="1" applyFont="1" applyFill="1" applyBorder="1" applyAlignment="1">
      <alignment horizontal="center" vertical="center" wrapText="1"/>
    </xf>
    <xf numFmtId="165" fontId="3" fillId="6" borderId="21" xfId="0" applyNumberFormat="1" applyFont="1" applyFill="1" applyBorder="1" applyAlignment="1">
      <alignment horizontal="center" vertical="center" wrapText="1"/>
    </xf>
    <xf numFmtId="165" fontId="3" fillId="6" borderId="6" xfId="0" applyNumberFormat="1" applyFont="1" applyFill="1" applyBorder="1" applyAlignment="1">
      <alignment horizontal="center" vertical="center" wrapText="1"/>
    </xf>
    <xf numFmtId="0" fontId="3" fillId="2" borderId="21" xfId="0" applyFont="1" applyFill="1" applyBorder="1" applyAlignment="1">
      <alignment horizontal="center" vertical="center" wrapText="1"/>
    </xf>
    <xf numFmtId="0" fontId="3" fillId="2" borderId="6" xfId="0" applyFont="1" applyFill="1" applyBorder="1" applyAlignment="1">
      <alignment horizontal="center" vertical="center" wrapText="1"/>
    </xf>
    <xf numFmtId="165" fontId="3" fillId="2" borderId="21" xfId="0" applyNumberFormat="1" applyFont="1" applyFill="1" applyBorder="1" applyAlignment="1">
      <alignment horizontal="center" vertical="center" wrapText="1"/>
    </xf>
    <xf numFmtId="165" fontId="3" fillId="2" borderId="6" xfId="0" applyNumberFormat="1" applyFont="1" applyFill="1" applyBorder="1" applyAlignment="1">
      <alignment horizontal="center" vertical="center" wrapText="1"/>
    </xf>
    <xf numFmtId="0" fontId="6" fillId="2" borderId="21" xfId="0" applyFont="1" applyFill="1" applyBorder="1" applyAlignment="1">
      <alignment horizontal="center" vertical="center" wrapText="1"/>
    </xf>
    <xf numFmtId="0" fontId="6" fillId="2" borderId="6" xfId="0" applyFont="1" applyFill="1" applyBorder="1" applyAlignment="1">
      <alignment horizontal="center" vertical="center" wrapText="1"/>
    </xf>
    <xf numFmtId="3" fontId="8" fillId="10" borderId="21" xfId="0" applyNumberFormat="1" applyFont="1" applyFill="1" applyBorder="1" applyAlignment="1">
      <alignment horizontal="center" vertical="center" wrapText="1"/>
    </xf>
    <xf numFmtId="3" fontId="8" fillId="10" borderId="6" xfId="0" applyNumberFormat="1" applyFont="1" applyFill="1" applyBorder="1" applyAlignment="1">
      <alignment horizontal="center" vertical="center" wrapText="1"/>
    </xf>
    <xf numFmtId="165" fontId="9" fillId="3" borderId="21" xfId="0" applyNumberFormat="1" applyFont="1" applyFill="1" applyBorder="1" applyAlignment="1">
      <alignment horizontal="center" vertical="center" wrapText="1"/>
    </xf>
    <xf numFmtId="165" fontId="9" fillId="3" borderId="6" xfId="0" applyNumberFormat="1" applyFont="1" applyFill="1" applyBorder="1" applyAlignment="1">
      <alignment horizontal="center" vertical="center" wrapText="1"/>
    </xf>
    <xf numFmtId="167" fontId="3" fillId="6" borderId="21" xfId="0" applyNumberFormat="1" applyFont="1" applyFill="1" applyBorder="1" applyAlignment="1">
      <alignment horizontal="center" vertical="center" wrapText="1"/>
    </xf>
    <xf numFmtId="167" fontId="3" fillId="6" borderId="6" xfId="0" applyNumberFormat="1" applyFont="1" applyFill="1" applyBorder="1" applyAlignment="1">
      <alignment horizontal="center" vertical="center" wrapText="1"/>
    </xf>
    <xf numFmtId="0" fontId="6" fillId="2" borderId="1" xfId="0" applyFont="1" applyFill="1" applyBorder="1" applyAlignment="1">
      <alignment horizontal="center" vertical="center" wrapText="1"/>
    </xf>
    <xf numFmtId="0" fontId="3" fillId="0" borderId="1" xfId="0" applyFont="1" applyBorder="1" applyAlignment="1">
      <alignment horizontal="left" vertical="center" wrapText="1"/>
    </xf>
    <xf numFmtId="0" fontId="3" fillId="0" borderId="6" xfId="0" applyFont="1" applyBorder="1" applyAlignment="1">
      <alignment horizontal="left" vertical="center" wrapText="1"/>
    </xf>
    <xf numFmtId="0" fontId="3" fillId="0" borderId="15" xfId="0" applyFont="1" applyBorder="1" applyAlignment="1">
      <alignment horizontal="left" vertical="center" wrapText="1"/>
    </xf>
    <xf numFmtId="0" fontId="3" fillId="2" borderId="15" xfId="0" applyFont="1" applyFill="1" applyBorder="1" applyAlignment="1">
      <alignment horizontal="left" vertical="center" wrapText="1"/>
    </xf>
    <xf numFmtId="2" fontId="3" fillId="2" borderId="21" xfId="0" applyNumberFormat="1" applyFont="1" applyFill="1" applyBorder="1" applyAlignment="1">
      <alignment horizontal="center" vertical="center" wrapText="1"/>
    </xf>
    <xf numFmtId="2" fontId="3" fillId="2" borderId="6" xfId="0" applyNumberFormat="1" applyFont="1" applyFill="1" applyBorder="1" applyAlignment="1">
      <alignment horizontal="center" vertical="center" wrapText="1"/>
    </xf>
    <xf numFmtId="164" fontId="4" fillId="2" borderId="21" xfId="4" applyFont="1" applyFill="1" applyBorder="1" applyAlignment="1" applyProtection="1">
      <alignment horizontal="center" vertical="center" wrapText="1"/>
    </xf>
    <xf numFmtId="164" fontId="4" fillId="2" borderId="6" xfId="4" applyFont="1" applyFill="1" applyBorder="1" applyAlignment="1" applyProtection="1">
      <alignment horizontal="center" vertical="center" wrapText="1"/>
    </xf>
    <xf numFmtId="3" fontId="8" fillId="2" borderId="21" xfId="0" applyNumberFormat="1" applyFont="1" applyFill="1" applyBorder="1" applyAlignment="1">
      <alignment horizontal="center" vertical="center" wrapText="1"/>
    </xf>
    <xf numFmtId="3" fontId="8" fillId="2" borderId="6" xfId="0" applyNumberFormat="1" applyFont="1" applyFill="1" applyBorder="1" applyAlignment="1">
      <alignment horizontal="center" vertical="center" wrapText="1"/>
    </xf>
    <xf numFmtId="0" fontId="3" fillId="2" borderId="21" xfId="0" applyNumberFormat="1" applyFont="1" applyFill="1" applyBorder="1" applyAlignment="1">
      <alignment horizontal="center" vertical="center" wrapText="1"/>
    </xf>
    <xf numFmtId="0" fontId="3" fillId="2" borderId="6" xfId="0" applyNumberFormat="1" applyFont="1" applyFill="1" applyBorder="1" applyAlignment="1">
      <alignment horizontal="center" vertical="center" wrapText="1"/>
    </xf>
    <xf numFmtId="0" fontId="10" fillId="2" borderId="0" xfId="0" applyFont="1" applyFill="1" applyAlignment="1">
      <alignment horizontal="left" vertical="center" wrapText="1"/>
    </xf>
    <xf numFmtId="49" fontId="6" fillId="3" borderId="3" xfId="0" applyNumberFormat="1" applyFont="1" applyFill="1" applyBorder="1" applyAlignment="1">
      <alignment horizontal="left" vertical="center" wrapText="1"/>
    </xf>
    <xf numFmtId="49" fontId="6" fillId="3" borderId="4" xfId="0" applyNumberFormat="1" applyFont="1" applyFill="1" applyBorder="1" applyAlignment="1">
      <alignment horizontal="left" vertical="center" wrapText="1"/>
    </xf>
    <xf numFmtId="49" fontId="6" fillId="3" borderId="5" xfId="0" applyNumberFormat="1" applyFont="1" applyFill="1" applyBorder="1" applyAlignment="1">
      <alignment horizontal="left" vertical="center" wrapText="1"/>
    </xf>
    <xf numFmtId="0" fontId="6" fillId="0" borderId="0" xfId="0" applyFont="1" applyBorder="1" applyAlignment="1">
      <alignment horizontal="center" wrapText="1"/>
    </xf>
    <xf numFmtId="0" fontId="6" fillId="10" borderId="6" xfId="0" applyFont="1" applyFill="1" applyBorder="1" applyAlignment="1">
      <alignment horizontal="center" vertical="center" wrapText="1"/>
    </xf>
    <xf numFmtId="0" fontId="6" fillId="10" borderId="15" xfId="0" applyFont="1" applyFill="1" applyBorder="1" applyAlignment="1">
      <alignment horizontal="center" vertical="center" wrapText="1"/>
    </xf>
    <xf numFmtId="0" fontId="4" fillId="10" borderId="1" xfId="0" applyFont="1" applyFill="1" applyBorder="1" applyAlignment="1">
      <alignment horizontal="center" vertical="center" wrapText="1"/>
    </xf>
  </cellXfs>
  <cellStyles count="6">
    <cellStyle name="Dziesiętny" xfId="1" builtinId="3"/>
    <cellStyle name="Normalny" xfId="0" builtinId="0"/>
    <cellStyle name="Normalny 4" xfId="5"/>
    <cellStyle name="Normalny 8" xfId="4"/>
    <cellStyle name="Procentowy" xfId="3" builtinId="5"/>
    <cellStyle name="Walutowy" xfId="2"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623"/>
  <sheetViews>
    <sheetView tabSelected="1" topLeftCell="A143" zoomScale="69" zoomScaleNormal="69" workbookViewId="0">
      <selection activeCell="D167" sqref="D167"/>
    </sheetView>
  </sheetViews>
  <sheetFormatPr defaultRowHeight="12.75" x14ac:dyDescent="0.2"/>
  <cols>
    <col min="1" max="1" width="6.7109375" style="10" bestFit="1" customWidth="1"/>
    <col min="2" max="2" width="103" style="43" customWidth="1"/>
    <col min="3" max="3" width="20.140625" style="44" bestFit="1" customWidth="1"/>
    <col min="4" max="4" width="18.7109375" style="44" bestFit="1" customWidth="1"/>
    <col min="5" max="5" width="9.28515625" style="44" customWidth="1"/>
    <col min="6" max="6" width="16.85546875" style="44" customWidth="1"/>
    <col min="7" max="7" width="22.85546875" style="10" customWidth="1"/>
    <col min="8" max="8" width="21" style="10" bestFit="1" customWidth="1"/>
    <col min="9" max="9" width="18.7109375" style="10" bestFit="1" customWidth="1"/>
    <col min="10" max="10" width="22.5703125" style="10" bestFit="1" customWidth="1"/>
    <col min="11" max="11" width="17.5703125" style="10" bestFit="1" customWidth="1"/>
    <col min="12" max="12" width="23" style="10" customWidth="1"/>
    <col min="13" max="13" width="23.7109375" style="10" customWidth="1"/>
    <col min="14" max="14" width="16.7109375" style="10" customWidth="1"/>
    <col min="15" max="15" width="13" style="10" customWidth="1"/>
    <col min="16" max="16" width="12.7109375" style="45" bestFit="1" customWidth="1"/>
    <col min="17" max="17" width="12.7109375" style="9" bestFit="1" customWidth="1"/>
    <col min="18" max="18" width="10.85546875" style="9" customWidth="1"/>
    <col min="19" max="19" width="11" style="9" bestFit="1" customWidth="1"/>
    <col min="20" max="21" width="9.28515625" style="9" bestFit="1" customWidth="1"/>
    <col min="22" max="22" width="10.42578125" style="9" bestFit="1" customWidth="1"/>
    <col min="23" max="23" width="11" style="9" bestFit="1" customWidth="1"/>
    <col min="24" max="24" width="9.28515625" style="9" bestFit="1" customWidth="1"/>
    <col min="25" max="25" width="14.85546875" style="9" bestFit="1" customWidth="1"/>
    <col min="26" max="26" width="9.140625" style="9"/>
    <col min="27" max="16384" width="9.140625" style="10"/>
  </cols>
  <sheetData>
    <row r="1" spans="1:16" s="143" customFormat="1" ht="15" x14ac:dyDescent="0.25">
      <c r="A1" s="141"/>
      <c r="B1" s="142" t="s">
        <v>335</v>
      </c>
      <c r="C1" s="141" t="s">
        <v>338</v>
      </c>
      <c r="D1" s="141"/>
      <c r="E1" s="141"/>
      <c r="F1" s="140"/>
      <c r="J1" s="144"/>
      <c r="K1" s="144"/>
    </row>
    <row r="2" spans="1:16" x14ac:dyDescent="0.2">
      <c r="B2" s="152" t="s">
        <v>334</v>
      </c>
      <c r="C2" s="152"/>
      <c r="D2" s="152"/>
      <c r="E2" s="152"/>
      <c r="F2" s="152"/>
      <c r="G2" s="152"/>
      <c r="H2" s="152"/>
      <c r="I2" s="152"/>
      <c r="J2" s="152"/>
      <c r="K2" s="152"/>
      <c r="L2" s="152"/>
      <c r="M2" s="152"/>
      <c r="N2" s="152"/>
      <c r="O2" s="152"/>
      <c r="P2" s="153"/>
    </row>
    <row r="3" spans="1:16" x14ac:dyDescent="0.2">
      <c r="B3" s="152"/>
      <c r="C3" s="152"/>
      <c r="D3" s="152"/>
      <c r="E3" s="152"/>
      <c r="F3" s="152"/>
      <c r="G3" s="152"/>
      <c r="H3" s="152"/>
      <c r="I3" s="152"/>
      <c r="J3" s="152"/>
      <c r="K3" s="152"/>
      <c r="L3" s="152"/>
      <c r="M3" s="152"/>
      <c r="N3" s="152"/>
      <c r="O3" s="152"/>
      <c r="P3" s="153"/>
    </row>
    <row r="4" spans="1:16" x14ac:dyDescent="0.2">
      <c r="B4" s="152"/>
      <c r="C4" s="152"/>
      <c r="D4" s="152"/>
      <c r="E4" s="152"/>
      <c r="F4" s="152"/>
      <c r="G4" s="152"/>
      <c r="H4" s="152"/>
      <c r="I4" s="152"/>
      <c r="J4" s="152"/>
      <c r="K4" s="152"/>
      <c r="L4" s="152"/>
      <c r="M4" s="152"/>
      <c r="N4" s="152"/>
      <c r="O4" s="152"/>
      <c r="P4" s="153"/>
    </row>
    <row r="5" spans="1:16" x14ac:dyDescent="0.2">
      <c r="B5" s="152"/>
      <c r="C5" s="152"/>
      <c r="D5" s="152"/>
      <c r="E5" s="152"/>
      <c r="F5" s="152"/>
      <c r="G5" s="152"/>
      <c r="H5" s="152"/>
      <c r="I5" s="152"/>
      <c r="J5" s="152"/>
      <c r="K5" s="152"/>
      <c r="L5" s="152"/>
      <c r="M5" s="152"/>
      <c r="N5" s="152"/>
      <c r="O5" s="152"/>
      <c r="P5" s="153"/>
    </row>
    <row r="6" spans="1:16" x14ac:dyDescent="0.2">
      <c r="B6" s="152"/>
      <c r="C6" s="152"/>
      <c r="D6" s="152"/>
      <c r="E6" s="152"/>
      <c r="F6" s="152"/>
      <c r="G6" s="152"/>
      <c r="H6" s="152"/>
      <c r="I6" s="152"/>
      <c r="J6" s="152"/>
      <c r="K6" s="152"/>
      <c r="L6" s="152"/>
      <c r="M6" s="152"/>
      <c r="N6" s="152"/>
      <c r="O6" s="152"/>
      <c r="P6" s="153"/>
    </row>
    <row r="7" spans="1:16" x14ac:dyDescent="0.2">
      <c r="B7" s="152"/>
      <c r="C7" s="152"/>
      <c r="D7" s="152"/>
      <c r="E7" s="152"/>
      <c r="F7" s="152"/>
      <c r="G7" s="152"/>
      <c r="H7" s="152"/>
      <c r="I7" s="152"/>
      <c r="J7" s="152"/>
      <c r="K7" s="152"/>
      <c r="L7" s="152"/>
      <c r="M7" s="152"/>
      <c r="N7" s="152"/>
      <c r="O7" s="152"/>
      <c r="P7" s="153"/>
    </row>
    <row r="8" spans="1:16" ht="49.5" customHeight="1" thickBot="1" x14ac:dyDescent="0.25">
      <c r="B8" s="152"/>
      <c r="C8" s="152"/>
      <c r="D8" s="152"/>
      <c r="E8" s="152"/>
      <c r="F8" s="152"/>
      <c r="G8" s="152"/>
      <c r="H8" s="152"/>
      <c r="I8" s="152"/>
      <c r="J8" s="152"/>
      <c r="K8" s="152"/>
      <c r="L8" s="152"/>
      <c r="M8" s="152"/>
      <c r="N8" s="152"/>
      <c r="O8" s="152"/>
      <c r="P8" s="153"/>
    </row>
    <row r="9" spans="1:16" ht="66" customHeight="1" thickBot="1" x14ac:dyDescent="0.25">
      <c r="A9" s="1" t="s">
        <v>0</v>
      </c>
      <c r="B9" s="2" t="s">
        <v>1</v>
      </c>
      <c r="C9" s="1" t="s">
        <v>2</v>
      </c>
      <c r="D9" s="3" t="s">
        <v>3</v>
      </c>
      <c r="E9" s="1" t="s">
        <v>4</v>
      </c>
      <c r="F9" s="145" t="s">
        <v>5</v>
      </c>
      <c r="G9" s="4" t="s">
        <v>6</v>
      </c>
      <c r="H9" s="5" t="s">
        <v>7</v>
      </c>
      <c r="I9" s="6" t="s">
        <v>8</v>
      </c>
      <c r="J9" s="7" t="s">
        <v>9</v>
      </c>
      <c r="K9" s="8" t="s">
        <v>10</v>
      </c>
      <c r="L9" s="8" t="s">
        <v>11</v>
      </c>
      <c r="M9" s="7" t="s">
        <v>12</v>
      </c>
      <c r="N9" s="7" t="s">
        <v>13</v>
      </c>
      <c r="O9" s="7" t="s">
        <v>14</v>
      </c>
      <c r="P9" s="7" t="s">
        <v>15</v>
      </c>
    </row>
    <row r="10" spans="1:16" ht="15" customHeight="1" thickBot="1" x14ac:dyDescent="0.25">
      <c r="A10" s="193" t="s">
        <v>16</v>
      </c>
      <c r="B10" s="194"/>
      <c r="C10" s="194"/>
      <c r="D10" s="194"/>
      <c r="E10" s="194"/>
      <c r="F10" s="194"/>
      <c r="G10" s="194"/>
      <c r="H10" s="194"/>
      <c r="I10" s="194"/>
      <c r="J10" s="194"/>
      <c r="K10" s="194"/>
      <c r="L10" s="194"/>
      <c r="M10" s="194"/>
      <c r="N10" s="194"/>
      <c r="O10" s="194"/>
      <c r="P10" s="195"/>
    </row>
    <row r="11" spans="1:16" ht="38.25" x14ac:dyDescent="0.2">
      <c r="A11" s="11" t="s">
        <v>17</v>
      </c>
      <c r="B11" s="12" t="s">
        <v>18</v>
      </c>
      <c r="C11" s="13" t="s">
        <v>19</v>
      </c>
      <c r="D11" s="14" t="s">
        <v>20</v>
      </c>
      <c r="E11" s="15">
        <v>1200</v>
      </c>
      <c r="F11" s="15"/>
      <c r="G11" s="13"/>
      <c r="H11" s="16"/>
      <c r="I11" s="17"/>
      <c r="J11" s="18"/>
      <c r="K11" s="19">
        <f>ROUND(I11*E11,2)</f>
        <v>0</v>
      </c>
      <c r="L11" s="20">
        <f>ROUND(K11+(K11*J11),2)</f>
        <v>0</v>
      </c>
      <c r="M11" s="13"/>
      <c r="N11" s="21"/>
      <c r="O11" s="13"/>
      <c r="P11" s="13"/>
    </row>
    <row r="12" spans="1:16" ht="13.5" thickBot="1" x14ac:dyDescent="0.25">
      <c r="A12" s="22"/>
      <c r="B12" s="23"/>
      <c r="C12" s="22"/>
      <c r="D12" s="22"/>
      <c r="E12" s="22"/>
      <c r="F12" s="22"/>
      <c r="G12" s="24"/>
      <c r="H12" s="25"/>
      <c r="I12" s="25"/>
      <c r="J12" s="26" t="s">
        <v>21</v>
      </c>
      <c r="K12" s="27">
        <f>SUM(K11)</f>
        <v>0</v>
      </c>
      <c r="L12" s="28">
        <f>SUM(L11)</f>
        <v>0</v>
      </c>
      <c r="M12" s="29"/>
      <c r="N12" s="30"/>
      <c r="O12" s="22"/>
      <c r="P12" s="31"/>
    </row>
    <row r="13" spans="1:16" ht="13.5" thickBot="1" x14ac:dyDescent="0.25">
      <c r="A13" s="22"/>
      <c r="B13" s="23"/>
      <c r="C13" s="22"/>
      <c r="D13" s="22"/>
      <c r="E13" s="22"/>
      <c r="F13" s="22"/>
      <c r="G13" s="32"/>
      <c r="H13" s="25"/>
      <c r="I13" s="25"/>
      <c r="J13" s="33"/>
      <c r="K13" s="34"/>
      <c r="L13" s="34"/>
      <c r="M13" s="22"/>
      <c r="N13" s="30"/>
      <c r="O13" s="22"/>
      <c r="P13" s="31"/>
    </row>
    <row r="14" spans="1:16" x14ac:dyDescent="0.2">
      <c r="A14" s="22"/>
      <c r="B14" s="23"/>
      <c r="C14" s="22"/>
      <c r="D14" s="22"/>
      <c r="E14" s="22"/>
      <c r="F14" s="22"/>
      <c r="G14" s="154" t="s">
        <v>22</v>
      </c>
      <c r="H14" s="155"/>
      <c r="I14" s="155"/>
      <c r="J14" s="155"/>
      <c r="K14" s="155"/>
      <c r="L14" s="155"/>
      <c r="M14" s="156"/>
      <c r="N14" s="30"/>
      <c r="O14" s="22"/>
      <c r="P14" s="31"/>
    </row>
    <row r="15" spans="1:16" ht="37.5" customHeight="1" x14ac:dyDescent="0.2">
      <c r="A15" s="22"/>
      <c r="B15" s="23"/>
      <c r="C15" s="22"/>
      <c r="D15" s="22"/>
      <c r="E15" s="22"/>
      <c r="F15" s="22"/>
      <c r="G15" s="35" t="s">
        <v>23</v>
      </c>
      <c r="H15" s="36" t="s">
        <v>24</v>
      </c>
      <c r="I15" s="37" t="s">
        <v>25</v>
      </c>
      <c r="J15" s="36" t="s">
        <v>26</v>
      </c>
      <c r="K15" s="36" t="s">
        <v>27</v>
      </c>
      <c r="L15" s="37" t="s">
        <v>28</v>
      </c>
      <c r="M15" s="38" t="s">
        <v>29</v>
      </c>
      <c r="N15" s="30"/>
      <c r="O15" s="22"/>
      <c r="P15" s="31"/>
    </row>
    <row r="16" spans="1:16" ht="13.5" thickBot="1" x14ac:dyDescent="0.25">
      <c r="A16" s="22"/>
      <c r="B16" s="23"/>
      <c r="C16" s="22"/>
      <c r="D16" s="22"/>
      <c r="E16" s="22"/>
      <c r="F16" s="22"/>
      <c r="G16" s="39">
        <f>K12</f>
        <v>0</v>
      </c>
      <c r="H16" s="40">
        <f>L12</f>
        <v>0</v>
      </c>
      <c r="I16" s="41">
        <v>0.2</v>
      </c>
      <c r="J16" s="40">
        <f>G16*I16</f>
        <v>0</v>
      </c>
      <c r="K16" s="40">
        <f>H16*I16</f>
        <v>0</v>
      </c>
      <c r="L16" s="40">
        <f>G16+J16</f>
        <v>0</v>
      </c>
      <c r="M16" s="42">
        <f>H16+K16</f>
        <v>0</v>
      </c>
      <c r="N16" s="30"/>
      <c r="O16" s="22"/>
      <c r="P16" s="31"/>
    </row>
    <row r="17" spans="1:16" x14ac:dyDescent="0.2">
      <c r="G17" s="196"/>
      <c r="H17" s="196"/>
      <c r="I17" s="196"/>
      <c r="J17" s="196"/>
      <c r="K17" s="196"/>
      <c r="L17" s="196"/>
      <c r="M17" s="196"/>
    </row>
    <row r="19" spans="1:16" ht="13.5" thickBot="1" x14ac:dyDescent="0.25"/>
    <row r="20" spans="1:16" ht="57.75" customHeight="1" thickBot="1" x14ac:dyDescent="0.25">
      <c r="A20" s="1" t="s">
        <v>0</v>
      </c>
      <c r="B20" s="2" t="s">
        <v>1</v>
      </c>
      <c r="C20" s="1" t="s">
        <v>2</v>
      </c>
      <c r="D20" s="3" t="s">
        <v>3</v>
      </c>
      <c r="E20" s="1" t="s">
        <v>4</v>
      </c>
      <c r="F20" s="145" t="s">
        <v>5</v>
      </c>
      <c r="G20" s="4" t="s">
        <v>6</v>
      </c>
      <c r="H20" s="5" t="s">
        <v>7</v>
      </c>
      <c r="I20" s="6" t="s">
        <v>8</v>
      </c>
      <c r="J20" s="7" t="s">
        <v>9</v>
      </c>
      <c r="K20" s="8" t="s">
        <v>10</v>
      </c>
      <c r="L20" s="8" t="s">
        <v>11</v>
      </c>
      <c r="M20" s="7" t="s">
        <v>12</v>
      </c>
      <c r="N20" s="7" t="s">
        <v>13</v>
      </c>
      <c r="O20" s="7" t="s">
        <v>14</v>
      </c>
      <c r="P20" s="7" t="s">
        <v>15</v>
      </c>
    </row>
    <row r="21" spans="1:16" ht="15" customHeight="1" thickBot="1" x14ac:dyDescent="0.25">
      <c r="A21" s="157" t="s">
        <v>30</v>
      </c>
      <c r="B21" s="158"/>
      <c r="C21" s="158"/>
      <c r="D21" s="158"/>
      <c r="E21" s="158"/>
      <c r="F21" s="158"/>
      <c r="G21" s="158"/>
      <c r="H21" s="158"/>
      <c r="I21" s="158"/>
      <c r="J21" s="158"/>
      <c r="K21" s="158"/>
      <c r="L21" s="158"/>
      <c r="M21" s="158"/>
      <c r="N21" s="158"/>
      <c r="O21" s="158"/>
      <c r="P21" s="159"/>
    </row>
    <row r="22" spans="1:16" x14ac:dyDescent="0.2">
      <c r="A22" s="11" t="s">
        <v>17</v>
      </c>
      <c r="B22" s="46" t="s">
        <v>31</v>
      </c>
      <c r="C22" s="13" t="s">
        <v>19</v>
      </c>
      <c r="D22" s="14" t="s">
        <v>32</v>
      </c>
      <c r="E22" s="15">
        <v>10</v>
      </c>
      <c r="F22" s="15"/>
      <c r="G22" s="13"/>
      <c r="H22" s="16"/>
      <c r="I22" s="17"/>
      <c r="J22" s="47"/>
      <c r="K22" s="19">
        <f>ROUND(I22*E22,2)</f>
        <v>0</v>
      </c>
      <c r="L22" s="20">
        <f>ROUND(K22+(K22*J22),2)</f>
        <v>0</v>
      </c>
      <c r="M22" s="13"/>
      <c r="N22" s="21"/>
      <c r="O22" s="13"/>
      <c r="P22" s="13"/>
    </row>
    <row r="23" spans="1:16" x14ac:dyDescent="0.2">
      <c r="A23" s="48" t="s">
        <v>33</v>
      </c>
      <c r="B23" s="49" t="s">
        <v>34</v>
      </c>
      <c r="C23" s="50" t="s">
        <v>19</v>
      </c>
      <c r="D23" s="51" t="s">
        <v>32</v>
      </c>
      <c r="E23" s="52">
        <v>10</v>
      </c>
      <c r="F23" s="52"/>
      <c r="G23" s="50"/>
      <c r="H23" s="53"/>
      <c r="I23" s="54"/>
      <c r="J23" s="47"/>
      <c r="K23" s="56">
        <f>ROUND(I23*E23,2)</f>
        <v>0</v>
      </c>
      <c r="L23" s="57">
        <f>ROUND(K23+(K23*J23),2)</f>
        <v>0</v>
      </c>
      <c r="M23" s="50"/>
      <c r="N23" s="58"/>
      <c r="O23" s="50"/>
      <c r="P23" s="50"/>
    </row>
    <row r="24" spans="1:16" ht="13.5" thickBot="1" x14ac:dyDescent="0.25">
      <c r="A24" s="59"/>
      <c r="B24" s="60"/>
      <c r="C24" s="61"/>
      <c r="D24" s="59"/>
      <c r="E24" s="59"/>
      <c r="F24" s="59"/>
      <c r="G24" s="24"/>
      <c r="H24" s="25"/>
      <c r="I24" s="25"/>
      <c r="J24" s="26" t="s">
        <v>21</v>
      </c>
      <c r="K24" s="27">
        <f>SUM(K22:K23)</f>
        <v>0</v>
      </c>
      <c r="L24" s="28">
        <f>SUM(L22:L23)</f>
        <v>0</v>
      </c>
      <c r="M24" s="29"/>
      <c r="N24" s="30"/>
      <c r="O24" s="22"/>
      <c r="P24" s="31"/>
    </row>
    <row r="25" spans="1:16" ht="13.5" thickBot="1" x14ac:dyDescent="0.25">
      <c r="A25" s="22"/>
      <c r="B25" s="23"/>
      <c r="C25" s="22"/>
      <c r="D25" s="22"/>
      <c r="E25" s="22"/>
      <c r="F25" s="22"/>
      <c r="G25" s="32"/>
      <c r="H25" s="25"/>
      <c r="I25" s="25"/>
      <c r="J25" s="33"/>
      <c r="K25" s="34"/>
      <c r="L25" s="34"/>
      <c r="M25" s="22"/>
      <c r="N25" s="30"/>
      <c r="O25" s="22"/>
      <c r="P25" s="31"/>
    </row>
    <row r="26" spans="1:16" x14ac:dyDescent="0.2">
      <c r="A26" s="22"/>
      <c r="B26" s="23"/>
      <c r="C26" s="22"/>
      <c r="D26" s="22"/>
      <c r="E26" s="22"/>
      <c r="F26" s="22"/>
      <c r="G26" s="154" t="s">
        <v>35</v>
      </c>
      <c r="H26" s="155"/>
      <c r="I26" s="155"/>
      <c r="J26" s="155"/>
      <c r="K26" s="155"/>
      <c r="L26" s="155"/>
      <c r="M26" s="156"/>
      <c r="N26" s="30"/>
      <c r="O26" s="22"/>
      <c r="P26" s="31"/>
    </row>
    <row r="27" spans="1:16" ht="38.25" x14ac:dyDescent="0.2">
      <c r="A27" s="22"/>
      <c r="B27" s="23"/>
      <c r="C27" s="22"/>
      <c r="D27" s="22"/>
      <c r="E27" s="22"/>
      <c r="F27" s="22"/>
      <c r="G27" s="35" t="s">
        <v>23</v>
      </c>
      <c r="H27" s="36" t="s">
        <v>24</v>
      </c>
      <c r="I27" s="37" t="s">
        <v>25</v>
      </c>
      <c r="J27" s="36" t="s">
        <v>26</v>
      </c>
      <c r="K27" s="36" t="s">
        <v>27</v>
      </c>
      <c r="L27" s="37" t="s">
        <v>28</v>
      </c>
      <c r="M27" s="38" t="s">
        <v>29</v>
      </c>
      <c r="N27" s="30"/>
      <c r="O27" s="22"/>
      <c r="P27" s="31"/>
    </row>
    <row r="28" spans="1:16" ht="13.5" thickBot="1" x14ac:dyDescent="0.25">
      <c r="G28" s="39">
        <f>K24</f>
        <v>0</v>
      </c>
      <c r="H28" s="40">
        <f>L24</f>
        <v>0</v>
      </c>
      <c r="I28" s="41">
        <v>0.2</v>
      </c>
      <c r="J28" s="40">
        <f>G28*I28</f>
        <v>0</v>
      </c>
      <c r="K28" s="40">
        <f>H28*I28</f>
        <v>0</v>
      </c>
      <c r="L28" s="40">
        <f>G28+J28</f>
        <v>0</v>
      </c>
      <c r="M28" s="42">
        <f>H28+K28</f>
        <v>0</v>
      </c>
    </row>
    <row r="31" spans="1:16" ht="13.5" thickBot="1" x14ac:dyDescent="0.25"/>
    <row r="32" spans="1:16" ht="51.75" customHeight="1" thickBot="1" x14ac:dyDescent="0.25">
      <c r="A32" s="1" t="s">
        <v>0</v>
      </c>
      <c r="B32" s="2" t="s">
        <v>1</v>
      </c>
      <c r="C32" s="1" t="s">
        <v>2</v>
      </c>
      <c r="D32" s="3" t="s">
        <v>3</v>
      </c>
      <c r="E32" s="1" t="s">
        <v>4</v>
      </c>
      <c r="F32" s="145" t="s">
        <v>5</v>
      </c>
      <c r="G32" s="4" t="s">
        <v>6</v>
      </c>
      <c r="H32" s="5" t="s">
        <v>7</v>
      </c>
      <c r="I32" s="6" t="s">
        <v>8</v>
      </c>
      <c r="J32" s="7" t="s">
        <v>9</v>
      </c>
      <c r="K32" s="8" t="s">
        <v>10</v>
      </c>
      <c r="L32" s="8" t="s">
        <v>11</v>
      </c>
      <c r="M32" s="7" t="s">
        <v>12</v>
      </c>
      <c r="N32" s="7" t="s">
        <v>13</v>
      </c>
      <c r="O32" s="7" t="s">
        <v>14</v>
      </c>
      <c r="P32" s="7" t="s">
        <v>15</v>
      </c>
    </row>
    <row r="33" spans="1:16" ht="12.75" customHeight="1" thickBot="1" x14ac:dyDescent="0.25">
      <c r="A33" s="157" t="s">
        <v>36</v>
      </c>
      <c r="B33" s="158"/>
      <c r="C33" s="158"/>
      <c r="D33" s="158"/>
      <c r="E33" s="158"/>
      <c r="F33" s="158"/>
      <c r="G33" s="158"/>
      <c r="H33" s="158"/>
      <c r="I33" s="158"/>
      <c r="J33" s="158"/>
      <c r="K33" s="158"/>
      <c r="L33" s="158"/>
      <c r="M33" s="158"/>
      <c r="N33" s="158"/>
      <c r="O33" s="158"/>
      <c r="P33" s="159"/>
    </row>
    <row r="34" spans="1:16" ht="63.75" x14ac:dyDescent="0.2">
      <c r="A34" s="62" t="s">
        <v>17</v>
      </c>
      <c r="B34" s="12" t="s">
        <v>37</v>
      </c>
      <c r="C34" s="13" t="s">
        <v>38</v>
      </c>
      <c r="D34" s="13" t="s">
        <v>32</v>
      </c>
      <c r="E34" s="13">
        <v>200</v>
      </c>
      <c r="F34" s="13"/>
      <c r="G34" s="13"/>
      <c r="H34" s="13"/>
      <c r="I34" s="63"/>
      <c r="J34" s="64"/>
      <c r="K34" s="19">
        <f>ROUND(I34*E34,2)</f>
        <v>0</v>
      </c>
      <c r="L34" s="20">
        <f>ROUND(K34+(K34*J34),2)</f>
        <v>0</v>
      </c>
      <c r="M34" s="13"/>
      <c r="N34" s="21"/>
      <c r="O34" s="13"/>
      <c r="P34" s="13"/>
    </row>
    <row r="35" spans="1:16" ht="13.5" thickBot="1" x14ac:dyDescent="0.25">
      <c r="A35" s="65"/>
      <c r="B35" s="66"/>
      <c r="C35" s="67"/>
      <c r="D35" s="65"/>
      <c r="E35" s="65"/>
      <c r="F35" s="65"/>
      <c r="G35" s="24"/>
      <c r="H35" s="25"/>
      <c r="I35" s="25"/>
      <c r="J35" s="26" t="s">
        <v>21</v>
      </c>
      <c r="K35" s="27">
        <f>SUM(K34)</f>
        <v>0</v>
      </c>
      <c r="L35" s="28">
        <f>SUM(L34)</f>
        <v>0</v>
      </c>
      <c r="M35" s="29"/>
      <c r="N35" s="30"/>
      <c r="O35" s="22"/>
      <c r="P35" s="31"/>
    </row>
    <row r="36" spans="1:16" ht="13.5" thickBot="1" x14ac:dyDescent="0.25">
      <c r="A36" s="65"/>
      <c r="B36" s="66"/>
      <c r="C36" s="67"/>
      <c r="D36" s="65"/>
      <c r="E36" s="65"/>
      <c r="F36" s="65"/>
      <c r="G36" s="32"/>
      <c r="H36" s="25"/>
      <c r="I36" s="25"/>
      <c r="J36" s="33"/>
      <c r="K36" s="34"/>
      <c r="L36" s="34"/>
      <c r="M36" s="22"/>
      <c r="N36" s="30"/>
      <c r="O36" s="22"/>
      <c r="P36" s="31"/>
    </row>
    <row r="37" spans="1:16" x14ac:dyDescent="0.2">
      <c r="A37" s="22"/>
      <c r="B37" s="66"/>
      <c r="C37" s="22"/>
      <c r="D37" s="22"/>
      <c r="E37" s="22"/>
      <c r="F37" s="22"/>
      <c r="G37" s="154" t="s">
        <v>39</v>
      </c>
      <c r="H37" s="155"/>
      <c r="I37" s="155"/>
      <c r="J37" s="155"/>
      <c r="K37" s="155"/>
      <c r="L37" s="155"/>
      <c r="M37" s="156"/>
      <c r="N37" s="30"/>
      <c r="O37" s="22"/>
      <c r="P37" s="31"/>
    </row>
    <row r="38" spans="1:16" ht="38.25" x14ac:dyDescent="0.2">
      <c r="A38" s="22"/>
      <c r="B38" s="23"/>
      <c r="C38" s="22"/>
      <c r="D38" s="22"/>
      <c r="E38" s="22"/>
      <c r="F38" s="22"/>
      <c r="G38" s="35" t="s">
        <v>23</v>
      </c>
      <c r="H38" s="36" t="s">
        <v>24</v>
      </c>
      <c r="I38" s="37" t="s">
        <v>25</v>
      </c>
      <c r="J38" s="36" t="s">
        <v>26</v>
      </c>
      <c r="K38" s="36" t="s">
        <v>27</v>
      </c>
      <c r="L38" s="37" t="s">
        <v>28</v>
      </c>
      <c r="M38" s="38" t="s">
        <v>29</v>
      </c>
      <c r="N38" s="30"/>
      <c r="O38" s="22"/>
      <c r="P38" s="31"/>
    </row>
    <row r="39" spans="1:16" ht="13.5" thickBot="1" x14ac:dyDescent="0.25">
      <c r="A39" s="22"/>
      <c r="B39" s="23"/>
      <c r="C39" s="22"/>
      <c r="D39" s="22"/>
      <c r="E39" s="22"/>
      <c r="F39" s="22"/>
      <c r="G39" s="39">
        <f>K35</f>
        <v>0</v>
      </c>
      <c r="H39" s="40">
        <f>L35</f>
        <v>0</v>
      </c>
      <c r="I39" s="41">
        <v>0.2</v>
      </c>
      <c r="J39" s="40">
        <f>G39*I39</f>
        <v>0</v>
      </c>
      <c r="K39" s="40">
        <f>H39*I39</f>
        <v>0</v>
      </c>
      <c r="L39" s="40">
        <f>G39+J39</f>
        <v>0</v>
      </c>
      <c r="M39" s="42">
        <f>H39+K39</f>
        <v>0</v>
      </c>
      <c r="N39" s="30"/>
      <c r="O39" s="22"/>
      <c r="P39" s="31"/>
    </row>
    <row r="40" spans="1:16" x14ac:dyDescent="0.2">
      <c r="A40" s="22"/>
      <c r="B40" s="23"/>
      <c r="C40" s="22"/>
      <c r="D40" s="22"/>
      <c r="E40" s="22"/>
      <c r="F40" s="22"/>
      <c r="G40" s="68"/>
      <c r="H40" s="68"/>
      <c r="I40" s="69"/>
      <c r="J40" s="68"/>
      <c r="K40" s="68"/>
      <c r="L40" s="68"/>
      <c r="M40" s="68"/>
      <c r="N40" s="30"/>
      <c r="O40" s="22"/>
      <c r="P40" s="31"/>
    </row>
    <row r="41" spans="1:16" x14ac:dyDescent="0.2">
      <c r="A41" s="22"/>
      <c r="B41" s="23"/>
      <c r="C41" s="22"/>
      <c r="D41" s="22"/>
      <c r="E41" s="22"/>
      <c r="F41" s="22"/>
      <c r="G41" s="68"/>
      <c r="H41" s="68"/>
      <c r="I41" s="69"/>
      <c r="J41" s="68"/>
      <c r="K41" s="68"/>
      <c r="L41" s="68"/>
      <c r="M41" s="68"/>
      <c r="N41" s="30"/>
      <c r="O41" s="22"/>
      <c r="P41" s="31"/>
    </row>
    <row r="42" spans="1:16" ht="13.5" thickBot="1" x14ac:dyDescent="0.25">
      <c r="A42" s="22"/>
      <c r="B42" s="23"/>
      <c r="C42" s="22"/>
      <c r="D42" s="22"/>
      <c r="E42" s="22"/>
      <c r="F42" s="22"/>
      <c r="G42" s="22"/>
      <c r="H42" s="70"/>
      <c r="I42" s="70"/>
      <c r="J42" s="70"/>
      <c r="K42" s="70"/>
      <c r="L42" s="70"/>
      <c r="M42" s="70"/>
      <c r="N42" s="30"/>
      <c r="O42" s="22"/>
      <c r="P42" s="31"/>
    </row>
    <row r="43" spans="1:16" ht="54" customHeight="1" thickBot="1" x14ac:dyDescent="0.25">
      <c r="A43" s="1" t="s">
        <v>0</v>
      </c>
      <c r="B43" s="2" t="s">
        <v>1</v>
      </c>
      <c r="C43" s="1" t="s">
        <v>2</v>
      </c>
      <c r="D43" s="3" t="s">
        <v>3</v>
      </c>
      <c r="E43" s="1" t="s">
        <v>4</v>
      </c>
      <c r="F43" s="145" t="s">
        <v>5</v>
      </c>
      <c r="G43" s="4" t="s">
        <v>6</v>
      </c>
      <c r="H43" s="5" t="s">
        <v>7</v>
      </c>
      <c r="I43" s="6" t="s">
        <v>8</v>
      </c>
      <c r="J43" s="7" t="s">
        <v>9</v>
      </c>
      <c r="K43" s="8" t="s">
        <v>10</v>
      </c>
      <c r="L43" s="8" t="s">
        <v>11</v>
      </c>
      <c r="M43" s="7" t="s">
        <v>12</v>
      </c>
      <c r="N43" s="7" t="s">
        <v>13</v>
      </c>
      <c r="O43" s="7" t="s">
        <v>14</v>
      </c>
      <c r="P43" s="7" t="s">
        <v>15</v>
      </c>
    </row>
    <row r="44" spans="1:16" ht="12.75" customHeight="1" thickBot="1" x14ac:dyDescent="0.25">
      <c r="A44" s="157" t="s">
        <v>40</v>
      </c>
      <c r="B44" s="158"/>
      <c r="C44" s="158"/>
      <c r="D44" s="158"/>
      <c r="E44" s="158"/>
      <c r="F44" s="158"/>
      <c r="G44" s="158"/>
      <c r="H44" s="158"/>
      <c r="I44" s="158"/>
      <c r="J44" s="158"/>
      <c r="K44" s="158"/>
      <c r="L44" s="158"/>
      <c r="M44" s="158"/>
      <c r="N44" s="158"/>
      <c r="O44" s="158"/>
      <c r="P44" s="159"/>
    </row>
    <row r="45" spans="1:16" x14ac:dyDescent="0.2">
      <c r="A45" s="62" t="s">
        <v>17</v>
      </c>
      <c r="B45" s="71" t="s">
        <v>41</v>
      </c>
      <c r="C45" s="13" t="s">
        <v>19</v>
      </c>
      <c r="D45" s="13" t="s">
        <v>20</v>
      </c>
      <c r="E45" s="13">
        <v>5000</v>
      </c>
      <c r="F45" s="13"/>
      <c r="G45" s="13"/>
      <c r="H45" s="13"/>
      <c r="I45" s="63"/>
      <c r="J45" s="18"/>
      <c r="K45" s="19">
        <f>ROUND(I45*E45,2)</f>
        <v>0</v>
      </c>
      <c r="L45" s="20">
        <f>ROUND(K45+(K45*J45),2)</f>
        <v>0</v>
      </c>
      <c r="M45" s="13"/>
      <c r="N45" s="21"/>
      <c r="O45" s="13"/>
      <c r="P45" s="13"/>
    </row>
    <row r="46" spans="1:16" ht="13.5" thickBot="1" x14ac:dyDescent="0.25">
      <c r="A46" s="22"/>
      <c r="B46" s="23"/>
      <c r="C46" s="22"/>
      <c r="D46" s="22"/>
      <c r="E46" s="22"/>
      <c r="F46" s="22"/>
      <c r="G46" s="24"/>
      <c r="H46" s="25"/>
      <c r="I46" s="25"/>
      <c r="J46" s="26" t="s">
        <v>21</v>
      </c>
      <c r="K46" s="27">
        <f>SUM(K45)</f>
        <v>0</v>
      </c>
      <c r="L46" s="28">
        <f>SUM(L45)</f>
        <v>0</v>
      </c>
      <c r="M46" s="29"/>
      <c r="N46" s="30"/>
      <c r="O46" s="22"/>
      <c r="P46" s="31"/>
    </row>
    <row r="47" spans="1:16" ht="13.5" thickBot="1" x14ac:dyDescent="0.25">
      <c r="A47" s="22"/>
      <c r="B47" s="23"/>
      <c r="C47" s="22"/>
      <c r="D47" s="22"/>
      <c r="E47" s="22"/>
      <c r="F47" s="22"/>
      <c r="G47" s="32"/>
      <c r="H47" s="25"/>
      <c r="I47" s="25"/>
      <c r="J47" s="33"/>
      <c r="K47" s="34"/>
      <c r="L47" s="34"/>
      <c r="M47" s="22"/>
      <c r="N47" s="30"/>
      <c r="O47" s="22"/>
      <c r="P47" s="31"/>
    </row>
    <row r="48" spans="1:16" x14ac:dyDescent="0.2">
      <c r="A48" s="22"/>
      <c r="B48" s="23"/>
      <c r="C48" s="22"/>
      <c r="D48" s="22"/>
      <c r="E48" s="22"/>
      <c r="F48" s="22"/>
      <c r="G48" s="154" t="s">
        <v>42</v>
      </c>
      <c r="H48" s="155"/>
      <c r="I48" s="155"/>
      <c r="J48" s="155"/>
      <c r="K48" s="155"/>
      <c r="L48" s="155"/>
      <c r="M48" s="156"/>
      <c r="N48" s="30"/>
      <c r="O48" s="22"/>
      <c r="P48" s="31"/>
    </row>
    <row r="49" spans="1:16" ht="38.25" x14ac:dyDescent="0.2">
      <c r="A49" s="22"/>
      <c r="B49" s="23"/>
      <c r="C49" s="22"/>
      <c r="D49" s="22"/>
      <c r="E49" s="22"/>
      <c r="F49" s="22"/>
      <c r="G49" s="35" t="s">
        <v>23</v>
      </c>
      <c r="H49" s="36" t="s">
        <v>24</v>
      </c>
      <c r="I49" s="37" t="s">
        <v>25</v>
      </c>
      <c r="J49" s="36" t="s">
        <v>26</v>
      </c>
      <c r="K49" s="36" t="s">
        <v>27</v>
      </c>
      <c r="L49" s="37" t="s">
        <v>28</v>
      </c>
      <c r="M49" s="38" t="s">
        <v>29</v>
      </c>
      <c r="N49" s="30"/>
      <c r="O49" s="22"/>
      <c r="P49" s="31"/>
    </row>
    <row r="50" spans="1:16" ht="13.5" thickBot="1" x14ac:dyDescent="0.25">
      <c r="A50" s="22"/>
      <c r="B50" s="23"/>
      <c r="C50" s="22"/>
      <c r="D50" s="22"/>
      <c r="E50" s="22"/>
      <c r="F50" s="22"/>
      <c r="G50" s="39">
        <f>K46</f>
        <v>0</v>
      </c>
      <c r="H50" s="40">
        <f>L46</f>
        <v>0</v>
      </c>
      <c r="I50" s="41">
        <v>0.2</v>
      </c>
      <c r="J50" s="40">
        <f>G50*I50</f>
        <v>0</v>
      </c>
      <c r="K50" s="40">
        <f>H50*I50</f>
        <v>0</v>
      </c>
      <c r="L50" s="40">
        <f>G50+J50</f>
        <v>0</v>
      </c>
      <c r="M50" s="42">
        <f>H50+K50</f>
        <v>0</v>
      </c>
      <c r="N50" s="30"/>
      <c r="O50" s="22"/>
      <c r="P50" s="31"/>
    </row>
    <row r="51" spans="1:16" x14ac:dyDescent="0.2">
      <c r="A51" s="22"/>
      <c r="B51" s="23"/>
      <c r="C51" s="22"/>
      <c r="D51" s="22"/>
      <c r="E51" s="22"/>
      <c r="F51" s="22"/>
      <c r="G51" s="68"/>
      <c r="H51" s="68"/>
      <c r="I51" s="69"/>
      <c r="J51" s="68"/>
      <c r="K51" s="68"/>
      <c r="L51" s="68"/>
      <c r="M51" s="68"/>
      <c r="N51" s="30"/>
      <c r="O51" s="22"/>
      <c r="P51" s="31"/>
    </row>
    <row r="52" spans="1:16" x14ac:dyDescent="0.2">
      <c r="A52" s="22"/>
      <c r="B52" s="23"/>
      <c r="C52" s="22"/>
      <c r="D52" s="22"/>
      <c r="E52" s="22"/>
      <c r="F52" s="22"/>
      <c r="G52" s="68"/>
      <c r="H52" s="68"/>
      <c r="I52" s="69"/>
      <c r="J52" s="68"/>
      <c r="K52" s="68"/>
      <c r="L52" s="68"/>
      <c r="M52" s="68"/>
      <c r="N52" s="30"/>
      <c r="O52" s="22"/>
      <c r="P52" s="31"/>
    </row>
    <row r="53" spans="1:16" ht="13.5" thickBot="1" x14ac:dyDescent="0.25"/>
    <row r="54" spans="1:16" ht="59.25" customHeight="1" thickBot="1" x14ac:dyDescent="0.25">
      <c r="A54" s="1" t="s">
        <v>0</v>
      </c>
      <c r="B54" s="2" t="s">
        <v>1</v>
      </c>
      <c r="C54" s="1" t="s">
        <v>2</v>
      </c>
      <c r="D54" s="3" t="s">
        <v>3</v>
      </c>
      <c r="E54" s="1" t="s">
        <v>4</v>
      </c>
      <c r="F54" s="145" t="s">
        <v>5</v>
      </c>
      <c r="G54" s="4" t="s">
        <v>6</v>
      </c>
      <c r="H54" s="5" t="s">
        <v>7</v>
      </c>
      <c r="I54" s="6" t="s">
        <v>8</v>
      </c>
      <c r="J54" s="7" t="s">
        <v>9</v>
      </c>
      <c r="K54" s="8" t="s">
        <v>10</v>
      </c>
      <c r="L54" s="8" t="s">
        <v>11</v>
      </c>
      <c r="M54" s="7" t="s">
        <v>12</v>
      </c>
      <c r="N54" s="7" t="s">
        <v>13</v>
      </c>
      <c r="O54" s="7" t="s">
        <v>14</v>
      </c>
      <c r="P54" s="7" t="s">
        <v>15</v>
      </c>
    </row>
    <row r="55" spans="1:16" ht="12.75" customHeight="1" thickBot="1" x14ac:dyDescent="0.25">
      <c r="A55" s="157" t="s">
        <v>43</v>
      </c>
      <c r="B55" s="158"/>
      <c r="C55" s="158"/>
      <c r="D55" s="158"/>
      <c r="E55" s="158"/>
      <c r="F55" s="158"/>
      <c r="G55" s="158"/>
      <c r="H55" s="158"/>
      <c r="I55" s="158"/>
      <c r="J55" s="158"/>
      <c r="K55" s="158"/>
      <c r="L55" s="158"/>
      <c r="M55" s="158"/>
      <c r="N55" s="158"/>
      <c r="O55" s="158"/>
      <c r="P55" s="159"/>
    </row>
    <row r="56" spans="1:16" x14ac:dyDescent="0.2">
      <c r="A56" s="62" t="s">
        <v>17</v>
      </c>
      <c r="B56" s="71" t="s">
        <v>44</v>
      </c>
      <c r="C56" s="13" t="s">
        <v>19</v>
      </c>
      <c r="D56" s="13" t="s">
        <v>20</v>
      </c>
      <c r="E56" s="13">
        <v>60</v>
      </c>
      <c r="F56" s="13"/>
      <c r="G56" s="13"/>
      <c r="H56" s="13"/>
      <c r="I56" s="63"/>
      <c r="J56" s="18"/>
      <c r="K56" s="19">
        <f>ROUND(I56*E56,2)</f>
        <v>0</v>
      </c>
      <c r="L56" s="20">
        <f>ROUND(K56+(K56*J56),2)</f>
        <v>0</v>
      </c>
      <c r="M56" s="13"/>
      <c r="N56" s="21"/>
      <c r="O56" s="13"/>
      <c r="P56" s="13"/>
    </row>
    <row r="57" spans="1:16" ht="13.5" thickBot="1" x14ac:dyDescent="0.25">
      <c r="A57" s="22"/>
      <c r="B57" s="23"/>
      <c r="C57" s="22"/>
      <c r="D57" s="22"/>
      <c r="E57" s="22"/>
      <c r="F57" s="22"/>
      <c r="G57" s="24"/>
      <c r="H57" s="25"/>
      <c r="I57" s="25"/>
      <c r="J57" s="26" t="s">
        <v>21</v>
      </c>
      <c r="K57" s="27">
        <f>SUM(K56)</f>
        <v>0</v>
      </c>
      <c r="L57" s="28">
        <f>SUM(L56)</f>
        <v>0</v>
      </c>
      <c r="M57" s="29"/>
      <c r="N57" s="30"/>
      <c r="O57" s="22"/>
      <c r="P57" s="31"/>
    </row>
    <row r="58" spans="1:16" ht="13.5" thickBot="1" x14ac:dyDescent="0.25">
      <c r="A58" s="22"/>
      <c r="B58" s="23"/>
      <c r="C58" s="22"/>
      <c r="D58" s="22"/>
      <c r="E58" s="22"/>
      <c r="F58" s="22"/>
      <c r="G58" s="32"/>
      <c r="H58" s="25"/>
      <c r="I58" s="25"/>
      <c r="J58" s="33"/>
      <c r="K58" s="34"/>
      <c r="L58" s="34"/>
      <c r="M58" s="22"/>
      <c r="N58" s="30"/>
      <c r="O58" s="22"/>
      <c r="P58" s="31"/>
    </row>
    <row r="59" spans="1:16" x14ac:dyDescent="0.2">
      <c r="A59" s="22"/>
      <c r="B59" s="23"/>
      <c r="C59" s="22"/>
      <c r="D59" s="22"/>
      <c r="E59" s="22"/>
      <c r="F59" s="22"/>
      <c r="G59" s="154" t="s">
        <v>45</v>
      </c>
      <c r="H59" s="155"/>
      <c r="I59" s="155"/>
      <c r="J59" s="155"/>
      <c r="K59" s="155"/>
      <c r="L59" s="155"/>
      <c r="M59" s="156"/>
      <c r="N59" s="30"/>
      <c r="O59" s="22"/>
      <c r="P59" s="31"/>
    </row>
    <row r="60" spans="1:16" ht="38.25" x14ac:dyDescent="0.2">
      <c r="A60" s="22"/>
      <c r="B60" s="23"/>
      <c r="C60" s="22"/>
      <c r="D60" s="22"/>
      <c r="E60" s="22"/>
      <c r="F60" s="22"/>
      <c r="G60" s="35" t="s">
        <v>23</v>
      </c>
      <c r="H60" s="36" t="s">
        <v>24</v>
      </c>
      <c r="I60" s="37" t="s">
        <v>25</v>
      </c>
      <c r="J60" s="36" t="s">
        <v>26</v>
      </c>
      <c r="K60" s="36" t="s">
        <v>27</v>
      </c>
      <c r="L60" s="37" t="s">
        <v>28</v>
      </c>
      <c r="M60" s="38" t="s">
        <v>29</v>
      </c>
      <c r="N60" s="30"/>
      <c r="O60" s="22"/>
      <c r="P60" s="31"/>
    </row>
    <row r="61" spans="1:16" ht="13.5" thickBot="1" x14ac:dyDescent="0.25">
      <c r="G61" s="39">
        <f>K57</f>
        <v>0</v>
      </c>
      <c r="H61" s="40">
        <f>L57</f>
        <v>0</v>
      </c>
      <c r="I61" s="41">
        <v>0.2</v>
      </c>
      <c r="J61" s="40">
        <f>G61*I61</f>
        <v>0</v>
      </c>
      <c r="K61" s="40">
        <f>H61*I61</f>
        <v>0</v>
      </c>
      <c r="L61" s="40">
        <f>G61+J61</f>
        <v>0</v>
      </c>
      <c r="M61" s="42">
        <f>H61+K61</f>
        <v>0</v>
      </c>
    </row>
    <row r="64" spans="1:16" ht="13.5" thickBot="1" x14ac:dyDescent="0.25"/>
    <row r="65" spans="1:16" ht="54" customHeight="1" thickBot="1" x14ac:dyDescent="0.25">
      <c r="A65" s="1" t="s">
        <v>0</v>
      </c>
      <c r="B65" s="2" t="s">
        <v>1</v>
      </c>
      <c r="C65" s="1" t="s">
        <v>2</v>
      </c>
      <c r="D65" s="3" t="s">
        <v>3</v>
      </c>
      <c r="E65" s="1" t="s">
        <v>4</v>
      </c>
      <c r="F65" s="145" t="s">
        <v>5</v>
      </c>
      <c r="G65" s="4" t="s">
        <v>6</v>
      </c>
      <c r="H65" s="5" t="s">
        <v>7</v>
      </c>
      <c r="I65" s="6" t="s">
        <v>8</v>
      </c>
      <c r="J65" s="7" t="s">
        <v>9</v>
      </c>
      <c r="K65" s="8" t="s">
        <v>10</v>
      </c>
      <c r="L65" s="8" t="s">
        <v>11</v>
      </c>
      <c r="M65" s="7" t="s">
        <v>12</v>
      </c>
      <c r="N65" s="7" t="s">
        <v>13</v>
      </c>
      <c r="O65" s="7" t="s">
        <v>14</v>
      </c>
      <c r="P65" s="7" t="s">
        <v>15</v>
      </c>
    </row>
    <row r="66" spans="1:16" ht="12.75" customHeight="1" thickBot="1" x14ac:dyDescent="0.25">
      <c r="A66" s="157" t="s">
        <v>46</v>
      </c>
      <c r="B66" s="158"/>
      <c r="C66" s="158"/>
      <c r="D66" s="158"/>
      <c r="E66" s="158"/>
      <c r="F66" s="158"/>
      <c r="G66" s="158"/>
      <c r="H66" s="158"/>
      <c r="I66" s="158"/>
      <c r="J66" s="158"/>
      <c r="K66" s="158"/>
      <c r="L66" s="158"/>
      <c r="M66" s="158"/>
      <c r="N66" s="158"/>
      <c r="O66" s="158"/>
      <c r="P66" s="159"/>
    </row>
    <row r="67" spans="1:16" ht="25.5" x14ac:dyDescent="0.2">
      <c r="A67" s="62" t="s">
        <v>17</v>
      </c>
      <c r="B67" s="71" t="s">
        <v>47</v>
      </c>
      <c r="C67" s="13" t="s">
        <v>19</v>
      </c>
      <c r="D67" s="13" t="s">
        <v>32</v>
      </c>
      <c r="E67" s="13">
        <v>20</v>
      </c>
      <c r="F67" s="13"/>
      <c r="G67" s="13"/>
      <c r="H67" s="13"/>
      <c r="I67" s="63"/>
      <c r="J67" s="18"/>
      <c r="K67" s="19">
        <f>ROUND(I67*E67,2)</f>
        <v>0</v>
      </c>
      <c r="L67" s="20">
        <f>ROUND(K67+(K67*J67),2)</f>
        <v>0</v>
      </c>
      <c r="M67" s="13"/>
      <c r="N67" s="21"/>
      <c r="O67" s="13"/>
      <c r="P67" s="13"/>
    </row>
    <row r="68" spans="1:16" ht="25.5" x14ac:dyDescent="0.2">
      <c r="A68" s="36" t="s">
        <v>33</v>
      </c>
      <c r="B68" s="72" t="s">
        <v>48</v>
      </c>
      <c r="C68" s="50" t="s">
        <v>19</v>
      </c>
      <c r="D68" s="50" t="s">
        <v>32</v>
      </c>
      <c r="E68" s="50">
        <v>20</v>
      </c>
      <c r="F68" s="13"/>
      <c r="G68" s="13"/>
      <c r="H68" s="13"/>
      <c r="I68" s="63"/>
      <c r="J68" s="55"/>
      <c r="K68" s="56">
        <f>ROUND(I68*E68,2)</f>
        <v>0</v>
      </c>
      <c r="L68" s="57">
        <f>ROUND(K68+(K68*J68),2)</f>
        <v>0</v>
      </c>
      <c r="M68" s="50"/>
      <c r="N68" s="58"/>
      <c r="O68" s="50"/>
      <c r="P68" s="50"/>
    </row>
    <row r="69" spans="1:16" ht="13.5" thickBot="1" x14ac:dyDescent="0.25">
      <c r="A69" s="22"/>
      <c r="B69" s="23"/>
      <c r="C69" s="22"/>
      <c r="D69" s="22"/>
      <c r="E69" s="22"/>
      <c r="F69" s="22"/>
      <c r="G69" s="24"/>
      <c r="H69" s="25"/>
      <c r="I69" s="25"/>
      <c r="J69" s="26" t="s">
        <v>21</v>
      </c>
      <c r="K69" s="27">
        <f>SUM(K67:K68)</f>
        <v>0</v>
      </c>
      <c r="L69" s="28">
        <f>SUM(L67:L68)</f>
        <v>0</v>
      </c>
      <c r="M69" s="29"/>
      <c r="N69" s="30"/>
      <c r="O69" s="22"/>
      <c r="P69" s="31"/>
    </row>
    <row r="70" spans="1:16" ht="13.5" thickBot="1" x14ac:dyDescent="0.25">
      <c r="A70" s="22"/>
      <c r="B70" s="23"/>
      <c r="C70" s="22"/>
      <c r="D70" s="22"/>
      <c r="E70" s="22"/>
      <c r="F70" s="22"/>
      <c r="G70" s="32"/>
      <c r="H70" s="25"/>
      <c r="I70" s="25"/>
      <c r="J70" s="33"/>
      <c r="K70" s="34"/>
      <c r="L70" s="34"/>
      <c r="M70" s="22"/>
      <c r="N70" s="30"/>
      <c r="O70" s="22"/>
      <c r="P70" s="31"/>
    </row>
    <row r="71" spans="1:16" x14ac:dyDescent="0.2">
      <c r="A71" s="22"/>
      <c r="B71" s="23"/>
      <c r="C71" s="22"/>
      <c r="D71" s="22"/>
      <c r="E71" s="22"/>
      <c r="F71" s="22"/>
      <c r="G71" s="154" t="s">
        <v>49</v>
      </c>
      <c r="H71" s="155"/>
      <c r="I71" s="155"/>
      <c r="J71" s="155"/>
      <c r="K71" s="155"/>
      <c r="L71" s="155"/>
      <c r="M71" s="156"/>
      <c r="N71" s="30"/>
      <c r="O71" s="22"/>
      <c r="P71" s="31"/>
    </row>
    <row r="72" spans="1:16" ht="38.25" x14ac:dyDescent="0.2">
      <c r="A72" s="22"/>
      <c r="B72" s="23"/>
      <c r="C72" s="22"/>
      <c r="D72" s="22"/>
      <c r="E72" s="22"/>
      <c r="F72" s="22"/>
      <c r="G72" s="35" t="s">
        <v>23</v>
      </c>
      <c r="H72" s="36" t="s">
        <v>24</v>
      </c>
      <c r="I72" s="37" t="s">
        <v>25</v>
      </c>
      <c r="J72" s="36" t="s">
        <v>26</v>
      </c>
      <c r="K72" s="36" t="s">
        <v>27</v>
      </c>
      <c r="L72" s="37" t="s">
        <v>28</v>
      </c>
      <c r="M72" s="38" t="s">
        <v>29</v>
      </c>
      <c r="N72" s="30"/>
      <c r="O72" s="22"/>
      <c r="P72" s="31"/>
    </row>
    <row r="73" spans="1:16" ht="13.5" thickBot="1" x14ac:dyDescent="0.25">
      <c r="A73" s="44"/>
      <c r="B73" s="23"/>
      <c r="G73" s="39">
        <f>K69</f>
        <v>0</v>
      </c>
      <c r="H73" s="40">
        <f>L69</f>
        <v>0</v>
      </c>
      <c r="I73" s="41">
        <v>0.2</v>
      </c>
      <c r="J73" s="40">
        <f>G73*I73</f>
        <v>0</v>
      </c>
      <c r="K73" s="40">
        <f>H73*I73</f>
        <v>0</v>
      </c>
      <c r="L73" s="40">
        <f>G73+J73</f>
        <v>0</v>
      </c>
      <c r="M73" s="42">
        <f>H73+K73</f>
        <v>0</v>
      </c>
      <c r="N73" s="44"/>
      <c r="O73" s="44"/>
      <c r="P73" s="73"/>
    </row>
    <row r="74" spans="1:16" x14ac:dyDescent="0.2">
      <c r="A74" s="44"/>
      <c r="B74" s="23"/>
      <c r="G74" s="68"/>
      <c r="H74" s="68"/>
      <c r="I74" s="69"/>
      <c r="J74" s="68"/>
      <c r="K74" s="68"/>
      <c r="L74" s="68"/>
      <c r="M74" s="68"/>
      <c r="N74" s="44"/>
      <c r="O74" s="44"/>
      <c r="P74" s="73"/>
    </row>
    <row r="76" spans="1:16" ht="13.5" thickBot="1" x14ac:dyDescent="0.25"/>
    <row r="77" spans="1:16" ht="56.25" customHeight="1" thickBot="1" x14ac:dyDescent="0.25">
      <c r="A77" s="1" t="s">
        <v>0</v>
      </c>
      <c r="B77" s="2" t="s">
        <v>1</v>
      </c>
      <c r="C77" s="1" t="s">
        <v>2</v>
      </c>
      <c r="D77" s="3" t="s">
        <v>3</v>
      </c>
      <c r="E77" s="1" t="s">
        <v>4</v>
      </c>
      <c r="F77" s="145" t="s">
        <v>5</v>
      </c>
      <c r="G77" s="4" t="s">
        <v>6</v>
      </c>
      <c r="H77" s="5" t="s">
        <v>7</v>
      </c>
      <c r="I77" s="6" t="s">
        <v>8</v>
      </c>
      <c r="J77" s="7" t="s">
        <v>9</v>
      </c>
      <c r="K77" s="8" t="s">
        <v>10</v>
      </c>
      <c r="L77" s="8" t="s">
        <v>11</v>
      </c>
      <c r="M77" s="7" t="s">
        <v>12</v>
      </c>
      <c r="N77" s="7" t="s">
        <v>13</v>
      </c>
      <c r="O77" s="7" t="s">
        <v>14</v>
      </c>
      <c r="P77" s="7" t="s">
        <v>15</v>
      </c>
    </row>
    <row r="78" spans="1:16" ht="12.75" customHeight="1" thickBot="1" x14ac:dyDescent="0.25">
      <c r="A78" s="157" t="s">
        <v>50</v>
      </c>
      <c r="B78" s="158"/>
      <c r="C78" s="158"/>
      <c r="D78" s="158"/>
      <c r="E78" s="158"/>
      <c r="F78" s="158"/>
      <c r="G78" s="158"/>
      <c r="H78" s="158"/>
      <c r="I78" s="158"/>
      <c r="J78" s="158"/>
      <c r="K78" s="158"/>
      <c r="L78" s="158"/>
      <c r="M78" s="158"/>
      <c r="N78" s="158"/>
      <c r="O78" s="158"/>
      <c r="P78" s="159"/>
    </row>
    <row r="79" spans="1:16" x14ac:dyDescent="0.2">
      <c r="A79" s="62" t="s">
        <v>17</v>
      </c>
      <c r="B79" s="71" t="s">
        <v>51</v>
      </c>
      <c r="C79" s="13" t="s">
        <v>19</v>
      </c>
      <c r="D79" s="13" t="s">
        <v>20</v>
      </c>
      <c r="E79" s="74">
        <v>20</v>
      </c>
      <c r="F79" s="74"/>
      <c r="G79" s="13"/>
      <c r="H79" s="13"/>
      <c r="I79" s="75"/>
      <c r="J79" s="18"/>
      <c r="K79" s="19">
        <f t="shared" ref="K79:K91" si="0">ROUND(I79*E79,2)</f>
        <v>0</v>
      </c>
      <c r="L79" s="20">
        <f t="shared" ref="L79:L91" si="1">ROUND(K79+(K79*J79),2)</f>
        <v>0</v>
      </c>
      <c r="M79" s="13"/>
      <c r="N79" s="21"/>
      <c r="O79" s="13"/>
      <c r="P79" s="13"/>
    </row>
    <row r="80" spans="1:16" x14ac:dyDescent="0.2">
      <c r="A80" s="36" t="s">
        <v>33</v>
      </c>
      <c r="B80" s="72" t="s">
        <v>52</v>
      </c>
      <c r="C80" s="50" t="s">
        <v>19</v>
      </c>
      <c r="D80" s="50" t="s">
        <v>20</v>
      </c>
      <c r="E80" s="50">
        <v>350</v>
      </c>
      <c r="F80" s="50"/>
      <c r="G80" s="50"/>
      <c r="H80" s="50"/>
      <c r="I80" s="76"/>
      <c r="J80" s="55"/>
      <c r="K80" s="56">
        <f t="shared" si="0"/>
        <v>0</v>
      </c>
      <c r="L80" s="57">
        <f t="shared" si="1"/>
        <v>0</v>
      </c>
      <c r="M80" s="50"/>
      <c r="N80" s="58"/>
      <c r="O80" s="50"/>
      <c r="P80" s="50"/>
    </row>
    <row r="81" spans="1:16" x14ac:dyDescent="0.2">
      <c r="A81" s="62" t="s">
        <v>53</v>
      </c>
      <c r="B81" s="72" t="s">
        <v>54</v>
      </c>
      <c r="C81" s="50" t="s">
        <v>19</v>
      </c>
      <c r="D81" s="50" t="s">
        <v>20</v>
      </c>
      <c r="E81" s="50">
        <v>1500</v>
      </c>
      <c r="F81" s="50"/>
      <c r="G81" s="50"/>
      <c r="H81" s="50"/>
      <c r="I81" s="76"/>
      <c r="J81" s="55"/>
      <c r="K81" s="56">
        <f t="shared" si="0"/>
        <v>0</v>
      </c>
      <c r="L81" s="57">
        <f t="shared" si="1"/>
        <v>0</v>
      </c>
      <c r="M81" s="50"/>
      <c r="N81" s="58"/>
      <c r="O81" s="50"/>
      <c r="P81" s="50"/>
    </row>
    <row r="82" spans="1:16" x14ac:dyDescent="0.2">
      <c r="A82" s="36" t="s">
        <v>55</v>
      </c>
      <c r="B82" s="72" t="s">
        <v>56</v>
      </c>
      <c r="C82" s="50" t="s">
        <v>19</v>
      </c>
      <c r="D82" s="50" t="s">
        <v>20</v>
      </c>
      <c r="E82" s="50">
        <v>600</v>
      </c>
      <c r="F82" s="50"/>
      <c r="G82" s="50"/>
      <c r="H82" s="50"/>
      <c r="I82" s="76"/>
      <c r="J82" s="55"/>
      <c r="K82" s="56">
        <f t="shared" si="0"/>
        <v>0</v>
      </c>
      <c r="L82" s="57">
        <f t="shared" si="1"/>
        <v>0</v>
      </c>
      <c r="M82" s="50"/>
      <c r="N82" s="58"/>
      <c r="O82" s="50"/>
      <c r="P82" s="50"/>
    </row>
    <row r="83" spans="1:16" x14ac:dyDescent="0.2">
      <c r="A83" s="62" t="s">
        <v>57</v>
      </c>
      <c r="B83" s="72" t="s">
        <v>58</v>
      </c>
      <c r="C83" s="50" t="s">
        <v>19</v>
      </c>
      <c r="D83" s="50" t="s">
        <v>20</v>
      </c>
      <c r="E83" s="50">
        <v>350</v>
      </c>
      <c r="F83" s="50"/>
      <c r="G83" s="50"/>
      <c r="H83" s="50"/>
      <c r="I83" s="76"/>
      <c r="J83" s="55"/>
      <c r="K83" s="56">
        <f t="shared" si="0"/>
        <v>0</v>
      </c>
      <c r="L83" s="57">
        <f t="shared" si="1"/>
        <v>0</v>
      </c>
      <c r="M83" s="50"/>
      <c r="N83" s="58"/>
      <c r="O83" s="50"/>
      <c r="P83" s="50"/>
    </row>
    <row r="84" spans="1:16" x14ac:dyDescent="0.2">
      <c r="A84" s="36" t="s">
        <v>59</v>
      </c>
      <c r="B84" s="72" t="s">
        <v>60</v>
      </c>
      <c r="C84" s="50" t="s">
        <v>19</v>
      </c>
      <c r="D84" s="50" t="s">
        <v>20</v>
      </c>
      <c r="E84" s="50">
        <v>30</v>
      </c>
      <c r="F84" s="50"/>
      <c r="G84" s="50"/>
      <c r="H84" s="50"/>
      <c r="I84" s="76"/>
      <c r="J84" s="55"/>
      <c r="K84" s="56">
        <f t="shared" si="0"/>
        <v>0</v>
      </c>
      <c r="L84" s="57">
        <f t="shared" si="1"/>
        <v>0</v>
      </c>
      <c r="M84" s="50"/>
      <c r="N84" s="58"/>
      <c r="O84" s="50"/>
      <c r="P84" s="50"/>
    </row>
    <row r="85" spans="1:16" x14ac:dyDescent="0.2">
      <c r="A85" s="62" t="s">
        <v>61</v>
      </c>
      <c r="B85" s="72" t="s">
        <v>62</v>
      </c>
      <c r="C85" s="50" t="s">
        <v>19</v>
      </c>
      <c r="D85" s="50" t="s">
        <v>20</v>
      </c>
      <c r="E85" s="50">
        <v>350</v>
      </c>
      <c r="F85" s="50"/>
      <c r="G85" s="50"/>
      <c r="H85" s="50"/>
      <c r="I85" s="76"/>
      <c r="J85" s="55"/>
      <c r="K85" s="56">
        <f t="shared" si="0"/>
        <v>0</v>
      </c>
      <c r="L85" s="57">
        <f t="shared" si="1"/>
        <v>0</v>
      </c>
      <c r="M85" s="50"/>
      <c r="N85" s="58"/>
      <c r="O85" s="50"/>
      <c r="P85" s="50"/>
    </row>
    <row r="86" spans="1:16" x14ac:dyDescent="0.2">
      <c r="A86" s="36" t="s">
        <v>63</v>
      </c>
      <c r="B86" s="72" t="s">
        <v>64</v>
      </c>
      <c r="C86" s="50" t="s">
        <v>19</v>
      </c>
      <c r="D86" s="50" t="s">
        <v>20</v>
      </c>
      <c r="E86" s="50">
        <v>550</v>
      </c>
      <c r="F86" s="50"/>
      <c r="G86" s="50"/>
      <c r="H86" s="50"/>
      <c r="I86" s="76"/>
      <c r="J86" s="55"/>
      <c r="K86" s="56">
        <f t="shared" si="0"/>
        <v>0</v>
      </c>
      <c r="L86" s="57">
        <f t="shared" si="1"/>
        <v>0</v>
      </c>
      <c r="M86" s="50"/>
      <c r="N86" s="58"/>
      <c r="O86" s="50"/>
      <c r="P86" s="50"/>
    </row>
    <row r="87" spans="1:16" x14ac:dyDescent="0.2">
      <c r="A87" s="62" t="s">
        <v>65</v>
      </c>
      <c r="B87" s="72" t="s">
        <v>66</v>
      </c>
      <c r="C87" s="50" t="s">
        <v>19</v>
      </c>
      <c r="D87" s="50" t="s">
        <v>20</v>
      </c>
      <c r="E87" s="50">
        <v>350</v>
      </c>
      <c r="F87" s="50"/>
      <c r="G87" s="50"/>
      <c r="H87" s="50"/>
      <c r="I87" s="76"/>
      <c r="J87" s="55"/>
      <c r="K87" s="56">
        <f t="shared" si="0"/>
        <v>0</v>
      </c>
      <c r="L87" s="57">
        <f t="shared" si="1"/>
        <v>0</v>
      </c>
      <c r="M87" s="50"/>
      <c r="N87" s="58"/>
      <c r="O87" s="50"/>
      <c r="P87" s="50"/>
    </row>
    <row r="88" spans="1:16" x14ac:dyDescent="0.2">
      <c r="A88" s="36" t="s">
        <v>67</v>
      </c>
      <c r="B88" s="72" t="s">
        <v>68</v>
      </c>
      <c r="C88" s="50" t="s">
        <v>19</v>
      </c>
      <c r="D88" s="50" t="s">
        <v>20</v>
      </c>
      <c r="E88" s="50">
        <v>30</v>
      </c>
      <c r="F88" s="50"/>
      <c r="G88" s="50"/>
      <c r="H88" s="50"/>
      <c r="I88" s="76"/>
      <c r="J88" s="55"/>
      <c r="K88" s="56">
        <f t="shared" si="0"/>
        <v>0</v>
      </c>
      <c r="L88" s="57">
        <f t="shared" si="1"/>
        <v>0</v>
      </c>
      <c r="M88" s="50"/>
      <c r="N88" s="58"/>
      <c r="O88" s="50"/>
      <c r="P88" s="50"/>
    </row>
    <row r="89" spans="1:16" x14ac:dyDescent="0.2">
      <c r="A89" s="62" t="s">
        <v>69</v>
      </c>
      <c r="B89" s="72" t="s">
        <v>70</v>
      </c>
      <c r="C89" s="50" t="s">
        <v>19</v>
      </c>
      <c r="D89" s="50" t="s">
        <v>20</v>
      </c>
      <c r="E89" s="50">
        <v>700</v>
      </c>
      <c r="F89" s="50"/>
      <c r="G89" s="50"/>
      <c r="H89" s="50"/>
      <c r="I89" s="76"/>
      <c r="J89" s="55"/>
      <c r="K89" s="56">
        <f t="shared" si="0"/>
        <v>0</v>
      </c>
      <c r="L89" s="57">
        <f t="shared" si="1"/>
        <v>0</v>
      </c>
      <c r="M89" s="50"/>
      <c r="N89" s="58"/>
      <c r="O89" s="50"/>
      <c r="P89" s="50"/>
    </row>
    <row r="90" spans="1:16" x14ac:dyDescent="0.2">
      <c r="A90" s="36" t="s">
        <v>71</v>
      </c>
      <c r="B90" s="72" t="s">
        <v>72</v>
      </c>
      <c r="C90" s="50" t="s">
        <v>19</v>
      </c>
      <c r="D90" s="50" t="s">
        <v>20</v>
      </c>
      <c r="E90" s="50">
        <v>1200</v>
      </c>
      <c r="F90" s="50"/>
      <c r="G90" s="50"/>
      <c r="H90" s="50"/>
      <c r="I90" s="76"/>
      <c r="J90" s="55"/>
      <c r="K90" s="56">
        <f t="shared" si="0"/>
        <v>0</v>
      </c>
      <c r="L90" s="57">
        <f t="shared" si="1"/>
        <v>0</v>
      </c>
      <c r="M90" s="50"/>
      <c r="N90" s="58"/>
      <c r="O90" s="50"/>
      <c r="P90" s="50"/>
    </row>
    <row r="91" spans="1:16" x14ac:dyDescent="0.2">
      <c r="A91" s="62" t="s">
        <v>73</v>
      </c>
      <c r="B91" s="72" t="s">
        <v>74</v>
      </c>
      <c r="C91" s="50" t="s">
        <v>19</v>
      </c>
      <c r="D91" s="50" t="s">
        <v>20</v>
      </c>
      <c r="E91" s="50">
        <v>1400</v>
      </c>
      <c r="F91" s="50"/>
      <c r="G91" s="50"/>
      <c r="H91" s="50"/>
      <c r="I91" s="76"/>
      <c r="J91" s="55"/>
      <c r="K91" s="56">
        <f t="shared" si="0"/>
        <v>0</v>
      </c>
      <c r="L91" s="57">
        <f t="shared" si="1"/>
        <v>0</v>
      </c>
      <c r="M91" s="50"/>
      <c r="N91" s="58"/>
      <c r="O91" s="50"/>
      <c r="P91" s="50"/>
    </row>
    <row r="92" spans="1:16" ht="13.5" thickBot="1" x14ac:dyDescent="0.25">
      <c r="A92" s="22"/>
      <c r="B92" s="22"/>
      <c r="C92" s="22"/>
      <c r="D92" s="22"/>
      <c r="E92" s="22"/>
      <c r="F92" s="22"/>
      <c r="G92" s="24"/>
      <c r="H92" s="25"/>
      <c r="I92" s="25"/>
      <c r="J92" s="26" t="s">
        <v>21</v>
      </c>
      <c r="K92" s="27">
        <f>SUM(K79:K91)</f>
        <v>0</v>
      </c>
      <c r="L92" s="28">
        <f>SUM(L79:L91)</f>
        <v>0</v>
      </c>
      <c r="M92" s="29"/>
      <c r="N92" s="22"/>
      <c r="O92" s="22"/>
      <c r="P92" s="31"/>
    </row>
    <row r="93" spans="1:16" ht="13.5" thickBot="1" x14ac:dyDescent="0.25">
      <c r="A93" s="44"/>
      <c r="B93" s="23"/>
      <c r="G93" s="32"/>
      <c r="H93" s="25"/>
      <c r="I93" s="25"/>
      <c r="J93" s="33"/>
      <c r="K93" s="34"/>
      <c r="L93" s="34"/>
      <c r="M93" s="22"/>
      <c r="N93" s="44"/>
      <c r="O93" s="44"/>
      <c r="P93" s="73"/>
    </row>
    <row r="94" spans="1:16" x14ac:dyDescent="0.2">
      <c r="A94" s="44"/>
      <c r="B94" s="23"/>
      <c r="G94" s="154" t="s">
        <v>75</v>
      </c>
      <c r="H94" s="155"/>
      <c r="I94" s="155"/>
      <c r="J94" s="155"/>
      <c r="K94" s="155"/>
      <c r="L94" s="155"/>
      <c r="M94" s="156"/>
      <c r="N94" s="44"/>
      <c r="O94" s="44"/>
      <c r="P94" s="73"/>
    </row>
    <row r="95" spans="1:16" ht="38.25" x14ac:dyDescent="0.2">
      <c r="A95" s="44"/>
      <c r="B95" s="23"/>
      <c r="G95" s="35" t="s">
        <v>23</v>
      </c>
      <c r="H95" s="36" t="s">
        <v>24</v>
      </c>
      <c r="I95" s="37" t="s">
        <v>25</v>
      </c>
      <c r="J95" s="36" t="s">
        <v>26</v>
      </c>
      <c r="K95" s="36" t="s">
        <v>27</v>
      </c>
      <c r="L95" s="37" t="s">
        <v>28</v>
      </c>
      <c r="M95" s="38" t="s">
        <v>29</v>
      </c>
      <c r="N95" s="44"/>
      <c r="O95" s="44"/>
      <c r="P95" s="73"/>
    </row>
    <row r="96" spans="1:16" ht="13.5" thickBot="1" x14ac:dyDescent="0.25">
      <c r="A96" s="44"/>
      <c r="B96" s="23"/>
      <c r="G96" s="39">
        <f>K92</f>
        <v>0</v>
      </c>
      <c r="H96" s="40">
        <f>L92</f>
        <v>0</v>
      </c>
      <c r="I96" s="41">
        <v>0.2</v>
      </c>
      <c r="J96" s="40">
        <f>G96*I96</f>
        <v>0</v>
      </c>
      <c r="K96" s="40">
        <f>H96*I96</f>
        <v>0</v>
      </c>
      <c r="L96" s="40">
        <f>G96+J96</f>
        <v>0</v>
      </c>
      <c r="M96" s="42">
        <f>H96+K96</f>
        <v>0</v>
      </c>
      <c r="N96" s="44"/>
      <c r="O96" s="44"/>
      <c r="P96" s="73"/>
    </row>
    <row r="99" spans="1:16" ht="13.5" thickBot="1" x14ac:dyDescent="0.25"/>
    <row r="100" spans="1:16" ht="53.25" customHeight="1" thickBot="1" x14ac:dyDescent="0.25">
      <c r="A100" s="1" t="s">
        <v>0</v>
      </c>
      <c r="B100" s="2" t="s">
        <v>1</v>
      </c>
      <c r="C100" s="1" t="s">
        <v>2</v>
      </c>
      <c r="D100" s="3" t="s">
        <v>3</v>
      </c>
      <c r="E100" s="1" t="s">
        <v>4</v>
      </c>
      <c r="F100" s="145" t="s">
        <v>5</v>
      </c>
      <c r="G100" s="4" t="s">
        <v>6</v>
      </c>
      <c r="H100" s="5" t="s">
        <v>7</v>
      </c>
      <c r="I100" s="6" t="s">
        <v>8</v>
      </c>
      <c r="J100" s="7" t="s">
        <v>9</v>
      </c>
      <c r="K100" s="8" t="s">
        <v>10</v>
      </c>
      <c r="L100" s="8" t="s">
        <v>11</v>
      </c>
      <c r="M100" s="7" t="s">
        <v>12</v>
      </c>
      <c r="N100" s="7" t="s">
        <v>13</v>
      </c>
      <c r="O100" s="7" t="s">
        <v>14</v>
      </c>
      <c r="P100" s="7" t="s">
        <v>15</v>
      </c>
    </row>
    <row r="101" spans="1:16" ht="12.75" customHeight="1" thickBot="1" x14ac:dyDescent="0.25">
      <c r="A101" s="157" t="s">
        <v>76</v>
      </c>
      <c r="B101" s="158"/>
      <c r="C101" s="158"/>
      <c r="D101" s="158"/>
      <c r="E101" s="158"/>
      <c r="F101" s="158"/>
      <c r="G101" s="158"/>
      <c r="H101" s="158"/>
      <c r="I101" s="158"/>
      <c r="J101" s="158"/>
      <c r="K101" s="158"/>
      <c r="L101" s="158"/>
      <c r="M101" s="158"/>
      <c r="N101" s="158"/>
      <c r="O101" s="158"/>
      <c r="P101" s="159"/>
    </row>
    <row r="102" spans="1:16" ht="25.5" x14ac:dyDescent="0.2">
      <c r="A102" s="62" t="s">
        <v>17</v>
      </c>
      <c r="B102" s="71" t="s">
        <v>77</v>
      </c>
      <c r="C102" s="13" t="s">
        <v>19</v>
      </c>
      <c r="D102" s="13" t="s">
        <v>32</v>
      </c>
      <c r="E102" s="74">
        <v>5</v>
      </c>
      <c r="F102" s="74"/>
      <c r="G102" s="13"/>
      <c r="H102" s="13"/>
      <c r="I102" s="77"/>
      <c r="J102" s="18"/>
      <c r="K102" s="19">
        <f>ROUND(I102*E102,2)</f>
        <v>0</v>
      </c>
      <c r="L102" s="20">
        <f>ROUND(K102+(K102*J102),2)</f>
        <v>0</v>
      </c>
      <c r="M102" s="13"/>
      <c r="N102" s="21"/>
      <c r="O102" s="13"/>
      <c r="P102" s="13"/>
    </row>
    <row r="103" spans="1:16" ht="13.5" thickBot="1" x14ac:dyDescent="0.25">
      <c r="A103" s="44"/>
      <c r="B103" s="23"/>
      <c r="G103" s="24"/>
      <c r="H103" s="25"/>
      <c r="I103" s="25"/>
      <c r="J103" s="26" t="s">
        <v>21</v>
      </c>
      <c r="K103" s="27">
        <f>SUM(K102)</f>
        <v>0</v>
      </c>
      <c r="L103" s="28">
        <f>SUM(L102)</f>
        <v>0</v>
      </c>
      <c r="M103" s="29"/>
      <c r="N103" s="44"/>
      <c r="O103" s="44"/>
      <c r="P103" s="73"/>
    </row>
    <row r="104" spans="1:16" ht="13.5" thickBot="1" x14ac:dyDescent="0.25">
      <c r="A104" s="44"/>
      <c r="B104" s="23"/>
      <c r="G104" s="32"/>
      <c r="H104" s="25"/>
      <c r="I104" s="25"/>
      <c r="J104" s="33"/>
      <c r="K104" s="34"/>
      <c r="L104" s="34"/>
      <c r="M104" s="22"/>
      <c r="N104" s="44"/>
      <c r="O104" s="44"/>
      <c r="P104" s="73"/>
    </row>
    <row r="105" spans="1:16" x14ac:dyDescent="0.2">
      <c r="A105" s="44"/>
      <c r="B105" s="23"/>
      <c r="G105" s="154" t="s">
        <v>78</v>
      </c>
      <c r="H105" s="155"/>
      <c r="I105" s="155"/>
      <c r="J105" s="155"/>
      <c r="K105" s="155"/>
      <c r="L105" s="155"/>
      <c r="M105" s="156"/>
      <c r="N105" s="44"/>
      <c r="O105" s="44"/>
      <c r="P105" s="73"/>
    </row>
    <row r="106" spans="1:16" ht="38.25" x14ac:dyDescent="0.2">
      <c r="A106" s="44"/>
      <c r="B106" s="23"/>
      <c r="G106" s="35" t="s">
        <v>23</v>
      </c>
      <c r="H106" s="36" t="s">
        <v>24</v>
      </c>
      <c r="I106" s="37" t="s">
        <v>25</v>
      </c>
      <c r="J106" s="36" t="s">
        <v>26</v>
      </c>
      <c r="K106" s="36" t="s">
        <v>27</v>
      </c>
      <c r="L106" s="37" t="s">
        <v>28</v>
      </c>
      <c r="M106" s="38" t="s">
        <v>29</v>
      </c>
      <c r="N106" s="44"/>
      <c r="O106" s="44"/>
      <c r="P106" s="73"/>
    </row>
    <row r="107" spans="1:16" ht="13.5" thickBot="1" x14ac:dyDescent="0.25">
      <c r="G107" s="39">
        <f>K103</f>
        <v>0</v>
      </c>
      <c r="H107" s="40">
        <f>L103</f>
        <v>0</v>
      </c>
      <c r="I107" s="41">
        <v>0.2</v>
      </c>
      <c r="J107" s="40">
        <f>G107*I107</f>
        <v>0</v>
      </c>
      <c r="K107" s="40">
        <f>H107*I107</f>
        <v>0</v>
      </c>
      <c r="L107" s="40">
        <f>G107+J107</f>
        <v>0</v>
      </c>
      <c r="M107" s="42">
        <f>H107+K107</f>
        <v>0</v>
      </c>
    </row>
    <row r="110" spans="1:16" ht="13.5" thickBot="1" x14ac:dyDescent="0.25"/>
    <row r="111" spans="1:16" ht="56.25" customHeight="1" thickBot="1" x14ac:dyDescent="0.25">
      <c r="A111" s="1" t="s">
        <v>0</v>
      </c>
      <c r="B111" s="2" t="s">
        <v>1</v>
      </c>
      <c r="C111" s="1" t="s">
        <v>2</v>
      </c>
      <c r="D111" s="3" t="s">
        <v>3</v>
      </c>
      <c r="E111" s="1" t="s">
        <v>4</v>
      </c>
      <c r="F111" s="145" t="s">
        <v>5</v>
      </c>
      <c r="G111" s="4" t="s">
        <v>6</v>
      </c>
      <c r="H111" s="5" t="s">
        <v>7</v>
      </c>
      <c r="I111" s="6" t="s">
        <v>8</v>
      </c>
      <c r="J111" s="7" t="s">
        <v>9</v>
      </c>
      <c r="K111" s="8" t="s">
        <v>10</v>
      </c>
      <c r="L111" s="8" t="s">
        <v>11</v>
      </c>
      <c r="M111" s="7" t="s">
        <v>12</v>
      </c>
      <c r="N111" s="7" t="s">
        <v>13</v>
      </c>
      <c r="O111" s="7" t="s">
        <v>14</v>
      </c>
      <c r="P111" s="7" t="s">
        <v>15</v>
      </c>
    </row>
    <row r="112" spans="1:16" ht="12.75" customHeight="1" thickBot="1" x14ac:dyDescent="0.25">
      <c r="A112" s="157" t="s">
        <v>79</v>
      </c>
      <c r="B112" s="158"/>
      <c r="C112" s="158"/>
      <c r="D112" s="158"/>
      <c r="E112" s="158"/>
      <c r="F112" s="158"/>
      <c r="G112" s="158"/>
      <c r="H112" s="158"/>
      <c r="I112" s="158"/>
      <c r="J112" s="158"/>
      <c r="K112" s="158"/>
      <c r="L112" s="158"/>
      <c r="M112" s="158"/>
      <c r="N112" s="158"/>
      <c r="O112" s="158"/>
      <c r="P112" s="159"/>
    </row>
    <row r="113" spans="1:16" ht="97.5" customHeight="1" x14ac:dyDescent="0.2">
      <c r="A113" s="62" t="s">
        <v>17</v>
      </c>
      <c r="B113" s="78" t="s">
        <v>80</v>
      </c>
      <c r="C113" s="13" t="s">
        <v>19</v>
      </c>
      <c r="D113" s="74" t="s">
        <v>81</v>
      </c>
      <c r="E113" s="13">
        <v>15000</v>
      </c>
      <c r="F113" s="13"/>
      <c r="G113" s="13"/>
      <c r="H113" s="13"/>
      <c r="I113" s="79"/>
      <c r="J113" s="80"/>
      <c r="K113" s="19">
        <f t="shared" ref="K113:K123" si="2">ROUND(I113*E113,2)</f>
        <v>0</v>
      </c>
      <c r="L113" s="20">
        <f t="shared" ref="L113:L123" si="3">ROUND(K113+(K113*J113),2)</f>
        <v>0</v>
      </c>
      <c r="M113" s="81"/>
      <c r="N113" s="81"/>
      <c r="O113" s="13"/>
      <c r="P113" s="13"/>
    </row>
    <row r="114" spans="1:16" ht="25.5" x14ac:dyDescent="0.2">
      <c r="A114" s="36" t="s">
        <v>33</v>
      </c>
      <c r="B114" s="82" t="s">
        <v>82</v>
      </c>
      <c r="C114" s="50" t="s">
        <v>19</v>
      </c>
      <c r="D114" s="83" t="s">
        <v>20</v>
      </c>
      <c r="E114" s="50">
        <v>7000</v>
      </c>
      <c r="F114" s="50"/>
      <c r="G114" s="50"/>
      <c r="H114" s="50"/>
      <c r="I114" s="84"/>
      <c r="J114" s="85"/>
      <c r="K114" s="56">
        <f t="shared" si="2"/>
        <v>0</v>
      </c>
      <c r="L114" s="57">
        <f t="shared" si="3"/>
        <v>0</v>
      </c>
      <c r="M114" s="86"/>
      <c r="N114" s="86"/>
      <c r="O114" s="50"/>
      <c r="P114" s="50"/>
    </row>
    <row r="115" spans="1:16" ht="38.25" x14ac:dyDescent="0.2">
      <c r="A115" s="62" t="s">
        <v>53</v>
      </c>
      <c r="B115" s="82" t="s">
        <v>83</v>
      </c>
      <c r="C115" s="50" t="s">
        <v>19</v>
      </c>
      <c r="D115" s="83" t="s">
        <v>20</v>
      </c>
      <c r="E115" s="50">
        <v>600</v>
      </c>
      <c r="F115" s="50"/>
      <c r="G115" s="50"/>
      <c r="H115" s="50"/>
      <c r="I115" s="84"/>
      <c r="J115" s="85"/>
      <c r="K115" s="56">
        <f t="shared" si="2"/>
        <v>0</v>
      </c>
      <c r="L115" s="57">
        <f t="shared" si="3"/>
        <v>0</v>
      </c>
      <c r="M115" s="86"/>
      <c r="N115" s="86"/>
      <c r="O115" s="50"/>
      <c r="P115" s="50"/>
    </row>
    <row r="116" spans="1:16" ht="25.5" x14ac:dyDescent="0.2">
      <c r="A116" s="36" t="s">
        <v>55</v>
      </c>
      <c r="B116" s="82" t="s">
        <v>84</v>
      </c>
      <c r="C116" s="50" t="s">
        <v>19</v>
      </c>
      <c r="D116" s="83" t="s">
        <v>20</v>
      </c>
      <c r="E116" s="50">
        <v>2200</v>
      </c>
      <c r="F116" s="50"/>
      <c r="G116" s="50"/>
      <c r="H116" s="50"/>
      <c r="I116" s="84"/>
      <c r="J116" s="85"/>
      <c r="K116" s="56">
        <f t="shared" si="2"/>
        <v>0</v>
      </c>
      <c r="L116" s="57">
        <f t="shared" si="3"/>
        <v>0</v>
      </c>
      <c r="M116" s="86"/>
      <c r="N116" s="86"/>
      <c r="O116" s="50"/>
      <c r="P116" s="50"/>
    </row>
    <row r="117" spans="1:16" x14ac:dyDescent="0.2">
      <c r="A117" s="62" t="s">
        <v>57</v>
      </c>
      <c r="B117" s="82" t="s">
        <v>85</v>
      </c>
      <c r="C117" s="50" t="s">
        <v>19</v>
      </c>
      <c r="D117" s="83" t="s">
        <v>20</v>
      </c>
      <c r="E117" s="50">
        <v>900</v>
      </c>
      <c r="F117" s="50"/>
      <c r="G117" s="50"/>
      <c r="H117" s="50"/>
      <c r="I117" s="84"/>
      <c r="J117" s="85"/>
      <c r="K117" s="56">
        <f t="shared" si="2"/>
        <v>0</v>
      </c>
      <c r="L117" s="57">
        <f t="shared" si="3"/>
        <v>0</v>
      </c>
      <c r="M117" s="86"/>
      <c r="N117" s="86"/>
      <c r="O117" s="50"/>
      <c r="P117" s="50"/>
    </row>
    <row r="118" spans="1:16" ht="51" x14ac:dyDescent="0.2">
      <c r="A118" s="36" t="s">
        <v>59</v>
      </c>
      <c r="B118" s="82" t="s">
        <v>86</v>
      </c>
      <c r="C118" s="50" t="s">
        <v>19</v>
      </c>
      <c r="D118" s="83" t="s">
        <v>20</v>
      </c>
      <c r="E118" s="50">
        <v>100</v>
      </c>
      <c r="F118" s="50"/>
      <c r="G118" s="50"/>
      <c r="H118" s="50"/>
      <c r="I118" s="84"/>
      <c r="J118" s="85"/>
      <c r="K118" s="56">
        <f t="shared" si="2"/>
        <v>0</v>
      </c>
      <c r="L118" s="57">
        <f t="shared" si="3"/>
        <v>0</v>
      </c>
      <c r="M118" s="86"/>
      <c r="N118" s="86"/>
      <c r="O118" s="50"/>
      <c r="P118" s="50"/>
    </row>
    <row r="119" spans="1:16" ht="63.75" x14ac:dyDescent="0.2">
      <c r="A119" s="62" t="s">
        <v>61</v>
      </c>
      <c r="B119" s="82" t="s">
        <v>87</v>
      </c>
      <c r="C119" s="50" t="s">
        <v>19</v>
      </c>
      <c r="D119" s="83" t="s">
        <v>20</v>
      </c>
      <c r="E119" s="50">
        <v>240</v>
      </c>
      <c r="F119" s="50"/>
      <c r="G119" s="50"/>
      <c r="H119" s="50"/>
      <c r="I119" s="84"/>
      <c r="J119" s="85"/>
      <c r="K119" s="56">
        <f t="shared" si="2"/>
        <v>0</v>
      </c>
      <c r="L119" s="57">
        <f t="shared" si="3"/>
        <v>0</v>
      </c>
      <c r="M119" s="86"/>
      <c r="N119" s="86"/>
      <c r="O119" s="50"/>
      <c r="P119" s="50"/>
    </row>
    <row r="120" spans="1:16" ht="33" customHeight="1" x14ac:dyDescent="0.2">
      <c r="A120" s="36" t="s">
        <v>63</v>
      </c>
      <c r="B120" s="82" t="s">
        <v>88</v>
      </c>
      <c r="C120" s="50" t="s">
        <v>19</v>
      </c>
      <c r="D120" s="83" t="s">
        <v>20</v>
      </c>
      <c r="E120" s="50">
        <v>1000</v>
      </c>
      <c r="F120" s="50"/>
      <c r="G120" s="50"/>
      <c r="H120" s="50"/>
      <c r="I120" s="84"/>
      <c r="J120" s="85"/>
      <c r="K120" s="56">
        <f t="shared" si="2"/>
        <v>0</v>
      </c>
      <c r="L120" s="57">
        <f t="shared" si="3"/>
        <v>0</v>
      </c>
      <c r="M120" s="86"/>
      <c r="N120" s="86"/>
      <c r="O120" s="50"/>
      <c r="P120" s="50"/>
    </row>
    <row r="121" spans="1:16" ht="25.5" x14ac:dyDescent="0.2">
      <c r="A121" s="62" t="s">
        <v>65</v>
      </c>
      <c r="B121" s="82" t="s">
        <v>89</v>
      </c>
      <c r="C121" s="50" t="s">
        <v>19</v>
      </c>
      <c r="D121" s="83" t="s">
        <v>81</v>
      </c>
      <c r="E121" s="50">
        <v>100</v>
      </c>
      <c r="F121" s="50"/>
      <c r="G121" s="50"/>
      <c r="H121" s="50"/>
      <c r="I121" s="84"/>
      <c r="J121" s="85"/>
      <c r="K121" s="56">
        <f t="shared" si="2"/>
        <v>0</v>
      </c>
      <c r="L121" s="57">
        <f t="shared" si="3"/>
        <v>0</v>
      </c>
      <c r="M121" s="86"/>
      <c r="N121" s="86"/>
      <c r="O121" s="50"/>
      <c r="P121" s="50"/>
    </row>
    <row r="122" spans="1:16" x14ac:dyDescent="0.2">
      <c r="A122" s="36" t="s">
        <v>67</v>
      </c>
      <c r="B122" s="82" t="s">
        <v>90</v>
      </c>
      <c r="C122" s="50" t="s">
        <v>19</v>
      </c>
      <c r="D122" s="83" t="s">
        <v>20</v>
      </c>
      <c r="E122" s="50">
        <v>100</v>
      </c>
      <c r="F122" s="50"/>
      <c r="G122" s="50"/>
      <c r="H122" s="50"/>
      <c r="I122" s="84"/>
      <c r="J122" s="85"/>
      <c r="K122" s="56">
        <f t="shared" si="2"/>
        <v>0</v>
      </c>
      <c r="L122" s="57">
        <f t="shared" si="3"/>
        <v>0</v>
      </c>
      <c r="M122" s="86"/>
      <c r="N122" s="86"/>
      <c r="O122" s="50"/>
      <c r="P122" s="50"/>
    </row>
    <row r="123" spans="1:16" x14ac:dyDescent="0.2">
      <c r="A123" s="62" t="s">
        <v>69</v>
      </c>
      <c r="B123" s="82" t="s">
        <v>91</v>
      </c>
      <c r="C123" s="50" t="s">
        <v>19</v>
      </c>
      <c r="D123" s="83" t="s">
        <v>20</v>
      </c>
      <c r="E123" s="50">
        <v>400</v>
      </c>
      <c r="F123" s="50"/>
      <c r="G123" s="50"/>
      <c r="H123" s="50"/>
      <c r="I123" s="84"/>
      <c r="J123" s="85"/>
      <c r="K123" s="56">
        <f t="shared" si="2"/>
        <v>0</v>
      </c>
      <c r="L123" s="57">
        <f t="shared" si="3"/>
        <v>0</v>
      </c>
      <c r="M123" s="86"/>
      <c r="N123" s="86"/>
      <c r="O123" s="50"/>
      <c r="P123" s="50"/>
    </row>
    <row r="124" spans="1:16" ht="13.5" thickBot="1" x14ac:dyDescent="0.25">
      <c r="A124" s="29"/>
      <c r="B124" s="87"/>
      <c r="C124" s="29"/>
      <c r="D124" s="29"/>
      <c r="E124" s="29"/>
      <c r="F124" s="29"/>
      <c r="G124" s="24"/>
      <c r="H124" s="25"/>
      <c r="I124" s="25"/>
      <c r="J124" s="26" t="s">
        <v>21</v>
      </c>
      <c r="K124" s="27">
        <f>SUM(K113:K123)</f>
        <v>0</v>
      </c>
      <c r="L124" s="28">
        <f>SUM(L113:L123)</f>
        <v>0</v>
      </c>
      <c r="M124" s="29"/>
      <c r="N124" s="22"/>
      <c r="O124" s="22"/>
      <c r="P124" s="31"/>
    </row>
    <row r="125" spans="1:16" ht="13.5" thickBot="1" x14ac:dyDescent="0.25">
      <c r="A125" s="29"/>
      <c r="B125" s="192"/>
      <c r="C125" s="192"/>
      <c r="D125" s="192"/>
      <c r="E125" s="29"/>
      <c r="F125" s="29"/>
      <c r="G125" s="32"/>
      <c r="H125" s="25"/>
      <c r="I125" s="25"/>
      <c r="J125" s="33"/>
      <c r="K125" s="34"/>
      <c r="L125" s="34"/>
      <c r="M125" s="22"/>
      <c r="N125" s="22"/>
      <c r="O125" s="22"/>
      <c r="P125" s="31"/>
    </row>
    <row r="126" spans="1:16" x14ac:dyDescent="0.2">
      <c r="A126" s="29"/>
      <c r="B126" s="192"/>
      <c r="C126" s="192"/>
      <c r="D126" s="192"/>
      <c r="E126" s="29"/>
      <c r="F126" s="29"/>
      <c r="G126" s="154" t="s">
        <v>92</v>
      </c>
      <c r="H126" s="155"/>
      <c r="I126" s="155"/>
      <c r="J126" s="155"/>
      <c r="K126" s="155"/>
      <c r="L126" s="155"/>
      <c r="M126" s="156"/>
      <c r="N126" s="22"/>
      <c r="O126" s="22"/>
      <c r="P126" s="31"/>
    </row>
    <row r="127" spans="1:16" ht="38.25" x14ac:dyDescent="0.2">
      <c r="A127" s="29"/>
      <c r="B127" s="192"/>
      <c r="C127" s="192"/>
      <c r="D127" s="192"/>
      <c r="E127" s="29"/>
      <c r="F127" s="29"/>
      <c r="G127" s="35" t="s">
        <v>23</v>
      </c>
      <c r="H127" s="36" t="s">
        <v>24</v>
      </c>
      <c r="I127" s="37" t="s">
        <v>25</v>
      </c>
      <c r="J127" s="36" t="s">
        <v>26</v>
      </c>
      <c r="K127" s="36" t="s">
        <v>27</v>
      </c>
      <c r="L127" s="37" t="s">
        <v>28</v>
      </c>
      <c r="M127" s="38" t="s">
        <v>29</v>
      </c>
      <c r="N127" s="22"/>
      <c r="O127" s="22"/>
      <c r="P127" s="31"/>
    </row>
    <row r="128" spans="1:16" ht="13.5" thickBot="1" x14ac:dyDescent="0.25">
      <c r="G128" s="39">
        <f>K124</f>
        <v>0</v>
      </c>
      <c r="H128" s="40">
        <f>L124</f>
        <v>0</v>
      </c>
      <c r="I128" s="41">
        <v>0.2</v>
      </c>
      <c r="J128" s="40">
        <f>G128*I128</f>
        <v>0</v>
      </c>
      <c r="K128" s="40">
        <f>H128*I128</f>
        <v>0</v>
      </c>
      <c r="L128" s="40">
        <f>G128+J128</f>
        <v>0</v>
      </c>
      <c r="M128" s="42">
        <f>H128+K128</f>
        <v>0</v>
      </c>
    </row>
    <row r="131" spans="1:16" ht="13.5" thickBot="1" x14ac:dyDescent="0.25"/>
    <row r="132" spans="1:16" ht="56.25" customHeight="1" thickBot="1" x14ac:dyDescent="0.25">
      <c r="A132" s="1" t="s">
        <v>0</v>
      </c>
      <c r="B132" s="2" t="s">
        <v>1</v>
      </c>
      <c r="C132" s="1" t="s">
        <v>2</v>
      </c>
      <c r="D132" s="3" t="s">
        <v>3</v>
      </c>
      <c r="E132" s="1" t="s">
        <v>4</v>
      </c>
      <c r="F132" s="145" t="s">
        <v>5</v>
      </c>
      <c r="G132" s="4" t="s">
        <v>6</v>
      </c>
      <c r="H132" s="5" t="s">
        <v>7</v>
      </c>
      <c r="I132" s="6" t="s">
        <v>8</v>
      </c>
      <c r="J132" s="7" t="s">
        <v>9</v>
      </c>
      <c r="K132" s="8" t="s">
        <v>10</v>
      </c>
      <c r="L132" s="8" t="s">
        <v>11</v>
      </c>
      <c r="M132" s="7" t="s">
        <v>12</v>
      </c>
      <c r="N132" s="7" t="s">
        <v>13</v>
      </c>
      <c r="O132" s="7" t="s">
        <v>14</v>
      </c>
      <c r="P132" s="7" t="s">
        <v>15</v>
      </c>
    </row>
    <row r="133" spans="1:16" ht="12.75" customHeight="1" thickBot="1" x14ac:dyDescent="0.25">
      <c r="A133" s="157" t="s">
        <v>93</v>
      </c>
      <c r="B133" s="158"/>
      <c r="C133" s="158"/>
      <c r="D133" s="158"/>
      <c r="E133" s="158"/>
      <c r="F133" s="158"/>
      <c r="G133" s="158"/>
      <c r="H133" s="158"/>
      <c r="I133" s="158"/>
      <c r="J133" s="158"/>
      <c r="K133" s="158"/>
      <c r="L133" s="158"/>
      <c r="M133" s="158"/>
      <c r="N133" s="158"/>
      <c r="O133" s="158"/>
      <c r="P133" s="159"/>
    </row>
    <row r="134" spans="1:16" ht="69" customHeight="1" x14ac:dyDescent="0.2">
      <c r="A134" s="62" t="s">
        <v>17</v>
      </c>
      <c r="B134" s="78" t="s">
        <v>94</v>
      </c>
      <c r="C134" s="13" t="s">
        <v>19</v>
      </c>
      <c r="D134" s="13" t="s">
        <v>20</v>
      </c>
      <c r="E134" s="74">
        <v>700</v>
      </c>
      <c r="F134" s="74"/>
      <c r="G134" s="13"/>
      <c r="H134" s="13"/>
      <c r="I134" s="88"/>
      <c r="J134" s="18"/>
      <c r="K134" s="19">
        <f>ROUND(I134*E134,2)</f>
        <v>0</v>
      </c>
      <c r="L134" s="20">
        <f>ROUND(K134+(K134*J134),2)</f>
        <v>0</v>
      </c>
      <c r="M134" s="13"/>
      <c r="N134" s="21"/>
      <c r="O134" s="13"/>
      <c r="P134" s="13"/>
    </row>
    <row r="135" spans="1:16" ht="69.75" customHeight="1" x14ac:dyDescent="0.2">
      <c r="A135" s="36" t="s">
        <v>33</v>
      </c>
      <c r="B135" s="82" t="s">
        <v>95</v>
      </c>
      <c r="C135" s="50" t="s">
        <v>19</v>
      </c>
      <c r="D135" s="50" t="s">
        <v>20</v>
      </c>
      <c r="E135" s="83">
        <v>350</v>
      </c>
      <c r="F135" s="83"/>
      <c r="G135" s="50"/>
      <c r="H135" s="50"/>
      <c r="I135" s="89"/>
      <c r="J135" s="55"/>
      <c r="K135" s="56">
        <f>ROUND(I135*E135,2)</f>
        <v>0</v>
      </c>
      <c r="L135" s="57">
        <f>ROUND(K135+(K135*J135),2)</f>
        <v>0</v>
      </c>
      <c r="M135" s="50"/>
      <c r="N135" s="58"/>
      <c r="O135" s="50"/>
      <c r="P135" s="50"/>
    </row>
    <row r="136" spans="1:16" ht="63.75" x14ac:dyDescent="0.2">
      <c r="A136" s="36" t="s">
        <v>53</v>
      </c>
      <c r="B136" s="82" t="s">
        <v>96</v>
      </c>
      <c r="C136" s="50" t="s">
        <v>19</v>
      </c>
      <c r="D136" s="50" t="s">
        <v>20</v>
      </c>
      <c r="E136" s="83">
        <v>700</v>
      </c>
      <c r="F136" s="83"/>
      <c r="G136" s="50"/>
      <c r="H136" s="50"/>
      <c r="I136" s="89"/>
      <c r="J136" s="55"/>
      <c r="K136" s="56">
        <f>ROUND(I136*E136,2)</f>
        <v>0</v>
      </c>
      <c r="L136" s="57">
        <f>ROUND(K136+(K136*J136),2)</f>
        <v>0</v>
      </c>
      <c r="M136" s="50"/>
      <c r="N136" s="58"/>
      <c r="O136" s="50"/>
      <c r="P136" s="50"/>
    </row>
    <row r="137" spans="1:16" ht="63.75" x14ac:dyDescent="0.2">
      <c r="A137" s="36" t="s">
        <v>55</v>
      </c>
      <c r="B137" s="72" t="s">
        <v>97</v>
      </c>
      <c r="C137" s="50" t="s">
        <v>19</v>
      </c>
      <c r="D137" s="50" t="s">
        <v>20</v>
      </c>
      <c r="E137" s="83">
        <v>700</v>
      </c>
      <c r="F137" s="83"/>
      <c r="G137" s="50"/>
      <c r="H137" s="50"/>
      <c r="I137" s="89"/>
      <c r="J137" s="55"/>
      <c r="K137" s="56">
        <f>ROUND(I137*E137,2)</f>
        <v>0</v>
      </c>
      <c r="L137" s="57">
        <f>ROUND(K137+(K137*J137),2)</f>
        <v>0</v>
      </c>
      <c r="M137" s="50"/>
      <c r="N137" s="58"/>
      <c r="O137" s="50"/>
      <c r="P137" s="50"/>
    </row>
    <row r="138" spans="1:16" ht="51" x14ac:dyDescent="0.2">
      <c r="A138" s="36" t="s">
        <v>57</v>
      </c>
      <c r="B138" s="72" t="s">
        <v>98</v>
      </c>
      <c r="C138" s="50" t="s">
        <v>19</v>
      </c>
      <c r="D138" s="50" t="s">
        <v>20</v>
      </c>
      <c r="E138" s="83">
        <v>1400</v>
      </c>
      <c r="F138" s="83"/>
      <c r="G138" s="50"/>
      <c r="H138" s="50"/>
      <c r="I138" s="89"/>
      <c r="J138" s="55"/>
      <c r="K138" s="56">
        <f>ROUND(I138*E138,2)</f>
        <v>0</v>
      </c>
      <c r="L138" s="57">
        <f>ROUND(K138+(K138*J138),2)</f>
        <v>0</v>
      </c>
      <c r="M138" s="50"/>
      <c r="N138" s="58"/>
      <c r="O138" s="50"/>
      <c r="P138" s="50"/>
    </row>
    <row r="139" spans="1:16" ht="13.5" thickBot="1" x14ac:dyDescent="0.25">
      <c r="A139" s="65"/>
      <c r="B139" s="90"/>
      <c r="C139" s="65"/>
      <c r="D139" s="65"/>
      <c r="E139" s="91"/>
      <c r="F139" s="91"/>
      <c r="G139" s="24"/>
      <c r="H139" s="25"/>
      <c r="I139" s="25"/>
      <c r="J139" s="26" t="s">
        <v>21</v>
      </c>
      <c r="K139" s="27">
        <f>SUM(K134:K138)</f>
        <v>0</v>
      </c>
      <c r="L139" s="28">
        <f>SUM(L134:L138)</f>
        <v>0</v>
      </c>
      <c r="M139" s="29"/>
      <c r="N139" s="92"/>
      <c r="O139" s="65"/>
      <c r="P139" s="31"/>
    </row>
    <row r="140" spans="1:16" ht="13.5" thickBot="1" x14ac:dyDescent="0.25">
      <c r="A140" s="65"/>
      <c r="B140" s="90"/>
      <c r="C140" s="65"/>
      <c r="D140" s="65"/>
      <c r="E140" s="91"/>
      <c r="F140" s="91"/>
      <c r="G140" s="32"/>
      <c r="H140" s="25"/>
      <c r="I140" s="25"/>
      <c r="J140" s="33"/>
      <c r="K140" s="34"/>
      <c r="L140" s="34"/>
      <c r="M140" s="22"/>
      <c r="N140" s="92"/>
      <c r="O140" s="65"/>
      <c r="P140" s="31"/>
    </row>
    <row r="141" spans="1:16" x14ac:dyDescent="0.2">
      <c r="A141" s="65"/>
      <c r="B141" s="90"/>
      <c r="C141" s="65"/>
      <c r="D141" s="65"/>
      <c r="E141" s="91"/>
      <c r="F141" s="91"/>
      <c r="G141" s="154" t="s">
        <v>99</v>
      </c>
      <c r="H141" s="155"/>
      <c r="I141" s="155"/>
      <c r="J141" s="155"/>
      <c r="K141" s="155"/>
      <c r="L141" s="155"/>
      <c r="M141" s="156"/>
      <c r="N141" s="92"/>
      <c r="O141" s="65"/>
      <c r="P141" s="31"/>
    </row>
    <row r="142" spans="1:16" ht="38.25" x14ac:dyDescent="0.2">
      <c r="A142" s="65"/>
      <c r="B142" s="90"/>
      <c r="C142" s="65"/>
      <c r="D142" s="65"/>
      <c r="E142" s="91"/>
      <c r="F142" s="91"/>
      <c r="G142" s="35" t="s">
        <v>23</v>
      </c>
      <c r="H142" s="36" t="s">
        <v>24</v>
      </c>
      <c r="I142" s="37" t="s">
        <v>25</v>
      </c>
      <c r="J142" s="36" t="s">
        <v>26</v>
      </c>
      <c r="K142" s="36" t="s">
        <v>27</v>
      </c>
      <c r="L142" s="37" t="s">
        <v>28</v>
      </c>
      <c r="M142" s="38" t="s">
        <v>29</v>
      </c>
      <c r="N142" s="92"/>
      <c r="O142" s="65"/>
      <c r="P142" s="31"/>
    </row>
    <row r="143" spans="1:16" ht="13.5" thickBot="1" x14ac:dyDescent="0.25">
      <c r="G143" s="39">
        <f>K139</f>
        <v>0</v>
      </c>
      <c r="H143" s="40">
        <f>L139</f>
        <v>0</v>
      </c>
      <c r="I143" s="41">
        <v>0.2</v>
      </c>
      <c r="J143" s="40">
        <f>G143*I143</f>
        <v>0</v>
      </c>
      <c r="K143" s="40">
        <f>H143*I143</f>
        <v>0</v>
      </c>
      <c r="L143" s="40">
        <f>G143+J143</f>
        <v>0</v>
      </c>
      <c r="M143" s="42">
        <f>H143+K143</f>
        <v>0</v>
      </c>
    </row>
    <row r="146" spans="1:16" ht="13.5" thickBot="1" x14ac:dyDescent="0.25"/>
    <row r="147" spans="1:16" ht="56.25" customHeight="1" thickBot="1" x14ac:dyDescent="0.25">
      <c r="A147" s="1" t="s">
        <v>0</v>
      </c>
      <c r="B147" s="2" t="s">
        <v>1</v>
      </c>
      <c r="C147" s="1" t="s">
        <v>2</v>
      </c>
      <c r="D147" s="3" t="s">
        <v>3</v>
      </c>
      <c r="E147" s="1" t="s">
        <v>4</v>
      </c>
      <c r="F147" s="145" t="s">
        <v>5</v>
      </c>
      <c r="G147" s="4" t="s">
        <v>6</v>
      </c>
      <c r="H147" s="5" t="s">
        <v>7</v>
      </c>
      <c r="I147" s="6" t="s">
        <v>8</v>
      </c>
      <c r="J147" s="7" t="s">
        <v>9</v>
      </c>
      <c r="K147" s="8" t="s">
        <v>10</v>
      </c>
      <c r="L147" s="8" t="s">
        <v>11</v>
      </c>
      <c r="M147" s="7" t="s">
        <v>12</v>
      </c>
      <c r="N147" s="7" t="s">
        <v>13</v>
      </c>
      <c r="O147" s="7" t="s">
        <v>14</v>
      </c>
      <c r="P147" s="7" t="s">
        <v>15</v>
      </c>
    </row>
    <row r="148" spans="1:16" ht="12.75" customHeight="1" thickBot="1" x14ac:dyDescent="0.25">
      <c r="A148" s="157" t="s">
        <v>100</v>
      </c>
      <c r="B148" s="158"/>
      <c r="C148" s="158"/>
      <c r="D148" s="158"/>
      <c r="E148" s="158"/>
      <c r="F148" s="158"/>
      <c r="G148" s="158"/>
      <c r="H148" s="158"/>
      <c r="I148" s="158"/>
      <c r="J148" s="158"/>
      <c r="K148" s="158"/>
      <c r="L148" s="158"/>
      <c r="M148" s="158"/>
      <c r="N148" s="158"/>
      <c r="O148" s="158"/>
      <c r="P148" s="159"/>
    </row>
    <row r="149" spans="1:16" ht="51" x14ac:dyDescent="0.2">
      <c r="A149" s="62" t="s">
        <v>17</v>
      </c>
      <c r="B149" s="78" t="s">
        <v>101</v>
      </c>
      <c r="C149" s="13" t="s">
        <v>102</v>
      </c>
      <c r="D149" s="13" t="s">
        <v>20</v>
      </c>
      <c r="E149" s="74">
        <v>1900</v>
      </c>
      <c r="F149" s="74"/>
      <c r="G149" s="13"/>
      <c r="H149" s="13"/>
      <c r="I149" s="93"/>
      <c r="J149" s="18"/>
      <c r="K149" s="19">
        <f>ROUND(I149*E149,2)</f>
        <v>0</v>
      </c>
      <c r="L149" s="20">
        <f>ROUND(K149+(K149*J149),2)</f>
        <v>0</v>
      </c>
      <c r="M149" s="13"/>
      <c r="N149" s="21"/>
      <c r="O149" s="13"/>
      <c r="P149" s="13"/>
    </row>
    <row r="150" spans="1:16" ht="47.25" customHeight="1" x14ac:dyDescent="0.2">
      <c r="A150" s="36" t="s">
        <v>33</v>
      </c>
      <c r="B150" s="82" t="s">
        <v>103</v>
      </c>
      <c r="C150" s="50" t="s">
        <v>104</v>
      </c>
      <c r="D150" s="50" t="s">
        <v>20</v>
      </c>
      <c r="E150" s="83">
        <v>9800</v>
      </c>
      <c r="F150" s="83"/>
      <c r="G150" s="50"/>
      <c r="H150" s="50"/>
      <c r="I150" s="94"/>
      <c r="J150" s="55"/>
      <c r="K150" s="56">
        <f>ROUND(I150*E150,2)</f>
        <v>0</v>
      </c>
      <c r="L150" s="57">
        <f>ROUND(K150+(K150*J150),2)</f>
        <v>0</v>
      </c>
      <c r="M150" s="50"/>
      <c r="N150" s="58"/>
      <c r="O150" s="50"/>
      <c r="P150" s="50"/>
    </row>
    <row r="151" spans="1:16" ht="51" customHeight="1" x14ac:dyDescent="0.2">
      <c r="A151" s="62" t="s">
        <v>53</v>
      </c>
      <c r="B151" s="82" t="s">
        <v>105</v>
      </c>
      <c r="C151" s="50" t="s">
        <v>106</v>
      </c>
      <c r="D151" s="50" t="s">
        <v>20</v>
      </c>
      <c r="E151" s="83">
        <v>2100</v>
      </c>
      <c r="F151" s="83"/>
      <c r="G151" s="50"/>
      <c r="H151" s="50"/>
      <c r="I151" s="94"/>
      <c r="J151" s="55"/>
      <c r="K151" s="56">
        <f>ROUND(I151*E151,2)</f>
        <v>0</v>
      </c>
      <c r="L151" s="57">
        <f>ROUND(K151+(K151*J151),2)</f>
        <v>0</v>
      </c>
      <c r="M151" s="50"/>
      <c r="N151" s="58"/>
      <c r="O151" s="50"/>
      <c r="P151" s="50"/>
    </row>
    <row r="152" spans="1:16" ht="13.5" thickBot="1" x14ac:dyDescent="0.25">
      <c r="G152" s="24"/>
      <c r="H152" s="25"/>
      <c r="I152" s="25"/>
      <c r="J152" s="26" t="s">
        <v>21</v>
      </c>
      <c r="K152" s="27">
        <f>SUM(K149:K151)</f>
        <v>0</v>
      </c>
      <c r="L152" s="28">
        <f>SUM(L149:L151)</f>
        <v>0</v>
      </c>
      <c r="M152" s="29"/>
    </row>
    <row r="153" spans="1:16" ht="13.5" thickBot="1" x14ac:dyDescent="0.25">
      <c r="G153" s="32"/>
      <c r="H153" s="25"/>
      <c r="I153" s="25"/>
      <c r="J153" s="33"/>
      <c r="K153" s="34"/>
      <c r="L153" s="34"/>
      <c r="M153" s="22"/>
    </row>
    <row r="154" spans="1:16" x14ac:dyDescent="0.2">
      <c r="G154" s="154" t="s">
        <v>107</v>
      </c>
      <c r="H154" s="155"/>
      <c r="I154" s="155"/>
      <c r="J154" s="155"/>
      <c r="K154" s="155"/>
      <c r="L154" s="155"/>
      <c r="M154" s="156"/>
    </row>
    <row r="155" spans="1:16" ht="38.25" x14ac:dyDescent="0.2">
      <c r="G155" s="35" t="s">
        <v>23</v>
      </c>
      <c r="H155" s="36" t="s">
        <v>24</v>
      </c>
      <c r="I155" s="37" t="s">
        <v>25</v>
      </c>
      <c r="J155" s="36" t="s">
        <v>26</v>
      </c>
      <c r="K155" s="36" t="s">
        <v>27</v>
      </c>
      <c r="L155" s="37" t="s">
        <v>28</v>
      </c>
      <c r="M155" s="38" t="s">
        <v>29</v>
      </c>
    </row>
    <row r="156" spans="1:16" ht="13.5" thickBot="1" x14ac:dyDescent="0.25">
      <c r="G156" s="39">
        <f>K152</f>
        <v>0</v>
      </c>
      <c r="H156" s="40">
        <f>L152</f>
        <v>0</v>
      </c>
      <c r="I156" s="41">
        <v>0.2</v>
      </c>
      <c r="J156" s="40">
        <f>G156*I156</f>
        <v>0</v>
      </c>
      <c r="K156" s="40">
        <f>H156*I156</f>
        <v>0</v>
      </c>
      <c r="L156" s="40">
        <f>G156+J156</f>
        <v>0</v>
      </c>
      <c r="M156" s="42">
        <f>H156+K156</f>
        <v>0</v>
      </c>
    </row>
    <row r="158" spans="1:16" ht="13.5" thickBot="1" x14ac:dyDescent="0.25"/>
    <row r="159" spans="1:16" ht="58.5" customHeight="1" thickBot="1" x14ac:dyDescent="0.25">
      <c r="A159" s="1" t="s">
        <v>0</v>
      </c>
      <c r="B159" s="2" t="s">
        <v>1</v>
      </c>
      <c r="C159" s="1" t="s">
        <v>2</v>
      </c>
      <c r="D159" s="199" t="s">
        <v>3</v>
      </c>
      <c r="E159" s="1" t="s">
        <v>4</v>
      </c>
      <c r="F159" s="145" t="s">
        <v>5</v>
      </c>
      <c r="G159" s="4" t="s">
        <v>6</v>
      </c>
      <c r="H159" s="5" t="s">
        <v>7</v>
      </c>
      <c r="I159" s="6" t="s">
        <v>8</v>
      </c>
      <c r="J159" s="7" t="s">
        <v>9</v>
      </c>
      <c r="K159" s="8" t="s">
        <v>10</v>
      </c>
      <c r="L159" s="8" t="s">
        <v>11</v>
      </c>
      <c r="M159" s="7" t="s">
        <v>12</v>
      </c>
      <c r="N159" s="7" t="s">
        <v>13</v>
      </c>
      <c r="O159" s="7" t="s">
        <v>14</v>
      </c>
      <c r="P159" s="7" t="s">
        <v>15</v>
      </c>
    </row>
    <row r="160" spans="1:16" ht="12.75" customHeight="1" thickBot="1" x14ac:dyDescent="0.25">
      <c r="A160" s="157" t="s">
        <v>108</v>
      </c>
      <c r="B160" s="158"/>
      <c r="C160" s="158"/>
      <c r="D160" s="158"/>
      <c r="E160" s="158"/>
      <c r="F160" s="158"/>
      <c r="G160" s="158"/>
      <c r="H160" s="158"/>
      <c r="I160" s="158"/>
      <c r="J160" s="158"/>
      <c r="K160" s="158"/>
      <c r="L160" s="158"/>
      <c r="M160" s="158"/>
      <c r="N160" s="158"/>
      <c r="O160" s="158"/>
      <c r="P160" s="159"/>
    </row>
    <row r="161" spans="1:16" ht="38.25" x14ac:dyDescent="0.2">
      <c r="A161" s="62" t="s">
        <v>17</v>
      </c>
      <c r="B161" s="78" t="s">
        <v>109</v>
      </c>
      <c r="C161" s="13" t="s">
        <v>104</v>
      </c>
      <c r="D161" s="197" t="s">
        <v>32</v>
      </c>
      <c r="E161" s="74">
        <v>5600</v>
      </c>
      <c r="F161" s="74"/>
      <c r="G161" s="13"/>
      <c r="H161" s="13"/>
      <c r="I161" s="88"/>
      <c r="J161" s="18"/>
      <c r="K161" s="19">
        <f>ROUND(I161*E161,2)</f>
        <v>0</v>
      </c>
      <c r="L161" s="20">
        <f>ROUND(K161+(K161*J161),2)</f>
        <v>0</v>
      </c>
      <c r="M161" s="13"/>
      <c r="N161" s="21"/>
      <c r="O161" s="13"/>
      <c r="P161" s="13"/>
    </row>
    <row r="162" spans="1:16" ht="38.25" x14ac:dyDescent="0.2">
      <c r="A162" s="36" t="s">
        <v>33</v>
      </c>
      <c r="B162" s="82" t="s">
        <v>110</v>
      </c>
      <c r="C162" s="50" t="s">
        <v>106</v>
      </c>
      <c r="D162" s="198" t="s">
        <v>32</v>
      </c>
      <c r="E162" s="83">
        <v>100</v>
      </c>
      <c r="F162" s="83"/>
      <c r="G162" s="50"/>
      <c r="H162" s="50"/>
      <c r="I162" s="89"/>
      <c r="J162" s="55"/>
      <c r="K162" s="56">
        <f>ROUND(I162*E162,2)</f>
        <v>0</v>
      </c>
      <c r="L162" s="57">
        <f>ROUND(K162+(K162*J162),2)</f>
        <v>0</v>
      </c>
      <c r="M162" s="50"/>
      <c r="N162" s="58"/>
      <c r="O162" s="50"/>
      <c r="P162" s="50"/>
    </row>
    <row r="163" spans="1:16" ht="38.25" x14ac:dyDescent="0.2">
      <c r="A163" s="36" t="s">
        <v>53</v>
      </c>
      <c r="B163" s="82" t="s">
        <v>111</v>
      </c>
      <c r="C163" s="50" t="s">
        <v>112</v>
      </c>
      <c r="D163" s="198" t="s">
        <v>32</v>
      </c>
      <c r="E163" s="83">
        <v>100</v>
      </c>
      <c r="F163" s="83"/>
      <c r="G163" s="50"/>
      <c r="H163" s="50"/>
      <c r="I163" s="89"/>
      <c r="J163" s="55"/>
      <c r="K163" s="56">
        <f>ROUND(I163*E163,2)</f>
        <v>0</v>
      </c>
      <c r="L163" s="57">
        <f>ROUND(K163+(K163*J163),2)</f>
        <v>0</v>
      </c>
      <c r="M163" s="50"/>
      <c r="N163" s="58"/>
      <c r="O163" s="50"/>
      <c r="P163" s="50"/>
    </row>
    <row r="164" spans="1:16" ht="13.5" thickBot="1" x14ac:dyDescent="0.25">
      <c r="G164" s="24"/>
      <c r="H164" s="25"/>
      <c r="I164" s="25"/>
      <c r="J164" s="26" t="s">
        <v>21</v>
      </c>
      <c r="K164" s="27">
        <f>SUM(K161:K163)</f>
        <v>0</v>
      </c>
      <c r="L164" s="28">
        <f>SUM(L161:L163)</f>
        <v>0</v>
      </c>
      <c r="M164" s="29"/>
    </row>
    <row r="165" spans="1:16" ht="13.5" thickBot="1" x14ac:dyDescent="0.25">
      <c r="G165" s="32"/>
      <c r="H165" s="25"/>
      <c r="I165" s="25"/>
      <c r="J165" s="33"/>
      <c r="K165" s="34"/>
      <c r="L165" s="34"/>
      <c r="M165" s="22"/>
    </row>
    <row r="166" spans="1:16" x14ac:dyDescent="0.2">
      <c r="G166" s="154" t="s">
        <v>113</v>
      </c>
      <c r="H166" s="155"/>
      <c r="I166" s="155"/>
      <c r="J166" s="155"/>
      <c r="K166" s="155"/>
      <c r="L166" s="155"/>
      <c r="M166" s="156"/>
    </row>
    <row r="167" spans="1:16" ht="38.25" x14ac:dyDescent="0.2">
      <c r="G167" s="35" t="s">
        <v>23</v>
      </c>
      <c r="H167" s="36" t="s">
        <v>24</v>
      </c>
      <c r="I167" s="37" t="s">
        <v>25</v>
      </c>
      <c r="J167" s="36" t="s">
        <v>26</v>
      </c>
      <c r="K167" s="36" t="s">
        <v>27</v>
      </c>
      <c r="L167" s="37" t="s">
        <v>28</v>
      </c>
      <c r="M167" s="38" t="s">
        <v>29</v>
      </c>
    </row>
    <row r="168" spans="1:16" ht="13.5" thickBot="1" x14ac:dyDescent="0.25">
      <c r="G168" s="39">
        <f>K164</f>
        <v>0</v>
      </c>
      <c r="H168" s="40">
        <f>L164</f>
        <v>0</v>
      </c>
      <c r="I168" s="41">
        <v>0.2</v>
      </c>
      <c r="J168" s="40">
        <f>G168*I168</f>
        <v>0</v>
      </c>
      <c r="K168" s="40">
        <f>H168*I168</f>
        <v>0</v>
      </c>
      <c r="L168" s="40">
        <f>G168+J168</f>
        <v>0</v>
      </c>
      <c r="M168" s="42">
        <f>H168+K168</f>
        <v>0</v>
      </c>
    </row>
    <row r="169" spans="1:16" x14ac:dyDescent="0.2">
      <c r="G169" s="68"/>
      <c r="H169" s="68"/>
      <c r="I169" s="69"/>
      <c r="J169" s="68"/>
      <c r="K169" s="68"/>
      <c r="L169" s="68"/>
      <c r="M169" s="68"/>
    </row>
    <row r="170" spans="1:16" x14ac:dyDescent="0.2">
      <c r="G170" s="68"/>
      <c r="H170" s="68"/>
      <c r="I170" s="69"/>
      <c r="J170" s="68"/>
      <c r="K170" s="68"/>
      <c r="L170" s="68"/>
      <c r="M170" s="68"/>
    </row>
    <row r="171" spans="1:16" ht="13.5" thickBot="1" x14ac:dyDescent="0.25"/>
    <row r="172" spans="1:16" ht="53.25" customHeight="1" thickBot="1" x14ac:dyDescent="0.25">
      <c r="A172" s="1" t="s">
        <v>0</v>
      </c>
      <c r="B172" s="2" t="s">
        <v>1</v>
      </c>
      <c r="C172" s="1" t="s">
        <v>2</v>
      </c>
      <c r="D172" s="3" t="s">
        <v>3</v>
      </c>
      <c r="E172" s="1" t="s">
        <v>4</v>
      </c>
      <c r="F172" s="145" t="s">
        <v>5</v>
      </c>
      <c r="G172" s="4" t="s">
        <v>6</v>
      </c>
      <c r="H172" s="5" t="s">
        <v>7</v>
      </c>
      <c r="I172" s="6" t="s">
        <v>8</v>
      </c>
      <c r="J172" s="7" t="s">
        <v>9</v>
      </c>
      <c r="K172" s="8" t="s">
        <v>10</v>
      </c>
      <c r="L172" s="8" t="s">
        <v>11</v>
      </c>
      <c r="M172" s="7" t="s">
        <v>12</v>
      </c>
      <c r="N172" s="7" t="s">
        <v>13</v>
      </c>
      <c r="O172" s="7" t="s">
        <v>14</v>
      </c>
      <c r="P172" s="7" t="s">
        <v>15</v>
      </c>
    </row>
    <row r="173" spans="1:16" ht="12.75" customHeight="1" thickBot="1" x14ac:dyDescent="0.25">
      <c r="A173" s="157" t="s">
        <v>114</v>
      </c>
      <c r="B173" s="158"/>
      <c r="C173" s="158"/>
      <c r="D173" s="158"/>
      <c r="E173" s="158"/>
      <c r="F173" s="158"/>
      <c r="G173" s="158"/>
      <c r="H173" s="158"/>
      <c r="I173" s="158"/>
      <c r="J173" s="158"/>
      <c r="K173" s="158"/>
      <c r="L173" s="158"/>
      <c r="M173" s="158"/>
      <c r="N173" s="158"/>
      <c r="O173" s="158"/>
      <c r="P173" s="159"/>
    </row>
    <row r="174" spans="1:16" x14ac:dyDescent="0.2">
      <c r="A174" s="62" t="s">
        <v>17</v>
      </c>
      <c r="B174" s="78" t="s">
        <v>115</v>
      </c>
      <c r="C174" s="13" t="s">
        <v>19</v>
      </c>
      <c r="D174" s="13" t="s">
        <v>20</v>
      </c>
      <c r="E174" s="74">
        <v>280</v>
      </c>
      <c r="F174" s="74"/>
      <c r="G174" s="13"/>
      <c r="H174" s="13"/>
      <c r="I174" s="88"/>
      <c r="J174" s="18"/>
      <c r="K174" s="19">
        <f>ROUND(I174*E174,2)</f>
        <v>0</v>
      </c>
      <c r="L174" s="20">
        <f>ROUND(K174+(K174*J174),2)</f>
        <v>0</v>
      </c>
      <c r="M174" s="13"/>
      <c r="N174" s="21"/>
      <c r="O174" s="13"/>
      <c r="P174" s="13"/>
    </row>
    <row r="175" spans="1:16" x14ac:dyDescent="0.2">
      <c r="A175" s="36" t="s">
        <v>33</v>
      </c>
      <c r="B175" s="82" t="s">
        <v>116</v>
      </c>
      <c r="C175" s="50" t="s">
        <v>19</v>
      </c>
      <c r="D175" s="50" t="s">
        <v>20</v>
      </c>
      <c r="E175" s="83">
        <v>150</v>
      </c>
      <c r="F175" s="83"/>
      <c r="G175" s="50"/>
      <c r="H175" s="50"/>
      <c r="I175" s="89"/>
      <c r="J175" s="55"/>
      <c r="K175" s="56">
        <f>ROUND(I175*E175,2)</f>
        <v>0</v>
      </c>
      <c r="L175" s="57">
        <f>ROUND(K175+(K175*J175),2)</f>
        <v>0</v>
      </c>
      <c r="M175" s="50"/>
      <c r="N175" s="58"/>
      <c r="O175" s="50"/>
      <c r="P175" s="50"/>
    </row>
    <row r="176" spans="1:16" ht="25.5" x14ac:dyDescent="0.2">
      <c r="A176" s="36" t="s">
        <v>53</v>
      </c>
      <c r="B176" s="82" t="s">
        <v>117</v>
      </c>
      <c r="C176" s="50" t="s">
        <v>19</v>
      </c>
      <c r="D176" s="50" t="s">
        <v>20</v>
      </c>
      <c r="E176" s="83">
        <v>30</v>
      </c>
      <c r="F176" s="83"/>
      <c r="G176" s="50"/>
      <c r="H176" s="50"/>
      <c r="I176" s="89"/>
      <c r="J176" s="55"/>
      <c r="K176" s="56">
        <f>ROUND(I176*E176,2)</f>
        <v>0</v>
      </c>
      <c r="L176" s="57">
        <f>ROUND(K176+(K176*J176),2)</f>
        <v>0</v>
      </c>
      <c r="M176" s="50"/>
      <c r="N176" s="58"/>
      <c r="O176" s="50"/>
      <c r="P176" s="50"/>
    </row>
    <row r="177" spans="1:16" ht="13.5" thickBot="1" x14ac:dyDescent="0.25">
      <c r="G177" s="24"/>
      <c r="H177" s="25"/>
      <c r="I177" s="25"/>
      <c r="J177" s="26" t="s">
        <v>21</v>
      </c>
      <c r="K177" s="27">
        <f>SUM(K174:K176)</f>
        <v>0</v>
      </c>
      <c r="L177" s="28">
        <f>SUM(L174:L176)</f>
        <v>0</v>
      </c>
      <c r="M177" s="29"/>
    </row>
    <row r="178" spans="1:16" ht="13.5" thickBot="1" x14ac:dyDescent="0.25">
      <c r="G178" s="32"/>
      <c r="H178" s="25"/>
      <c r="I178" s="25"/>
      <c r="J178" s="33"/>
      <c r="K178" s="34"/>
      <c r="L178" s="34"/>
      <c r="M178" s="22"/>
    </row>
    <row r="179" spans="1:16" x14ac:dyDescent="0.2">
      <c r="G179" s="154" t="s">
        <v>118</v>
      </c>
      <c r="H179" s="155"/>
      <c r="I179" s="155"/>
      <c r="J179" s="155"/>
      <c r="K179" s="155"/>
      <c r="L179" s="155"/>
      <c r="M179" s="156"/>
    </row>
    <row r="180" spans="1:16" ht="38.25" x14ac:dyDescent="0.2">
      <c r="G180" s="35" t="s">
        <v>23</v>
      </c>
      <c r="H180" s="36" t="s">
        <v>24</v>
      </c>
      <c r="I180" s="37" t="s">
        <v>25</v>
      </c>
      <c r="J180" s="36" t="s">
        <v>26</v>
      </c>
      <c r="K180" s="36" t="s">
        <v>27</v>
      </c>
      <c r="L180" s="37" t="s">
        <v>28</v>
      </c>
      <c r="M180" s="38" t="s">
        <v>29</v>
      </c>
    </row>
    <row r="181" spans="1:16" ht="13.5" thickBot="1" x14ac:dyDescent="0.25">
      <c r="G181" s="39">
        <f>K177</f>
        <v>0</v>
      </c>
      <c r="H181" s="40">
        <f>L177</f>
        <v>0</v>
      </c>
      <c r="I181" s="41">
        <v>0.2</v>
      </c>
      <c r="J181" s="40">
        <f>G181*I181</f>
        <v>0</v>
      </c>
      <c r="K181" s="40">
        <f>H181*I181</f>
        <v>0</v>
      </c>
      <c r="L181" s="40">
        <f>G181+J181</f>
        <v>0</v>
      </c>
      <c r="M181" s="42">
        <f>H181+K181</f>
        <v>0</v>
      </c>
    </row>
    <row r="182" spans="1:16" x14ac:dyDescent="0.2">
      <c r="G182" s="68"/>
      <c r="H182" s="68"/>
      <c r="I182" s="69"/>
      <c r="J182" s="68"/>
      <c r="K182" s="68"/>
      <c r="L182" s="68"/>
      <c r="M182" s="68"/>
    </row>
    <row r="183" spans="1:16" x14ac:dyDescent="0.2">
      <c r="G183" s="68"/>
      <c r="H183" s="68"/>
      <c r="I183" s="69"/>
      <c r="J183" s="68"/>
      <c r="K183" s="68"/>
      <c r="L183" s="68"/>
      <c r="M183" s="68"/>
    </row>
    <row r="184" spans="1:16" ht="13.5" thickBot="1" x14ac:dyDescent="0.25"/>
    <row r="185" spans="1:16" ht="56.25" customHeight="1" thickBot="1" x14ac:dyDescent="0.25">
      <c r="A185" s="1" t="s">
        <v>0</v>
      </c>
      <c r="B185" s="2" t="s">
        <v>1</v>
      </c>
      <c r="C185" s="1" t="s">
        <v>2</v>
      </c>
      <c r="D185" s="3" t="s">
        <v>3</v>
      </c>
      <c r="E185" s="1" t="s">
        <v>4</v>
      </c>
      <c r="F185" s="145" t="s">
        <v>5</v>
      </c>
      <c r="G185" s="4" t="s">
        <v>6</v>
      </c>
      <c r="H185" s="5" t="s">
        <v>7</v>
      </c>
      <c r="I185" s="6" t="s">
        <v>8</v>
      </c>
      <c r="J185" s="7" t="s">
        <v>9</v>
      </c>
      <c r="K185" s="8" t="s">
        <v>10</v>
      </c>
      <c r="L185" s="8" t="s">
        <v>11</v>
      </c>
      <c r="M185" s="7" t="s">
        <v>12</v>
      </c>
      <c r="N185" s="7" t="s">
        <v>13</v>
      </c>
      <c r="O185" s="7" t="s">
        <v>14</v>
      </c>
      <c r="P185" s="7" t="s">
        <v>15</v>
      </c>
    </row>
    <row r="186" spans="1:16" ht="12.75" customHeight="1" thickBot="1" x14ac:dyDescent="0.25">
      <c r="A186" s="157" t="s">
        <v>119</v>
      </c>
      <c r="B186" s="158"/>
      <c r="C186" s="158"/>
      <c r="D186" s="158"/>
      <c r="E186" s="158"/>
      <c r="F186" s="158"/>
      <c r="G186" s="158"/>
      <c r="H186" s="158"/>
      <c r="I186" s="158"/>
      <c r="J186" s="158"/>
      <c r="K186" s="158"/>
      <c r="L186" s="158"/>
      <c r="M186" s="158"/>
      <c r="N186" s="158"/>
      <c r="O186" s="158"/>
      <c r="P186" s="159"/>
    </row>
    <row r="187" spans="1:16" ht="48.75" customHeight="1" x14ac:dyDescent="0.2">
      <c r="A187" s="62" t="s">
        <v>17</v>
      </c>
      <c r="B187" s="78" t="s">
        <v>120</v>
      </c>
      <c r="C187" s="13" t="s">
        <v>19</v>
      </c>
      <c r="D187" s="13" t="s">
        <v>20</v>
      </c>
      <c r="E187" s="74">
        <v>3700</v>
      </c>
      <c r="F187" s="74"/>
      <c r="G187" s="13"/>
      <c r="H187" s="13"/>
      <c r="I187" s="88"/>
      <c r="J187" s="18"/>
      <c r="K187" s="19">
        <f>ROUND(I187*E187,2)</f>
        <v>0</v>
      </c>
      <c r="L187" s="20">
        <f>ROUND(K187+(K187*J187),2)</f>
        <v>0</v>
      </c>
      <c r="M187" s="13"/>
      <c r="N187" s="21"/>
      <c r="O187" s="13"/>
      <c r="P187" s="13"/>
    </row>
    <row r="188" spans="1:16" ht="58.5" customHeight="1" x14ac:dyDescent="0.2">
      <c r="A188" s="36" t="s">
        <v>33</v>
      </c>
      <c r="B188" s="82" t="s">
        <v>121</v>
      </c>
      <c r="C188" s="50" t="s">
        <v>19</v>
      </c>
      <c r="D188" s="50" t="s">
        <v>20</v>
      </c>
      <c r="E188" s="83">
        <v>1000</v>
      </c>
      <c r="F188" s="83"/>
      <c r="G188" s="50"/>
      <c r="H188" s="50"/>
      <c r="I188" s="89"/>
      <c r="J188" s="55"/>
      <c r="K188" s="56">
        <f>ROUND(I188*E188,2)</f>
        <v>0</v>
      </c>
      <c r="L188" s="57">
        <f>ROUND(K188+(K188*J188),2)</f>
        <v>0</v>
      </c>
      <c r="M188" s="50"/>
      <c r="N188" s="58"/>
      <c r="O188" s="50"/>
      <c r="P188" s="50"/>
    </row>
    <row r="189" spans="1:16" ht="152.25" customHeight="1" x14ac:dyDescent="0.2">
      <c r="A189" s="36" t="s">
        <v>53</v>
      </c>
      <c r="B189" s="82" t="s">
        <v>122</v>
      </c>
      <c r="C189" s="50" t="s">
        <v>19</v>
      </c>
      <c r="D189" s="50" t="s">
        <v>20</v>
      </c>
      <c r="E189" s="83">
        <v>4600</v>
      </c>
      <c r="F189" s="83"/>
      <c r="G189" s="50"/>
      <c r="H189" s="50"/>
      <c r="I189" s="89"/>
      <c r="J189" s="55"/>
      <c r="K189" s="56">
        <f>ROUND(I189*E189,2)</f>
        <v>0</v>
      </c>
      <c r="L189" s="57">
        <f>ROUND(K189+(K189*J189),2)</f>
        <v>0</v>
      </c>
      <c r="M189" s="50"/>
      <c r="N189" s="58"/>
      <c r="O189" s="50"/>
      <c r="P189" s="50"/>
    </row>
    <row r="190" spans="1:16" ht="13.5" thickBot="1" x14ac:dyDescent="0.25">
      <c r="G190" s="24"/>
      <c r="H190" s="25"/>
      <c r="I190" s="25"/>
      <c r="J190" s="26" t="s">
        <v>21</v>
      </c>
      <c r="K190" s="27">
        <f>SUM(K187:K189)</f>
        <v>0</v>
      </c>
      <c r="L190" s="28">
        <f>SUM(L187:L189)</f>
        <v>0</v>
      </c>
      <c r="M190" s="29"/>
    </row>
    <row r="191" spans="1:16" ht="13.5" thickBot="1" x14ac:dyDescent="0.25">
      <c r="G191" s="32"/>
      <c r="H191" s="25"/>
      <c r="I191" s="25"/>
      <c r="J191" s="33"/>
      <c r="K191" s="34"/>
      <c r="L191" s="34"/>
      <c r="M191" s="22"/>
    </row>
    <row r="192" spans="1:16" x14ac:dyDescent="0.2">
      <c r="G192" s="154" t="s">
        <v>123</v>
      </c>
      <c r="H192" s="155"/>
      <c r="I192" s="155"/>
      <c r="J192" s="155"/>
      <c r="K192" s="155"/>
      <c r="L192" s="155"/>
      <c r="M192" s="156"/>
    </row>
    <row r="193" spans="1:16" ht="38.25" x14ac:dyDescent="0.2">
      <c r="G193" s="35" t="s">
        <v>23</v>
      </c>
      <c r="H193" s="36" t="s">
        <v>24</v>
      </c>
      <c r="I193" s="37" t="s">
        <v>25</v>
      </c>
      <c r="J193" s="36" t="s">
        <v>26</v>
      </c>
      <c r="K193" s="36" t="s">
        <v>27</v>
      </c>
      <c r="L193" s="37" t="s">
        <v>28</v>
      </c>
      <c r="M193" s="38" t="s">
        <v>29</v>
      </c>
    </row>
    <row r="194" spans="1:16" ht="13.5" thickBot="1" x14ac:dyDescent="0.25">
      <c r="G194" s="39">
        <f>K190</f>
        <v>0</v>
      </c>
      <c r="H194" s="40">
        <f>L190</f>
        <v>0</v>
      </c>
      <c r="I194" s="41">
        <v>0.2</v>
      </c>
      <c r="J194" s="40">
        <f>G194*I194</f>
        <v>0</v>
      </c>
      <c r="K194" s="40">
        <f>H194*I194</f>
        <v>0</v>
      </c>
      <c r="L194" s="40">
        <f>G194+J194</f>
        <v>0</v>
      </c>
      <c r="M194" s="42">
        <f>H194+K194</f>
        <v>0</v>
      </c>
    </row>
    <row r="197" spans="1:16" ht="13.5" thickBot="1" x14ac:dyDescent="0.25"/>
    <row r="198" spans="1:16" ht="58.5" customHeight="1" thickBot="1" x14ac:dyDescent="0.25">
      <c r="A198" s="1" t="s">
        <v>0</v>
      </c>
      <c r="B198" s="2" t="s">
        <v>1</v>
      </c>
      <c r="C198" s="1" t="s">
        <v>2</v>
      </c>
      <c r="D198" s="3" t="s">
        <v>3</v>
      </c>
      <c r="E198" s="1" t="s">
        <v>4</v>
      </c>
      <c r="F198" s="145" t="s">
        <v>5</v>
      </c>
      <c r="G198" s="4" t="s">
        <v>6</v>
      </c>
      <c r="H198" s="5" t="s">
        <v>7</v>
      </c>
      <c r="I198" s="6" t="s">
        <v>8</v>
      </c>
      <c r="J198" s="7" t="s">
        <v>9</v>
      </c>
      <c r="K198" s="8" t="s">
        <v>10</v>
      </c>
      <c r="L198" s="8" t="s">
        <v>11</v>
      </c>
      <c r="M198" s="7" t="s">
        <v>12</v>
      </c>
      <c r="N198" s="7" t="s">
        <v>13</v>
      </c>
      <c r="O198" s="7" t="s">
        <v>14</v>
      </c>
      <c r="P198" s="7" t="s">
        <v>15</v>
      </c>
    </row>
    <row r="199" spans="1:16" ht="12.75" customHeight="1" thickBot="1" x14ac:dyDescent="0.25">
      <c r="A199" s="157" t="s">
        <v>124</v>
      </c>
      <c r="B199" s="158"/>
      <c r="C199" s="158"/>
      <c r="D199" s="158"/>
      <c r="E199" s="158"/>
      <c r="F199" s="158"/>
      <c r="G199" s="158"/>
      <c r="H199" s="158"/>
      <c r="I199" s="158"/>
      <c r="J199" s="158"/>
      <c r="K199" s="158"/>
      <c r="L199" s="158"/>
      <c r="M199" s="158"/>
      <c r="N199" s="158"/>
      <c r="O199" s="158"/>
      <c r="P199" s="159"/>
    </row>
    <row r="200" spans="1:16" x14ac:dyDescent="0.2">
      <c r="A200" s="62" t="s">
        <v>17</v>
      </c>
      <c r="B200" s="78" t="s">
        <v>125</v>
      </c>
      <c r="C200" s="13" t="s">
        <v>19</v>
      </c>
      <c r="D200" s="13" t="s">
        <v>32</v>
      </c>
      <c r="E200" s="74">
        <v>35</v>
      </c>
      <c r="F200" s="74"/>
      <c r="G200" s="13"/>
      <c r="H200" s="13"/>
      <c r="I200" s="88"/>
      <c r="J200" s="18"/>
      <c r="K200" s="19">
        <f>ROUND(I200*E200,2)</f>
        <v>0</v>
      </c>
      <c r="L200" s="20">
        <f>ROUND(K200+(K200*J200),2)</f>
        <v>0</v>
      </c>
      <c r="M200" s="13"/>
      <c r="N200" s="21"/>
      <c r="O200" s="13"/>
      <c r="P200" s="13"/>
    </row>
    <row r="201" spans="1:16" x14ac:dyDescent="0.2">
      <c r="A201" s="36" t="s">
        <v>33</v>
      </c>
      <c r="B201" s="82" t="s">
        <v>126</v>
      </c>
      <c r="C201" s="50" t="s">
        <v>19</v>
      </c>
      <c r="D201" s="50" t="s">
        <v>20</v>
      </c>
      <c r="E201" s="83">
        <v>2</v>
      </c>
      <c r="F201" s="83"/>
      <c r="G201" s="50"/>
      <c r="H201" s="50"/>
      <c r="I201" s="89"/>
      <c r="J201" s="55"/>
      <c r="K201" s="56">
        <f>ROUND(I201*E201,2)</f>
        <v>0</v>
      </c>
      <c r="L201" s="57">
        <f t="shared" ref="L201:L217" si="4">ROUND(K201+(K201*J201),2)</f>
        <v>0</v>
      </c>
      <c r="M201" s="50"/>
      <c r="N201" s="58"/>
      <c r="O201" s="50"/>
      <c r="P201" s="50"/>
    </row>
    <row r="202" spans="1:16" x14ac:dyDescent="0.2">
      <c r="A202" s="36" t="s">
        <v>53</v>
      </c>
      <c r="B202" s="82" t="s">
        <v>127</v>
      </c>
      <c r="C202" s="50" t="s">
        <v>19</v>
      </c>
      <c r="D202" s="50" t="s">
        <v>20</v>
      </c>
      <c r="E202" s="83">
        <v>2</v>
      </c>
      <c r="F202" s="83"/>
      <c r="G202" s="50"/>
      <c r="H202" s="50"/>
      <c r="I202" s="89"/>
      <c r="J202" s="55"/>
      <c r="K202" s="56">
        <f t="shared" ref="K202:K216" si="5">ROUND(I202*E202,2)</f>
        <v>0</v>
      </c>
      <c r="L202" s="57">
        <f t="shared" si="4"/>
        <v>0</v>
      </c>
      <c r="M202" s="50"/>
      <c r="N202" s="58"/>
      <c r="O202" s="50"/>
      <c r="P202" s="50"/>
    </row>
    <row r="203" spans="1:16" x14ac:dyDescent="0.2">
      <c r="A203" s="62" t="s">
        <v>55</v>
      </c>
      <c r="B203" s="82" t="s">
        <v>128</v>
      </c>
      <c r="C203" s="50" t="s">
        <v>19</v>
      </c>
      <c r="D203" s="50" t="s">
        <v>32</v>
      </c>
      <c r="E203" s="83">
        <v>30</v>
      </c>
      <c r="F203" s="83"/>
      <c r="G203" s="50"/>
      <c r="H203" s="50"/>
      <c r="I203" s="89"/>
      <c r="J203" s="55"/>
      <c r="K203" s="56">
        <f t="shared" si="5"/>
        <v>0</v>
      </c>
      <c r="L203" s="57">
        <f t="shared" si="4"/>
        <v>0</v>
      </c>
      <c r="M203" s="50"/>
      <c r="N203" s="58"/>
      <c r="O203" s="50"/>
      <c r="P203" s="50"/>
    </row>
    <row r="204" spans="1:16" x14ac:dyDescent="0.2">
      <c r="A204" s="36" t="s">
        <v>57</v>
      </c>
      <c r="B204" s="82" t="s">
        <v>129</v>
      </c>
      <c r="C204" s="50" t="s">
        <v>19</v>
      </c>
      <c r="D204" s="50" t="s">
        <v>32</v>
      </c>
      <c r="E204" s="83">
        <v>2</v>
      </c>
      <c r="F204" s="83"/>
      <c r="G204" s="50"/>
      <c r="H204" s="50"/>
      <c r="I204" s="89"/>
      <c r="J204" s="55"/>
      <c r="K204" s="56">
        <f t="shared" si="5"/>
        <v>0</v>
      </c>
      <c r="L204" s="57">
        <f t="shared" si="4"/>
        <v>0</v>
      </c>
      <c r="M204" s="50"/>
      <c r="N204" s="58"/>
      <c r="O204" s="50"/>
      <c r="P204" s="50"/>
    </row>
    <row r="205" spans="1:16" x14ac:dyDescent="0.2">
      <c r="A205" s="36" t="s">
        <v>59</v>
      </c>
      <c r="B205" s="82" t="s">
        <v>130</v>
      </c>
      <c r="C205" s="50" t="s">
        <v>19</v>
      </c>
      <c r="D205" s="50" t="s">
        <v>32</v>
      </c>
      <c r="E205" s="83">
        <v>15</v>
      </c>
      <c r="F205" s="83"/>
      <c r="G205" s="50"/>
      <c r="H205" s="50"/>
      <c r="I205" s="89"/>
      <c r="J205" s="55"/>
      <c r="K205" s="56">
        <f t="shared" si="5"/>
        <v>0</v>
      </c>
      <c r="L205" s="57">
        <f t="shared" si="4"/>
        <v>0</v>
      </c>
      <c r="M205" s="50"/>
      <c r="N205" s="58"/>
      <c r="O205" s="50"/>
      <c r="P205" s="50"/>
    </row>
    <row r="206" spans="1:16" x14ac:dyDescent="0.2">
      <c r="A206" s="62" t="s">
        <v>61</v>
      </c>
      <c r="B206" s="82" t="s">
        <v>131</v>
      </c>
      <c r="C206" s="50" t="s">
        <v>19</v>
      </c>
      <c r="D206" s="50" t="s">
        <v>32</v>
      </c>
      <c r="E206" s="83">
        <v>2</v>
      </c>
      <c r="F206" s="83"/>
      <c r="G206" s="50"/>
      <c r="H206" s="50"/>
      <c r="I206" s="89"/>
      <c r="J206" s="55"/>
      <c r="K206" s="56">
        <f t="shared" si="5"/>
        <v>0</v>
      </c>
      <c r="L206" s="57">
        <f t="shared" si="4"/>
        <v>0</v>
      </c>
      <c r="M206" s="50"/>
      <c r="N206" s="58"/>
      <c r="O206" s="50"/>
      <c r="P206" s="50"/>
    </row>
    <row r="207" spans="1:16" x14ac:dyDescent="0.2">
      <c r="A207" s="36" t="s">
        <v>63</v>
      </c>
      <c r="B207" s="82" t="s">
        <v>132</v>
      </c>
      <c r="C207" s="50" t="s">
        <v>19</v>
      </c>
      <c r="D207" s="50" t="s">
        <v>32</v>
      </c>
      <c r="E207" s="83">
        <v>2</v>
      </c>
      <c r="F207" s="83"/>
      <c r="G207" s="50"/>
      <c r="H207" s="50"/>
      <c r="I207" s="89"/>
      <c r="J207" s="55"/>
      <c r="K207" s="56">
        <f t="shared" si="5"/>
        <v>0</v>
      </c>
      <c r="L207" s="57">
        <f t="shared" si="4"/>
        <v>0</v>
      </c>
      <c r="M207" s="50"/>
      <c r="N207" s="58"/>
      <c r="O207" s="50"/>
      <c r="P207" s="50"/>
    </row>
    <row r="208" spans="1:16" x14ac:dyDescent="0.2">
      <c r="A208" s="36" t="s">
        <v>65</v>
      </c>
      <c r="B208" s="82" t="s">
        <v>133</v>
      </c>
      <c r="C208" s="50" t="s">
        <v>19</v>
      </c>
      <c r="D208" s="50" t="s">
        <v>32</v>
      </c>
      <c r="E208" s="83">
        <v>2</v>
      </c>
      <c r="F208" s="83"/>
      <c r="G208" s="50"/>
      <c r="H208" s="50"/>
      <c r="I208" s="89"/>
      <c r="J208" s="55"/>
      <c r="K208" s="56">
        <f t="shared" si="5"/>
        <v>0</v>
      </c>
      <c r="L208" s="57">
        <f t="shared" si="4"/>
        <v>0</v>
      </c>
      <c r="M208" s="50"/>
      <c r="N208" s="58"/>
      <c r="O208" s="50"/>
      <c r="P208" s="50"/>
    </row>
    <row r="209" spans="1:16" x14ac:dyDescent="0.2">
      <c r="A209" s="62" t="s">
        <v>67</v>
      </c>
      <c r="B209" s="82" t="s">
        <v>134</v>
      </c>
      <c r="C209" s="50" t="s">
        <v>19</v>
      </c>
      <c r="D209" s="50" t="s">
        <v>32</v>
      </c>
      <c r="E209" s="83">
        <v>5</v>
      </c>
      <c r="F209" s="83"/>
      <c r="G209" s="50"/>
      <c r="H209" s="50"/>
      <c r="I209" s="89"/>
      <c r="J209" s="55"/>
      <c r="K209" s="56">
        <f t="shared" si="5"/>
        <v>0</v>
      </c>
      <c r="L209" s="57">
        <f t="shared" si="4"/>
        <v>0</v>
      </c>
      <c r="M209" s="50"/>
      <c r="N209" s="58"/>
      <c r="O209" s="50"/>
      <c r="P209" s="50"/>
    </row>
    <row r="210" spans="1:16" x14ac:dyDescent="0.2">
      <c r="A210" s="36" t="s">
        <v>69</v>
      </c>
      <c r="B210" s="82" t="s">
        <v>135</v>
      </c>
      <c r="C210" s="50" t="s">
        <v>19</v>
      </c>
      <c r="D210" s="50" t="s">
        <v>32</v>
      </c>
      <c r="E210" s="83">
        <v>2</v>
      </c>
      <c r="F210" s="83"/>
      <c r="G210" s="50"/>
      <c r="H210" s="50"/>
      <c r="I210" s="89"/>
      <c r="J210" s="55"/>
      <c r="K210" s="56">
        <f t="shared" si="5"/>
        <v>0</v>
      </c>
      <c r="L210" s="57">
        <f t="shared" si="4"/>
        <v>0</v>
      </c>
      <c r="M210" s="50"/>
      <c r="N210" s="58"/>
      <c r="O210" s="50"/>
      <c r="P210" s="50"/>
    </row>
    <row r="211" spans="1:16" x14ac:dyDescent="0.2">
      <c r="A211" s="36" t="s">
        <v>71</v>
      </c>
      <c r="B211" s="82" t="s">
        <v>136</v>
      </c>
      <c r="C211" s="50" t="s">
        <v>19</v>
      </c>
      <c r="D211" s="50" t="s">
        <v>32</v>
      </c>
      <c r="E211" s="83">
        <v>25</v>
      </c>
      <c r="F211" s="83"/>
      <c r="G211" s="50"/>
      <c r="H211" s="50"/>
      <c r="I211" s="89"/>
      <c r="J211" s="55"/>
      <c r="K211" s="56">
        <f t="shared" si="5"/>
        <v>0</v>
      </c>
      <c r="L211" s="57">
        <f t="shared" si="4"/>
        <v>0</v>
      </c>
      <c r="M211" s="50"/>
      <c r="N211" s="58"/>
      <c r="O211" s="50"/>
      <c r="P211" s="50"/>
    </row>
    <row r="212" spans="1:16" x14ac:dyDescent="0.2">
      <c r="A212" s="62" t="s">
        <v>73</v>
      </c>
      <c r="B212" s="82" t="s">
        <v>137</v>
      </c>
      <c r="C212" s="50" t="s">
        <v>19</v>
      </c>
      <c r="D212" s="50" t="s">
        <v>32</v>
      </c>
      <c r="E212" s="83">
        <v>2</v>
      </c>
      <c r="F212" s="83"/>
      <c r="G212" s="50"/>
      <c r="H212" s="50"/>
      <c r="I212" s="89"/>
      <c r="J212" s="55"/>
      <c r="K212" s="56">
        <f t="shared" si="5"/>
        <v>0</v>
      </c>
      <c r="L212" s="57">
        <f t="shared" si="4"/>
        <v>0</v>
      </c>
      <c r="M212" s="50"/>
      <c r="N212" s="58"/>
      <c r="O212" s="50"/>
      <c r="P212" s="50"/>
    </row>
    <row r="213" spans="1:16" x14ac:dyDescent="0.2">
      <c r="A213" s="36" t="s">
        <v>138</v>
      </c>
      <c r="B213" s="82" t="s">
        <v>139</v>
      </c>
      <c r="C213" s="50" t="s">
        <v>19</v>
      </c>
      <c r="D213" s="50" t="s">
        <v>32</v>
      </c>
      <c r="E213" s="83">
        <v>2</v>
      </c>
      <c r="F213" s="83"/>
      <c r="G213" s="50"/>
      <c r="H213" s="50"/>
      <c r="I213" s="89"/>
      <c r="J213" s="55"/>
      <c r="K213" s="56">
        <f t="shared" si="5"/>
        <v>0</v>
      </c>
      <c r="L213" s="57">
        <f t="shared" si="4"/>
        <v>0</v>
      </c>
      <c r="M213" s="50"/>
      <c r="N213" s="58"/>
      <c r="O213" s="50"/>
      <c r="P213" s="50"/>
    </row>
    <row r="214" spans="1:16" x14ac:dyDescent="0.2">
      <c r="A214" s="36" t="s">
        <v>140</v>
      </c>
      <c r="B214" s="82" t="s">
        <v>141</v>
      </c>
      <c r="C214" s="50" t="s">
        <v>19</v>
      </c>
      <c r="D214" s="50" t="s">
        <v>32</v>
      </c>
      <c r="E214" s="83">
        <v>2</v>
      </c>
      <c r="F214" s="83"/>
      <c r="G214" s="50"/>
      <c r="H214" s="50"/>
      <c r="I214" s="89"/>
      <c r="J214" s="55"/>
      <c r="K214" s="56">
        <f t="shared" si="5"/>
        <v>0</v>
      </c>
      <c r="L214" s="57">
        <f t="shared" si="4"/>
        <v>0</v>
      </c>
      <c r="M214" s="50"/>
      <c r="N214" s="58"/>
      <c r="O214" s="50"/>
      <c r="P214" s="50"/>
    </row>
    <row r="215" spans="1:16" x14ac:dyDescent="0.2">
      <c r="A215" s="62" t="s">
        <v>142</v>
      </c>
      <c r="B215" s="82" t="s">
        <v>143</v>
      </c>
      <c r="C215" s="50" t="s">
        <v>19</v>
      </c>
      <c r="D215" s="50" t="s">
        <v>20</v>
      </c>
      <c r="E215" s="83">
        <v>2</v>
      </c>
      <c r="F215" s="83"/>
      <c r="G215" s="50"/>
      <c r="H215" s="50"/>
      <c r="I215" s="89"/>
      <c r="J215" s="55"/>
      <c r="K215" s="56">
        <f t="shared" si="5"/>
        <v>0</v>
      </c>
      <c r="L215" s="57">
        <f t="shared" si="4"/>
        <v>0</v>
      </c>
      <c r="M215" s="50"/>
      <c r="N215" s="58"/>
      <c r="O215" s="50"/>
      <c r="P215" s="50"/>
    </row>
    <row r="216" spans="1:16" ht="25.5" x14ac:dyDescent="0.2">
      <c r="A216" s="36" t="s">
        <v>144</v>
      </c>
      <c r="B216" s="82" t="s">
        <v>145</v>
      </c>
      <c r="C216" s="50" t="s">
        <v>19</v>
      </c>
      <c r="D216" s="50" t="s">
        <v>32</v>
      </c>
      <c r="E216" s="83">
        <v>2</v>
      </c>
      <c r="F216" s="83"/>
      <c r="G216" s="50"/>
      <c r="H216" s="50"/>
      <c r="I216" s="89"/>
      <c r="J216" s="55"/>
      <c r="K216" s="56">
        <f t="shared" si="5"/>
        <v>0</v>
      </c>
      <c r="L216" s="57">
        <f t="shared" si="4"/>
        <v>0</v>
      </c>
      <c r="M216" s="50"/>
      <c r="N216" s="58"/>
      <c r="O216" s="50"/>
      <c r="P216" s="50"/>
    </row>
    <row r="217" spans="1:16" x14ac:dyDescent="0.2">
      <c r="A217" s="36" t="s">
        <v>146</v>
      </c>
      <c r="B217" s="82" t="s">
        <v>147</v>
      </c>
      <c r="C217" s="50" t="s">
        <v>19</v>
      </c>
      <c r="D217" s="50" t="s">
        <v>32</v>
      </c>
      <c r="E217" s="83">
        <v>25</v>
      </c>
      <c r="F217" s="83"/>
      <c r="G217" s="50"/>
      <c r="H217" s="50"/>
      <c r="I217" s="89"/>
      <c r="J217" s="55"/>
      <c r="K217" s="56">
        <f>ROUND(I217*E217,2)</f>
        <v>0</v>
      </c>
      <c r="L217" s="57">
        <f t="shared" si="4"/>
        <v>0</v>
      </c>
      <c r="M217" s="50"/>
      <c r="N217" s="58"/>
      <c r="O217" s="50"/>
      <c r="P217" s="50"/>
    </row>
    <row r="218" spans="1:16" ht="13.5" thickBot="1" x14ac:dyDescent="0.25">
      <c r="G218" s="24"/>
      <c r="H218" s="25"/>
      <c r="I218" s="25"/>
      <c r="J218" s="26" t="s">
        <v>21</v>
      </c>
      <c r="K218" s="27">
        <f>SUM(K200:K217)</f>
        <v>0</v>
      </c>
      <c r="L218" s="28">
        <f>SUM(L200:L217)</f>
        <v>0</v>
      </c>
      <c r="M218" s="29"/>
    </row>
    <row r="219" spans="1:16" ht="13.5" thickBot="1" x14ac:dyDescent="0.25">
      <c r="G219" s="32"/>
      <c r="H219" s="25"/>
      <c r="I219" s="25"/>
      <c r="J219" s="33"/>
      <c r="K219" s="34"/>
      <c r="L219" s="34"/>
      <c r="M219" s="22"/>
    </row>
    <row r="220" spans="1:16" x14ac:dyDescent="0.2">
      <c r="G220" s="154" t="s">
        <v>148</v>
      </c>
      <c r="H220" s="155"/>
      <c r="I220" s="155"/>
      <c r="J220" s="155"/>
      <c r="K220" s="155"/>
      <c r="L220" s="155"/>
      <c r="M220" s="156"/>
    </row>
    <row r="221" spans="1:16" ht="38.25" x14ac:dyDescent="0.2">
      <c r="G221" s="35" t="s">
        <v>23</v>
      </c>
      <c r="H221" s="36" t="s">
        <v>24</v>
      </c>
      <c r="I221" s="37" t="s">
        <v>25</v>
      </c>
      <c r="J221" s="36" t="s">
        <v>26</v>
      </c>
      <c r="K221" s="36" t="s">
        <v>27</v>
      </c>
      <c r="L221" s="37" t="s">
        <v>28</v>
      </c>
      <c r="M221" s="38" t="s">
        <v>29</v>
      </c>
    </row>
    <row r="222" spans="1:16" ht="13.5" thickBot="1" x14ac:dyDescent="0.25">
      <c r="G222" s="39">
        <f>K218</f>
        <v>0</v>
      </c>
      <c r="H222" s="40">
        <f>L218</f>
        <v>0</v>
      </c>
      <c r="I222" s="41">
        <v>0.2</v>
      </c>
      <c r="J222" s="40">
        <f>G222*I222</f>
        <v>0</v>
      </c>
      <c r="K222" s="40">
        <f>H222*I222</f>
        <v>0</v>
      </c>
      <c r="L222" s="40">
        <f>G222+J222</f>
        <v>0</v>
      </c>
      <c r="M222" s="42">
        <f>H222+K222</f>
        <v>0</v>
      </c>
    </row>
    <row r="223" spans="1:16" x14ac:dyDescent="0.2">
      <c r="G223" s="68"/>
      <c r="H223" s="68"/>
      <c r="I223" s="69"/>
      <c r="J223" s="68"/>
      <c r="K223" s="68"/>
      <c r="L223" s="68"/>
      <c r="M223" s="68"/>
    </row>
    <row r="224" spans="1:16" x14ac:dyDescent="0.2">
      <c r="G224" s="68"/>
      <c r="H224" s="68"/>
      <c r="I224" s="69"/>
      <c r="J224" s="68"/>
      <c r="K224" s="68"/>
      <c r="L224" s="68"/>
      <c r="M224" s="68"/>
    </row>
    <row r="225" spans="1:16" ht="13.5" thickBot="1" x14ac:dyDescent="0.25"/>
    <row r="226" spans="1:16" ht="53.25" customHeight="1" thickBot="1" x14ac:dyDescent="0.25">
      <c r="A226" s="1" t="s">
        <v>0</v>
      </c>
      <c r="B226" s="2" t="s">
        <v>1</v>
      </c>
      <c r="C226" s="1" t="s">
        <v>2</v>
      </c>
      <c r="D226" s="3" t="s">
        <v>3</v>
      </c>
      <c r="E226" s="1" t="s">
        <v>4</v>
      </c>
      <c r="F226" s="145" t="s">
        <v>5</v>
      </c>
      <c r="G226" s="4" t="s">
        <v>6</v>
      </c>
      <c r="H226" s="5" t="s">
        <v>7</v>
      </c>
      <c r="I226" s="6" t="s">
        <v>8</v>
      </c>
      <c r="J226" s="7" t="s">
        <v>9</v>
      </c>
      <c r="K226" s="8" t="s">
        <v>10</v>
      </c>
      <c r="L226" s="8" t="s">
        <v>11</v>
      </c>
      <c r="M226" s="7" t="s">
        <v>12</v>
      </c>
      <c r="N226" s="7" t="s">
        <v>13</v>
      </c>
      <c r="O226" s="7" t="s">
        <v>14</v>
      </c>
      <c r="P226" s="7" t="s">
        <v>15</v>
      </c>
    </row>
    <row r="227" spans="1:16" ht="12.75" customHeight="1" thickBot="1" x14ac:dyDescent="0.25">
      <c r="A227" s="157" t="s">
        <v>149</v>
      </c>
      <c r="B227" s="158"/>
      <c r="C227" s="158"/>
      <c r="D227" s="158"/>
      <c r="E227" s="158"/>
      <c r="F227" s="158"/>
      <c r="G227" s="158"/>
      <c r="H227" s="158"/>
      <c r="I227" s="158"/>
      <c r="J227" s="158"/>
      <c r="K227" s="158"/>
      <c r="L227" s="158"/>
      <c r="M227" s="158"/>
      <c r="N227" s="158"/>
      <c r="O227" s="158"/>
      <c r="P227" s="159"/>
    </row>
    <row r="228" spans="1:16" ht="25.5" x14ac:dyDescent="0.2">
      <c r="A228" s="62" t="s">
        <v>17</v>
      </c>
      <c r="B228" s="78" t="s">
        <v>150</v>
      </c>
      <c r="C228" s="13" t="s">
        <v>19</v>
      </c>
      <c r="D228" s="13" t="s">
        <v>20</v>
      </c>
      <c r="E228" s="74">
        <v>70</v>
      </c>
      <c r="F228" s="74"/>
      <c r="G228" s="13"/>
      <c r="H228" s="13"/>
      <c r="I228" s="88"/>
      <c r="J228" s="18"/>
      <c r="K228" s="19">
        <f>ROUND(I228*E228,2)</f>
        <v>0</v>
      </c>
      <c r="L228" s="20">
        <f>ROUND(K228+(K228*J228),2)</f>
        <v>0</v>
      </c>
      <c r="M228" s="13"/>
      <c r="N228" s="21"/>
      <c r="O228" s="13"/>
      <c r="P228" s="13"/>
    </row>
    <row r="229" spans="1:16" ht="25.5" x14ac:dyDescent="0.2">
      <c r="A229" s="36" t="s">
        <v>33</v>
      </c>
      <c r="B229" s="82" t="s">
        <v>151</v>
      </c>
      <c r="C229" s="50" t="s">
        <v>19</v>
      </c>
      <c r="D229" s="50" t="s">
        <v>20</v>
      </c>
      <c r="E229" s="83">
        <v>60</v>
      </c>
      <c r="F229" s="83"/>
      <c r="G229" s="50"/>
      <c r="H229" s="50"/>
      <c r="I229" s="89"/>
      <c r="J229" s="55"/>
      <c r="K229" s="56">
        <f>ROUND(I229*E229,2)</f>
        <v>0</v>
      </c>
      <c r="L229" s="57">
        <f>ROUND(K229+(K229*J229),2)</f>
        <v>0</v>
      </c>
      <c r="M229" s="50"/>
      <c r="N229" s="58"/>
      <c r="O229" s="50"/>
      <c r="P229" s="50"/>
    </row>
    <row r="230" spans="1:16" ht="25.5" x14ac:dyDescent="0.2">
      <c r="A230" s="36" t="s">
        <v>53</v>
      </c>
      <c r="B230" s="82" t="s">
        <v>152</v>
      </c>
      <c r="C230" s="50" t="s">
        <v>19</v>
      </c>
      <c r="D230" s="50" t="s">
        <v>20</v>
      </c>
      <c r="E230" s="83">
        <v>25</v>
      </c>
      <c r="F230" s="83"/>
      <c r="G230" s="50"/>
      <c r="H230" s="50"/>
      <c r="I230" s="89"/>
      <c r="J230" s="55"/>
      <c r="K230" s="56">
        <f>ROUND(I230*E230,2)</f>
        <v>0</v>
      </c>
      <c r="L230" s="57">
        <f>ROUND(K230+(K230*J230),2)</f>
        <v>0</v>
      </c>
      <c r="M230" s="50"/>
      <c r="N230" s="58"/>
      <c r="O230" s="50"/>
      <c r="P230" s="50"/>
    </row>
    <row r="231" spans="1:16" ht="25.5" x14ac:dyDescent="0.2">
      <c r="A231" s="36" t="s">
        <v>55</v>
      </c>
      <c r="B231" s="82" t="s">
        <v>153</v>
      </c>
      <c r="C231" s="50" t="s">
        <v>19</v>
      </c>
      <c r="D231" s="50" t="s">
        <v>20</v>
      </c>
      <c r="E231" s="83">
        <v>40</v>
      </c>
      <c r="F231" s="83"/>
      <c r="G231" s="50"/>
      <c r="H231" s="50"/>
      <c r="I231" s="89"/>
      <c r="J231" s="55"/>
      <c r="K231" s="56">
        <f>ROUND(I231*E231,2)</f>
        <v>0</v>
      </c>
      <c r="L231" s="57">
        <f>ROUND(K231+(K231*J231),2)</f>
        <v>0</v>
      </c>
      <c r="M231" s="50"/>
      <c r="N231" s="58"/>
      <c r="O231" s="50"/>
      <c r="P231" s="50"/>
    </row>
    <row r="232" spans="1:16" ht="13.5" thickBot="1" x14ac:dyDescent="0.25">
      <c r="G232" s="24"/>
      <c r="H232" s="25"/>
      <c r="I232" s="25"/>
      <c r="J232" s="26" t="s">
        <v>21</v>
      </c>
      <c r="K232" s="27">
        <f>SUM(K228:K231)</f>
        <v>0</v>
      </c>
      <c r="L232" s="28">
        <f>SUM(L228:L231)</f>
        <v>0</v>
      </c>
      <c r="M232" s="29"/>
    </row>
    <row r="233" spans="1:16" ht="13.5" thickBot="1" x14ac:dyDescent="0.25">
      <c r="G233" s="32"/>
      <c r="H233" s="25"/>
      <c r="I233" s="25"/>
      <c r="J233" s="33"/>
      <c r="K233" s="34"/>
      <c r="L233" s="34"/>
      <c r="M233" s="22"/>
    </row>
    <row r="234" spans="1:16" x14ac:dyDescent="0.2">
      <c r="G234" s="154" t="s">
        <v>154</v>
      </c>
      <c r="H234" s="155"/>
      <c r="I234" s="155"/>
      <c r="J234" s="155"/>
      <c r="K234" s="155"/>
      <c r="L234" s="155"/>
      <c r="M234" s="156"/>
    </row>
    <row r="235" spans="1:16" ht="38.25" x14ac:dyDescent="0.2">
      <c r="G235" s="35" t="s">
        <v>23</v>
      </c>
      <c r="H235" s="36" t="s">
        <v>24</v>
      </c>
      <c r="I235" s="37" t="s">
        <v>25</v>
      </c>
      <c r="J235" s="36" t="s">
        <v>26</v>
      </c>
      <c r="K235" s="36" t="s">
        <v>27</v>
      </c>
      <c r="L235" s="37" t="s">
        <v>28</v>
      </c>
      <c r="M235" s="38" t="s">
        <v>29</v>
      </c>
    </row>
    <row r="236" spans="1:16" ht="13.5" thickBot="1" x14ac:dyDescent="0.25">
      <c r="G236" s="39">
        <f>K232</f>
        <v>0</v>
      </c>
      <c r="H236" s="40">
        <f>L232</f>
        <v>0</v>
      </c>
      <c r="I236" s="41">
        <v>0.2</v>
      </c>
      <c r="J236" s="40">
        <f>G236*I236</f>
        <v>0</v>
      </c>
      <c r="K236" s="40">
        <f>H236*I236</f>
        <v>0</v>
      </c>
      <c r="L236" s="40">
        <f>G236+J236</f>
        <v>0</v>
      </c>
      <c r="M236" s="42">
        <f>H236+K236</f>
        <v>0</v>
      </c>
    </row>
    <row r="237" spans="1:16" x14ac:dyDescent="0.2">
      <c r="G237" s="68"/>
      <c r="H237" s="68"/>
      <c r="I237" s="69"/>
      <c r="J237" s="68"/>
      <c r="K237" s="68"/>
      <c r="L237" s="68"/>
      <c r="M237" s="68"/>
    </row>
    <row r="238" spans="1:16" x14ac:dyDescent="0.2">
      <c r="G238" s="68"/>
      <c r="H238" s="68"/>
      <c r="I238" s="69"/>
      <c r="J238" s="68"/>
      <c r="K238" s="68"/>
      <c r="L238" s="68"/>
      <c r="M238" s="68"/>
    </row>
    <row r="239" spans="1:16" ht="13.5" thickBot="1" x14ac:dyDescent="0.25"/>
    <row r="240" spans="1:16" ht="60" customHeight="1" thickBot="1" x14ac:dyDescent="0.25">
      <c r="A240" s="1" t="s">
        <v>0</v>
      </c>
      <c r="B240" s="2" t="s">
        <v>1</v>
      </c>
      <c r="C240" s="1" t="s">
        <v>2</v>
      </c>
      <c r="D240" s="3" t="s">
        <v>3</v>
      </c>
      <c r="E240" s="1" t="s">
        <v>4</v>
      </c>
      <c r="F240" s="145" t="s">
        <v>5</v>
      </c>
      <c r="G240" s="4" t="s">
        <v>6</v>
      </c>
      <c r="H240" s="5" t="s">
        <v>7</v>
      </c>
      <c r="I240" s="6" t="s">
        <v>8</v>
      </c>
      <c r="J240" s="7" t="s">
        <v>9</v>
      </c>
      <c r="K240" s="8" t="s">
        <v>10</v>
      </c>
      <c r="L240" s="8" t="s">
        <v>11</v>
      </c>
      <c r="M240" s="7" t="s">
        <v>12</v>
      </c>
      <c r="N240" s="7" t="s">
        <v>13</v>
      </c>
      <c r="O240" s="7" t="s">
        <v>14</v>
      </c>
      <c r="P240" s="7" t="s">
        <v>15</v>
      </c>
    </row>
    <row r="241" spans="1:16" ht="12.75" customHeight="1" thickBot="1" x14ac:dyDescent="0.25">
      <c r="A241" s="157" t="s">
        <v>155</v>
      </c>
      <c r="B241" s="158"/>
      <c r="C241" s="158"/>
      <c r="D241" s="158"/>
      <c r="E241" s="158"/>
      <c r="F241" s="158"/>
      <c r="G241" s="158"/>
      <c r="H241" s="158"/>
      <c r="I241" s="158"/>
      <c r="J241" s="158"/>
      <c r="K241" s="158"/>
      <c r="L241" s="158"/>
      <c r="M241" s="158"/>
      <c r="N241" s="158"/>
      <c r="O241" s="158"/>
      <c r="P241" s="159"/>
    </row>
    <row r="242" spans="1:16" ht="44.25" customHeight="1" x14ac:dyDescent="0.2">
      <c r="A242" s="62" t="s">
        <v>17</v>
      </c>
      <c r="B242" s="78" t="s">
        <v>156</v>
      </c>
      <c r="C242" s="13" t="s">
        <v>157</v>
      </c>
      <c r="D242" s="74" t="s">
        <v>32</v>
      </c>
      <c r="E242" s="74">
        <v>5</v>
      </c>
      <c r="F242" s="74"/>
      <c r="G242" s="13"/>
      <c r="H242" s="13"/>
      <c r="I242" s="88"/>
      <c r="J242" s="18"/>
      <c r="K242" s="19">
        <f>ROUND(I242*E242,2)</f>
        <v>0</v>
      </c>
      <c r="L242" s="20">
        <f>ROUND(K242+(K242*J242),2)</f>
        <v>0</v>
      </c>
      <c r="M242" s="13"/>
      <c r="N242" s="21"/>
      <c r="O242" s="13"/>
      <c r="P242" s="13"/>
    </row>
    <row r="243" spans="1:16" ht="81" customHeight="1" x14ac:dyDescent="0.2">
      <c r="A243" s="36" t="s">
        <v>33</v>
      </c>
      <c r="B243" s="82" t="s">
        <v>158</v>
      </c>
      <c r="C243" s="50" t="s">
        <v>19</v>
      </c>
      <c r="D243" s="50" t="s">
        <v>32</v>
      </c>
      <c r="E243" s="83">
        <v>300</v>
      </c>
      <c r="F243" s="83"/>
      <c r="G243" s="50"/>
      <c r="H243" s="50"/>
      <c r="I243" s="89"/>
      <c r="J243" s="55"/>
      <c r="K243" s="56">
        <f>ROUND(I243*E243,2)</f>
        <v>0</v>
      </c>
      <c r="L243" s="57">
        <f>ROUND(K243+(K243*J243),2)</f>
        <v>0</v>
      </c>
      <c r="M243" s="50"/>
      <c r="N243" s="58"/>
      <c r="O243" s="50"/>
      <c r="P243" s="50"/>
    </row>
    <row r="244" spans="1:16" ht="13.5" thickBot="1" x14ac:dyDescent="0.25">
      <c r="G244" s="24"/>
      <c r="H244" s="25"/>
      <c r="I244" s="25"/>
      <c r="J244" s="26" t="s">
        <v>21</v>
      </c>
      <c r="K244" s="27">
        <f>SUM(K242:K243)</f>
        <v>0</v>
      </c>
      <c r="L244" s="28">
        <f>SUM(L242:L243)</f>
        <v>0</v>
      </c>
      <c r="M244" s="29"/>
    </row>
    <row r="245" spans="1:16" ht="13.5" thickBot="1" x14ac:dyDescent="0.25">
      <c r="G245" s="32"/>
      <c r="H245" s="25"/>
      <c r="I245" s="25"/>
      <c r="J245" s="33"/>
      <c r="K245" s="34"/>
      <c r="L245" s="34"/>
      <c r="M245" s="22"/>
    </row>
    <row r="246" spans="1:16" x14ac:dyDescent="0.2">
      <c r="G246" s="154" t="s">
        <v>159</v>
      </c>
      <c r="H246" s="155"/>
      <c r="I246" s="155"/>
      <c r="J246" s="155"/>
      <c r="K246" s="155"/>
      <c r="L246" s="155"/>
      <c r="M246" s="156"/>
    </row>
    <row r="247" spans="1:16" ht="38.25" x14ac:dyDescent="0.2">
      <c r="G247" s="35" t="s">
        <v>23</v>
      </c>
      <c r="H247" s="36" t="s">
        <v>24</v>
      </c>
      <c r="I247" s="37" t="s">
        <v>25</v>
      </c>
      <c r="J247" s="36" t="s">
        <v>26</v>
      </c>
      <c r="K247" s="36" t="s">
        <v>27</v>
      </c>
      <c r="L247" s="37" t="s">
        <v>28</v>
      </c>
      <c r="M247" s="38" t="s">
        <v>29</v>
      </c>
    </row>
    <row r="248" spans="1:16" ht="13.5" thickBot="1" x14ac:dyDescent="0.25">
      <c r="G248" s="39">
        <f>K244</f>
        <v>0</v>
      </c>
      <c r="H248" s="40">
        <f>L244</f>
        <v>0</v>
      </c>
      <c r="I248" s="41">
        <v>0.2</v>
      </c>
      <c r="J248" s="40">
        <f>G248*I248</f>
        <v>0</v>
      </c>
      <c r="K248" s="40">
        <f>H248*I248</f>
        <v>0</v>
      </c>
      <c r="L248" s="40">
        <f>G248+J248</f>
        <v>0</v>
      </c>
      <c r="M248" s="42">
        <f>H248+K248</f>
        <v>0</v>
      </c>
    </row>
    <row r="251" spans="1:16" ht="13.5" thickBot="1" x14ac:dyDescent="0.25"/>
    <row r="252" spans="1:16" ht="51.75" customHeight="1" thickBot="1" x14ac:dyDescent="0.25">
      <c r="A252" s="1" t="s">
        <v>0</v>
      </c>
      <c r="B252" s="2" t="s">
        <v>1</v>
      </c>
      <c r="C252" s="1" t="s">
        <v>2</v>
      </c>
      <c r="D252" s="3" t="s">
        <v>3</v>
      </c>
      <c r="E252" s="1" t="s">
        <v>4</v>
      </c>
      <c r="F252" s="145" t="s">
        <v>5</v>
      </c>
      <c r="G252" s="4" t="s">
        <v>6</v>
      </c>
      <c r="H252" s="5" t="s">
        <v>7</v>
      </c>
      <c r="I252" s="6" t="s">
        <v>8</v>
      </c>
      <c r="J252" s="7" t="s">
        <v>9</v>
      </c>
      <c r="K252" s="8" t="s">
        <v>10</v>
      </c>
      <c r="L252" s="8" t="s">
        <v>11</v>
      </c>
      <c r="M252" s="7" t="s">
        <v>12</v>
      </c>
      <c r="N252" s="7" t="s">
        <v>13</v>
      </c>
      <c r="O252" s="7" t="s">
        <v>14</v>
      </c>
      <c r="P252" s="7" t="s">
        <v>15</v>
      </c>
    </row>
    <row r="253" spans="1:16" ht="12.75" customHeight="1" thickBot="1" x14ac:dyDescent="0.25">
      <c r="A253" s="157" t="s">
        <v>160</v>
      </c>
      <c r="B253" s="158"/>
      <c r="C253" s="158"/>
      <c r="D253" s="158"/>
      <c r="E253" s="158"/>
      <c r="F253" s="158"/>
      <c r="G253" s="158"/>
      <c r="H253" s="158"/>
      <c r="I253" s="158"/>
      <c r="J253" s="158"/>
      <c r="K253" s="158"/>
      <c r="L253" s="158"/>
      <c r="M253" s="158"/>
      <c r="N253" s="158"/>
      <c r="O253" s="158"/>
      <c r="P253" s="159"/>
    </row>
    <row r="254" spans="1:16" x14ac:dyDescent="0.2">
      <c r="A254" s="62" t="s">
        <v>17</v>
      </c>
      <c r="B254" s="43" t="s">
        <v>161</v>
      </c>
      <c r="C254" s="13" t="s">
        <v>19</v>
      </c>
      <c r="D254" s="13" t="s">
        <v>20</v>
      </c>
      <c r="E254" s="95">
        <v>1700</v>
      </c>
      <c r="F254" s="95"/>
      <c r="G254" s="13"/>
      <c r="H254" s="13"/>
      <c r="I254" s="88"/>
      <c r="J254" s="18"/>
      <c r="K254" s="19">
        <f>ROUND(I254*E254,2)</f>
        <v>0</v>
      </c>
      <c r="L254" s="20">
        <f>ROUND(K254+(K254*J254),2)</f>
        <v>0</v>
      </c>
      <c r="M254" s="13"/>
      <c r="N254" s="21"/>
      <c r="O254" s="13"/>
      <c r="P254" s="13"/>
    </row>
    <row r="255" spans="1:16" ht="25.5" x14ac:dyDescent="0.2">
      <c r="A255" s="36" t="s">
        <v>33</v>
      </c>
      <c r="B255" s="82" t="s">
        <v>162</v>
      </c>
      <c r="C255" s="50" t="s">
        <v>19</v>
      </c>
      <c r="D255" s="50" t="s">
        <v>20</v>
      </c>
      <c r="E255" s="96">
        <v>250</v>
      </c>
      <c r="F255" s="96"/>
      <c r="G255" s="50"/>
      <c r="H255" s="50"/>
      <c r="I255" s="89"/>
      <c r="J255" s="55"/>
      <c r="K255" s="56">
        <f>ROUND(I255*E255,2)</f>
        <v>0</v>
      </c>
      <c r="L255" s="57">
        <f>ROUND(K255+(K255*J255),2)</f>
        <v>0</v>
      </c>
      <c r="M255" s="50"/>
      <c r="N255" s="58"/>
      <c r="O255" s="50"/>
      <c r="P255" s="50"/>
    </row>
    <row r="256" spans="1:16" ht="25.5" x14ac:dyDescent="0.2">
      <c r="A256" s="62" t="s">
        <v>53</v>
      </c>
      <c r="B256" s="97" t="s">
        <v>163</v>
      </c>
      <c r="C256" s="13" t="s">
        <v>19</v>
      </c>
      <c r="D256" s="13" t="s">
        <v>20</v>
      </c>
      <c r="E256" s="95">
        <v>200</v>
      </c>
      <c r="F256" s="95"/>
      <c r="G256" s="13"/>
      <c r="H256" s="13"/>
      <c r="I256" s="88"/>
      <c r="J256" s="18"/>
      <c r="K256" s="19">
        <f>ROUND(I256*E256,2)</f>
        <v>0</v>
      </c>
      <c r="L256" s="20">
        <f>ROUND(K256+(K256*J256),2)</f>
        <v>0</v>
      </c>
      <c r="M256" s="13"/>
      <c r="N256" s="21"/>
      <c r="O256" s="13"/>
      <c r="P256" s="13"/>
    </row>
    <row r="257" spans="1:16" ht="35.25" customHeight="1" x14ac:dyDescent="0.2">
      <c r="A257" s="36" t="s">
        <v>55</v>
      </c>
      <c r="B257" s="97" t="s">
        <v>164</v>
      </c>
      <c r="C257" s="13" t="s">
        <v>19</v>
      </c>
      <c r="D257" s="13" t="s">
        <v>20</v>
      </c>
      <c r="E257" s="95">
        <v>1600</v>
      </c>
      <c r="F257" s="95"/>
      <c r="G257" s="13"/>
      <c r="H257" s="13"/>
      <c r="I257" s="88"/>
      <c r="J257" s="18"/>
      <c r="K257" s="19">
        <f>ROUND(I257*E257,2)</f>
        <v>0</v>
      </c>
      <c r="L257" s="20">
        <f>ROUND(K257+(K257*J257),2)</f>
        <v>0</v>
      </c>
      <c r="M257" s="13"/>
      <c r="N257" s="21"/>
      <c r="O257" s="13"/>
      <c r="P257" s="13"/>
    </row>
    <row r="258" spans="1:16" ht="13.5" thickBot="1" x14ac:dyDescent="0.25">
      <c r="G258" s="24"/>
      <c r="H258" s="25"/>
      <c r="I258" s="25"/>
      <c r="J258" s="26" t="s">
        <v>21</v>
      </c>
      <c r="K258" s="27">
        <f>SUM(K254:K257)</f>
        <v>0</v>
      </c>
      <c r="L258" s="28">
        <f>SUM(L254:L257)</f>
        <v>0</v>
      </c>
      <c r="M258" s="29"/>
    </row>
    <row r="259" spans="1:16" ht="13.5" thickBot="1" x14ac:dyDescent="0.25">
      <c r="G259" s="32"/>
      <c r="H259" s="25"/>
      <c r="I259" s="25"/>
      <c r="J259" s="33"/>
      <c r="K259" s="34"/>
      <c r="L259" s="34"/>
      <c r="M259" s="22"/>
    </row>
    <row r="260" spans="1:16" x14ac:dyDescent="0.2">
      <c r="G260" s="154" t="s">
        <v>165</v>
      </c>
      <c r="H260" s="155"/>
      <c r="I260" s="155"/>
      <c r="J260" s="155"/>
      <c r="K260" s="155"/>
      <c r="L260" s="155"/>
      <c r="M260" s="156"/>
    </row>
    <row r="261" spans="1:16" ht="38.25" x14ac:dyDescent="0.2">
      <c r="G261" s="35" t="s">
        <v>23</v>
      </c>
      <c r="H261" s="36" t="s">
        <v>24</v>
      </c>
      <c r="I261" s="37" t="s">
        <v>25</v>
      </c>
      <c r="J261" s="36" t="s">
        <v>26</v>
      </c>
      <c r="K261" s="36" t="s">
        <v>27</v>
      </c>
      <c r="L261" s="37" t="s">
        <v>28</v>
      </c>
      <c r="M261" s="38" t="s">
        <v>29</v>
      </c>
    </row>
    <row r="262" spans="1:16" ht="13.5" thickBot="1" x14ac:dyDescent="0.25">
      <c r="G262" s="39">
        <f>K258</f>
        <v>0</v>
      </c>
      <c r="H262" s="40">
        <f>L258</f>
        <v>0</v>
      </c>
      <c r="I262" s="41">
        <v>0.2</v>
      </c>
      <c r="J262" s="40">
        <f>G262*I262</f>
        <v>0</v>
      </c>
      <c r="K262" s="40">
        <f>H262*I262</f>
        <v>0</v>
      </c>
      <c r="L262" s="40">
        <f>G262+J262</f>
        <v>0</v>
      </c>
      <c r="M262" s="42">
        <f>H262+K262</f>
        <v>0</v>
      </c>
    </row>
    <row r="263" spans="1:16" x14ac:dyDescent="0.2">
      <c r="G263" s="68"/>
      <c r="H263" s="68"/>
      <c r="I263" s="69"/>
      <c r="J263" s="68"/>
      <c r="K263" s="68"/>
      <c r="L263" s="68"/>
      <c r="M263" s="68"/>
    </row>
    <row r="264" spans="1:16" x14ac:dyDescent="0.2">
      <c r="G264" s="68"/>
      <c r="H264" s="68"/>
      <c r="I264" s="69"/>
      <c r="J264" s="68"/>
      <c r="K264" s="68"/>
      <c r="L264" s="68"/>
      <c r="M264" s="68"/>
    </row>
    <row r="265" spans="1:16" ht="13.5" thickBot="1" x14ac:dyDescent="0.25"/>
    <row r="266" spans="1:16" ht="57.75" customHeight="1" thickBot="1" x14ac:dyDescent="0.25">
      <c r="A266" s="1" t="s">
        <v>0</v>
      </c>
      <c r="B266" s="2" t="s">
        <v>1</v>
      </c>
      <c r="C266" s="1" t="s">
        <v>2</v>
      </c>
      <c r="D266" s="3" t="s">
        <v>3</v>
      </c>
      <c r="E266" s="1" t="s">
        <v>4</v>
      </c>
      <c r="F266" s="145" t="s">
        <v>5</v>
      </c>
      <c r="G266" s="4" t="s">
        <v>6</v>
      </c>
      <c r="H266" s="5" t="s">
        <v>7</v>
      </c>
      <c r="I266" s="6" t="s">
        <v>8</v>
      </c>
      <c r="J266" s="7" t="s">
        <v>9</v>
      </c>
      <c r="K266" s="8" t="s">
        <v>10</v>
      </c>
      <c r="L266" s="8" t="s">
        <v>11</v>
      </c>
      <c r="M266" s="7" t="s">
        <v>12</v>
      </c>
      <c r="N266" s="7" t="s">
        <v>13</v>
      </c>
      <c r="O266" s="7" t="s">
        <v>14</v>
      </c>
      <c r="P266" s="7" t="s">
        <v>15</v>
      </c>
    </row>
    <row r="267" spans="1:16" ht="12.75" customHeight="1" thickBot="1" x14ac:dyDescent="0.25">
      <c r="A267" s="157" t="s">
        <v>166</v>
      </c>
      <c r="B267" s="158"/>
      <c r="C267" s="158"/>
      <c r="D267" s="158"/>
      <c r="E267" s="158"/>
      <c r="F267" s="158"/>
      <c r="G267" s="158"/>
      <c r="H267" s="158"/>
      <c r="I267" s="158"/>
      <c r="J267" s="158"/>
      <c r="K267" s="158"/>
      <c r="L267" s="158"/>
      <c r="M267" s="158"/>
      <c r="N267" s="158"/>
      <c r="O267" s="158"/>
      <c r="P267" s="159"/>
    </row>
    <row r="268" spans="1:16" ht="67.5" customHeight="1" x14ac:dyDescent="0.2">
      <c r="A268" s="62" t="s">
        <v>17</v>
      </c>
      <c r="B268" s="97" t="s">
        <v>167</v>
      </c>
      <c r="C268" s="13" t="s">
        <v>168</v>
      </c>
      <c r="D268" s="13" t="s">
        <v>32</v>
      </c>
      <c r="E268" s="95">
        <v>1000</v>
      </c>
      <c r="F268" s="95"/>
      <c r="G268" s="13"/>
      <c r="H268" s="13"/>
      <c r="I268" s="88"/>
      <c r="J268" s="18"/>
      <c r="K268" s="19">
        <f>ROUND(I268*E268,2)</f>
        <v>0</v>
      </c>
      <c r="L268" s="20">
        <f>ROUND(K268+(K268*J268),2)</f>
        <v>0</v>
      </c>
      <c r="M268" s="13"/>
      <c r="N268" s="21"/>
      <c r="O268" s="13"/>
      <c r="P268" s="13"/>
    </row>
    <row r="269" spans="1:16" ht="13.5" thickBot="1" x14ac:dyDescent="0.25">
      <c r="G269" s="24"/>
      <c r="H269" s="25"/>
      <c r="I269" s="25"/>
      <c r="J269" s="26" t="s">
        <v>21</v>
      </c>
      <c r="K269" s="27">
        <f>SUM(K268)</f>
        <v>0</v>
      </c>
      <c r="L269" s="28">
        <f>SUM(L268)</f>
        <v>0</v>
      </c>
      <c r="M269" s="29"/>
    </row>
    <row r="270" spans="1:16" ht="13.5" thickBot="1" x14ac:dyDescent="0.25">
      <c r="G270" s="32"/>
      <c r="H270" s="25"/>
      <c r="I270" s="25"/>
      <c r="J270" s="33"/>
      <c r="K270" s="34"/>
      <c r="L270" s="34"/>
      <c r="M270" s="22"/>
    </row>
    <row r="271" spans="1:16" x14ac:dyDescent="0.2">
      <c r="G271" s="154" t="s">
        <v>169</v>
      </c>
      <c r="H271" s="155"/>
      <c r="I271" s="155"/>
      <c r="J271" s="155"/>
      <c r="K271" s="155"/>
      <c r="L271" s="155"/>
      <c r="M271" s="156"/>
    </row>
    <row r="272" spans="1:16" ht="38.25" x14ac:dyDescent="0.2">
      <c r="G272" s="35" t="s">
        <v>23</v>
      </c>
      <c r="H272" s="36" t="s">
        <v>24</v>
      </c>
      <c r="I272" s="37" t="s">
        <v>25</v>
      </c>
      <c r="J272" s="36" t="s">
        <v>26</v>
      </c>
      <c r="K272" s="36" t="s">
        <v>27</v>
      </c>
      <c r="L272" s="37" t="s">
        <v>28</v>
      </c>
      <c r="M272" s="38" t="s">
        <v>29</v>
      </c>
    </row>
    <row r="273" spans="1:16" ht="13.5" thickBot="1" x14ac:dyDescent="0.25">
      <c r="G273" s="39">
        <f>K269</f>
        <v>0</v>
      </c>
      <c r="H273" s="40">
        <f>L269</f>
        <v>0</v>
      </c>
      <c r="I273" s="41">
        <v>0.2</v>
      </c>
      <c r="J273" s="40">
        <f>G273*I273</f>
        <v>0</v>
      </c>
      <c r="K273" s="40">
        <f>H273*I273</f>
        <v>0</v>
      </c>
      <c r="L273" s="40">
        <f>G273+J273</f>
        <v>0</v>
      </c>
      <c r="M273" s="42">
        <f>H273+K273</f>
        <v>0</v>
      </c>
    </row>
    <row r="274" spans="1:16" x14ac:dyDescent="0.2">
      <c r="G274" s="68"/>
      <c r="H274" s="68"/>
      <c r="I274" s="69"/>
      <c r="J274" s="68"/>
      <c r="K274" s="68"/>
      <c r="L274" s="68"/>
      <c r="M274" s="68"/>
    </row>
    <row r="275" spans="1:16" x14ac:dyDescent="0.2">
      <c r="G275" s="68"/>
      <c r="H275" s="68"/>
      <c r="I275" s="69"/>
      <c r="J275" s="68"/>
      <c r="K275" s="68"/>
      <c r="L275" s="68"/>
      <c r="M275" s="68"/>
    </row>
    <row r="276" spans="1:16" ht="13.5" thickBot="1" x14ac:dyDescent="0.25"/>
    <row r="277" spans="1:16" ht="58.5" customHeight="1" thickBot="1" x14ac:dyDescent="0.25">
      <c r="A277" s="1" t="s">
        <v>0</v>
      </c>
      <c r="B277" s="2" t="s">
        <v>1</v>
      </c>
      <c r="C277" s="1" t="s">
        <v>2</v>
      </c>
      <c r="D277" s="3" t="s">
        <v>3</v>
      </c>
      <c r="E277" s="1" t="s">
        <v>4</v>
      </c>
      <c r="F277" s="145" t="s">
        <v>5</v>
      </c>
      <c r="G277" s="4" t="s">
        <v>6</v>
      </c>
      <c r="H277" s="5" t="s">
        <v>7</v>
      </c>
      <c r="I277" s="6" t="s">
        <v>8</v>
      </c>
      <c r="J277" s="7" t="s">
        <v>9</v>
      </c>
      <c r="K277" s="8" t="s">
        <v>10</v>
      </c>
      <c r="L277" s="8" t="s">
        <v>11</v>
      </c>
      <c r="M277" s="7" t="s">
        <v>12</v>
      </c>
      <c r="N277" s="7" t="s">
        <v>13</v>
      </c>
      <c r="O277" s="7" t="s">
        <v>14</v>
      </c>
      <c r="P277" s="7" t="s">
        <v>15</v>
      </c>
    </row>
    <row r="278" spans="1:16" ht="12.75" customHeight="1" thickBot="1" x14ac:dyDescent="0.25">
      <c r="A278" s="157" t="s">
        <v>170</v>
      </c>
      <c r="B278" s="158"/>
      <c r="C278" s="158"/>
      <c r="D278" s="158"/>
      <c r="E278" s="158"/>
      <c r="F278" s="158"/>
      <c r="G278" s="158"/>
      <c r="H278" s="158"/>
      <c r="I278" s="158"/>
      <c r="J278" s="158"/>
      <c r="K278" s="158"/>
      <c r="L278" s="158"/>
      <c r="M278" s="158"/>
      <c r="N278" s="158"/>
      <c r="O278" s="158"/>
      <c r="P278" s="159"/>
    </row>
    <row r="279" spans="1:16" ht="347.25" customHeight="1" x14ac:dyDescent="0.2">
      <c r="A279" s="171" t="s">
        <v>17</v>
      </c>
      <c r="B279" s="98" t="s">
        <v>171</v>
      </c>
      <c r="C279" s="167" t="s">
        <v>19</v>
      </c>
      <c r="D279" s="167" t="s">
        <v>32</v>
      </c>
      <c r="E279" s="188">
        <v>350</v>
      </c>
      <c r="F279" s="99"/>
      <c r="G279" s="190"/>
      <c r="H279" s="184"/>
      <c r="I279" s="175"/>
      <c r="J279" s="177"/>
      <c r="K279" s="163">
        <f>ROUND(I279*E279,2)</f>
        <v>0</v>
      </c>
      <c r="L279" s="165">
        <f>ROUND(K279+(K279*J279),2)</f>
        <v>0</v>
      </c>
      <c r="M279" s="186"/>
      <c r="N279" s="186"/>
      <c r="O279" s="186"/>
      <c r="P279" s="186"/>
    </row>
    <row r="280" spans="1:16" ht="390.75" customHeight="1" x14ac:dyDescent="0.2">
      <c r="A280" s="172"/>
      <c r="B280" s="100" t="s">
        <v>172</v>
      </c>
      <c r="C280" s="168"/>
      <c r="D280" s="168"/>
      <c r="E280" s="189"/>
      <c r="F280" s="95"/>
      <c r="G280" s="191"/>
      <c r="H280" s="185"/>
      <c r="I280" s="176"/>
      <c r="J280" s="178"/>
      <c r="K280" s="164"/>
      <c r="L280" s="166"/>
      <c r="M280" s="187"/>
      <c r="N280" s="187"/>
      <c r="O280" s="187"/>
      <c r="P280" s="187"/>
    </row>
    <row r="281" spans="1:16" ht="13.5" thickBot="1" x14ac:dyDescent="0.25">
      <c r="G281" s="24"/>
      <c r="H281" s="25"/>
      <c r="I281" s="25"/>
      <c r="J281" s="26" t="s">
        <v>21</v>
      </c>
      <c r="K281" s="27">
        <f>SUM(K279)</f>
        <v>0</v>
      </c>
      <c r="L281" s="102">
        <f>SUM(L279)</f>
        <v>0</v>
      </c>
      <c r="M281" s="29"/>
    </row>
    <row r="282" spans="1:16" ht="13.5" thickBot="1" x14ac:dyDescent="0.25">
      <c r="G282" s="32"/>
      <c r="H282" s="25"/>
      <c r="I282" s="25"/>
      <c r="J282" s="33"/>
      <c r="K282" s="34"/>
      <c r="L282" s="34"/>
      <c r="M282" s="22"/>
    </row>
    <row r="283" spans="1:16" x14ac:dyDescent="0.2">
      <c r="G283" s="154" t="s">
        <v>173</v>
      </c>
      <c r="H283" s="155"/>
      <c r="I283" s="155"/>
      <c r="J283" s="155"/>
      <c r="K283" s="155"/>
      <c r="L283" s="155"/>
      <c r="M283" s="156"/>
    </row>
    <row r="284" spans="1:16" ht="38.25" x14ac:dyDescent="0.2">
      <c r="G284" s="35" t="s">
        <v>23</v>
      </c>
      <c r="H284" s="36" t="s">
        <v>24</v>
      </c>
      <c r="I284" s="37" t="s">
        <v>25</v>
      </c>
      <c r="J284" s="36" t="s">
        <v>26</v>
      </c>
      <c r="K284" s="36" t="s">
        <v>27</v>
      </c>
      <c r="L284" s="37" t="s">
        <v>28</v>
      </c>
      <c r="M284" s="38" t="s">
        <v>29</v>
      </c>
    </row>
    <row r="285" spans="1:16" ht="13.5" thickBot="1" x14ac:dyDescent="0.25">
      <c r="G285" s="39">
        <f>K281</f>
        <v>0</v>
      </c>
      <c r="H285" s="40">
        <f>L281</f>
        <v>0</v>
      </c>
      <c r="I285" s="41">
        <v>0.2</v>
      </c>
      <c r="J285" s="40">
        <f>G285*I285</f>
        <v>0</v>
      </c>
      <c r="K285" s="40">
        <f>H285*I285</f>
        <v>0</v>
      </c>
      <c r="L285" s="40">
        <f>G285+J285</f>
        <v>0</v>
      </c>
      <c r="M285" s="42">
        <f>H285+K285</f>
        <v>0</v>
      </c>
    </row>
    <row r="286" spans="1:16" x14ac:dyDescent="0.2">
      <c r="G286" s="68"/>
      <c r="H286" s="68"/>
      <c r="I286" s="69"/>
      <c r="J286" s="68"/>
      <c r="K286" s="68"/>
      <c r="L286" s="68"/>
      <c r="M286" s="68"/>
    </row>
    <row r="287" spans="1:16" x14ac:dyDescent="0.2">
      <c r="G287" s="68"/>
      <c r="H287" s="68"/>
      <c r="I287" s="69"/>
      <c r="J287" s="68"/>
      <c r="K287" s="68"/>
      <c r="L287" s="68"/>
      <c r="M287" s="68"/>
    </row>
    <row r="288" spans="1:16" ht="13.5" thickBot="1" x14ac:dyDescent="0.25"/>
    <row r="289" spans="1:16" ht="60" customHeight="1" thickBot="1" x14ac:dyDescent="0.25">
      <c r="A289" s="1" t="s">
        <v>0</v>
      </c>
      <c r="B289" s="2" t="s">
        <v>1</v>
      </c>
      <c r="C289" s="1" t="s">
        <v>2</v>
      </c>
      <c r="D289" s="3" t="s">
        <v>3</v>
      </c>
      <c r="E289" s="1" t="s">
        <v>4</v>
      </c>
      <c r="F289" s="145" t="s">
        <v>5</v>
      </c>
      <c r="G289" s="4" t="s">
        <v>6</v>
      </c>
      <c r="H289" s="5" t="s">
        <v>7</v>
      </c>
      <c r="I289" s="6" t="s">
        <v>8</v>
      </c>
      <c r="J289" s="7" t="s">
        <v>9</v>
      </c>
      <c r="K289" s="8" t="s">
        <v>10</v>
      </c>
      <c r="L289" s="8" t="s">
        <v>11</v>
      </c>
      <c r="M289" s="7" t="s">
        <v>12</v>
      </c>
      <c r="N289" s="7" t="s">
        <v>13</v>
      </c>
      <c r="O289" s="7" t="s">
        <v>14</v>
      </c>
      <c r="P289" s="7" t="s">
        <v>15</v>
      </c>
    </row>
    <row r="290" spans="1:16" ht="12.75" customHeight="1" thickBot="1" x14ac:dyDescent="0.25">
      <c r="A290" s="157" t="s">
        <v>174</v>
      </c>
      <c r="B290" s="158"/>
      <c r="C290" s="158"/>
      <c r="D290" s="158"/>
      <c r="E290" s="158"/>
      <c r="F290" s="158"/>
      <c r="G290" s="158"/>
      <c r="H290" s="158"/>
      <c r="I290" s="158"/>
      <c r="J290" s="158"/>
      <c r="K290" s="158"/>
      <c r="L290" s="158"/>
      <c r="M290" s="158"/>
      <c r="N290" s="158"/>
      <c r="O290" s="158"/>
      <c r="P290" s="159"/>
    </row>
    <row r="291" spans="1:16" ht="85.5" customHeight="1" x14ac:dyDescent="0.2">
      <c r="A291" s="62" t="s">
        <v>17</v>
      </c>
      <c r="B291" s="103" t="s">
        <v>175</v>
      </c>
      <c r="C291" s="13" t="s">
        <v>19</v>
      </c>
      <c r="D291" s="149" t="s">
        <v>337</v>
      </c>
      <c r="E291" s="13">
        <v>700</v>
      </c>
      <c r="F291" s="13"/>
      <c r="G291" s="15"/>
      <c r="H291" s="104"/>
      <c r="I291" s="105"/>
      <c r="J291" s="18"/>
      <c r="K291" s="19">
        <f>ROUND(I291*E291,2)</f>
        <v>0</v>
      </c>
      <c r="L291" s="20">
        <f>ROUND(K291+(K291*J291),2)</f>
        <v>0</v>
      </c>
      <c r="M291" s="106"/>
      <c r="N291" s="106"/>
      <c r="O291" s="106"/>
      <c r="P291" s="106"/>
    </row>
    <row r="292" spans="1:16" ht="81.75" customHeight="1" x14ac:dyDescent="0.2">
      <c r="A292" s="36" t="s">
        <v>33</v>
      </c>
      <c r="B292" s="107" t="s">
        <v>176</v>
      </c>
      <c r="C292" s="50" t="s">
        <v>19</v>
      </c>
      <c r="D292" s="148" t="s">
        <v>337</v>
      </c>
      <c r="E292" s="50">
        <v>150</v>
      </c>
      <c r="F292" s="50"/>
      <c r="G292" s="52"/>
      <c r="H292" s="108"/>
      <c r="I292" s="109"/>
      <c r="J292" s="55"/>
      <c r="K292" s="56">
        <f>ROUND(I292*E292,2)</f>
        <v>0</v>
      </c>
      <c r="L292" s="57">
        <f>ROUND(K292+(K292*J292),2)</f>
        <v>0</v>
      </c>
      <c r="M292" s="110"/>
      <c r="N292" s="110"/>
      <c r="O292" s="110"/>
      <c r="P292" s="110"/>
    </row>
    <row r="293" spans="1:16" ht="63.75" x14ac:dyDescent="0.2">
      <c r="A293" s="36" t="s">
        <v>53</v>
      </c>
      <c r="B293" s="107" t="s">
        <v>177</v>
      </c>
      <c r="C293" s="111"/>
      <c r="D293" s="111"/>
      <c r="E293" s="111"/>
      <c r="F293" s="111"/>
      <c r="G293" s="112"/>
      <c r="H293" s="113"/>
      <c r="I293" s="114"/>
      <c r="J293" s="115"/>
      <c r="K293" s="116"/>
      <c r="L293" s="117"/>
      <c r="M293" s="118"/>
      <c r="N293" s="118"/>
      <c r="O293" s="118"/>
      <c r="P293" s="118"/>
    </row>
    <row r="294" spans="1:16" x14ac:dyDescent="0.2">
      <c r="A294" s="119" t="s">
        <v>178</v>
      </c>
      <c r="B294" s="107" t="s">
        <v>179</v>
      </c>
      <c r="C294" s="50" t="s">
        <v>180</v>
      </c>
      <c r="D294" s="50" t="s">
        <v>32</v>
      </c>
      <c r="E294" s="50">
        <v>60</v>
      </c>
      <c r="F294" s="50"/>
      <c r="G294" s="52"/>
      <c r="H294" s="108"/>
      <c r="I294" s="109"/>
      <c r="J294" s="55"/>
      <c r="K294" s="56">
        <f>ROUND(I294*E294,2)</f>
        <v>0</v>
      </c>
      <c r="L294" s="57">
        <f>ROUND(K294+(K294*J294),2)</f>
        <v>0</v>
      </c>
      <c r="M294" s="110"/>
      <c r="N294" s="110"/>
      <c r="O294" s="110"/>
      <c r="P294" s="110"/>
    </row>
    <row r="295" spans="1:16" x14ac:dyDescent="0.2">
      <c r="A295" s="119" t="s">
        <v>181</v>
      </c>
      <c r="B295" s="107" t="s">
        <v>182</v>
      </c>
      <c r="C295" s="50" t="s">
        <v>183</v>
      </c>
      <c r="D295" s="50" t="s">
        <v>32</v>
      </c>
      <c r="E295" s="50">
        <v>80</v>
      </c>
      <c r="F295" s="50"/>
      <c r="G295" s="52"/>
      <c r="H295" s="108"/>
      <c r="I295" s="109"/>
      <c r="J295" s="55"/>
      <c r="K295" s="56">
        <f>ROUND(I295*E295,2)</f>
        <v>0</v>
      </c>
      <c r="L295" s="57">
        <f>ROUND(K295+(K295*J295),2)</f>
        <v>0</v>
      </c>
      <c r="M295" s="110"/>
      <c r="N295" s="110"/>
      <c r="O295" s="110"/>
      <c r="P295" s="110"/>
    </row>
    <row r="296" spans="1:16" ht="25.5" x14ac:dyDescent="0.2">
      <c r="A296" s="36" t="s">
        <v>55</v>
      </c>
      <c r="B296" s="147" t="s">
        <v>336</v>
      </c>
      <c r="C296" s="50" t="s">
        <v>19</v>
      </c>
      <c r="D296" s="148" t="s">
        <v>32</v>
      </c>
      <c r="E296" s="96">
        <v>5</v>
      </c>
      <c r="F296" s="96"/>
      <c r="G296" s="50"/>
      <c r="H296" s="50"/>
      <c r="I296" s="89"/>
      <c r="J296" s="55"/>
      <c r="K296" s="56">
        <f>ROUND(I296*E296,2)</f>
        <v>0</v>
      </c>
      <c r="L296" s="57">
        <f>ROUND(K296+(K296*J296),2)</f>
        <v>0</v>
      </c>
      <c r="M296" s="50"/>
      <c r="N296" s="58"/>
      <c r="O296" s="50"/>
      <c r="P296" s="50"/>
    </row>
    <row r="297" spans="1:16" ht="38.25" x14ac:dyDescent="0.2">
      <c r="A297" s="36" t="s">
        <v>57</v>
      </c>
      <c r="B297" s="120" t="s">
        <v>184</v>
      </c>
      <c r="C297" s="50" t="s">
        <v>19</v>
      </c>
      <c r="D297" s="50" t="s">
        <v>32</v>
      </c>
      <c r="E297" s="96">
        <v>1</v>
      </c>
      <c r="F297" s="96"/>
      <c r="G297" s="50"/>
      <c r="H297" s="50"/>
      <c r="I297" s="89"/>
      <c r="J297" s="55"/>
      <c r="K297" s="56">
        <f>ROUND(I297*E297,2)</f>
        <v>0</v>
      </c>
      <c r="L297" s="57">
        <f>ROUND(K297+(K297*J297),2)</f>
        <v>0</v>
      </c>
      <c r="M297" s="50"/>
      <c r="N297" s="58"/>
      <c r="O297" s="50"/>
      <c r="P297" s="50"/>
    </row>
    <row r="298" spans="1:16" ht="13.5" thickBot="1" x14ac:dyDescent="0.25">
      <c r="G298" s="24"/>
      <c r="H298" s="25"/>
      <c r="I298" s="25"/>
      <c r="J298" s="26" t="s">
        <v>21</v>
      </c>
      <c r="K298" s="27">
        <f>SUM(K291:K297)</f>
        <v>0</v>
      </c>
      <c r="L298" s="102">
        <f>SUM(L291:L297)</f>
        <v>0</v>
      </c>
      <c r="M298" s="29"/>
    </row>
    <row r="299" spans="1:16" ht="13.5" thickBot="1" x14ac:dyDescent="0.25">
      <c r="G299" s="32"/>
      <c r="H299" s="25"/>
      <c r="I299" s="25"/>
      <c r="J299" s="33"/>
      <c r="K299" s="34"/>
      <c r="L299" s="34"/>
      <c r="M299" s="22"/>
    </row>
    <row r="300" spans="1:16" x14ac:dyDescent="0.2">
      <c r="G300" s="154" t="s">
        <v>185</v>
      </c>
      <c r="H300" s="155"/>
      <c r="I300" s="155"/>
      <c r="J300" s="155"/>
      <c r="K300" s="155"/>
      <c r="L300" s="155"/>
      <c r="M300" s="156"/>
    </row>
    <row r="301" spans="1:16" ht="38.25" x14ac:dyDescent="0.2">
      <c r="G301" s="35" t="s">
        <v>23</v>
      </c>
      <c r="H301" s="36" t="s">
        <v>24</v>
      </c>
      <c r="I301" s="37" t="s">
        <v>25</v>
      </c>
      <c r="J301" s="36" t="s">
        <v>26</v>
      </c>
      <c r="K301" s="36" t="s">
        <v>27</v>
      </c>
      <c r="L301" s="37" t="s">
        <v>28</v>
      </c>
      <c r="M301" s="38" t="s">
        <v>29</v>
      </c>
    </row>
    <row r="302" spans="1:16" ht="13.5" thickBot="1" x14ac:dyDescent="0.25">
      <c r="G302" s="39">
        <f>K298</f>
        <v>0</v>
      </c>
      <c r="H302" s="40">
        <f>L298</f>
        <v>0</v>
      </c>
      <c r="I302" s="41">
        <v>0.2</v>
      </c>
      <c r="J302" s="40">
        <f>G302*I302</f>
        <v>0</v>
      </c>
      <c r="K302" s="40">
        <f>H302*I302</f>
        <v>0</v>
      </c>
      <c r="L302" s="40">
        <f>G302+J302</f>
        <v>0</v>
      </c>
      <c r="M302" s="42">
        <f>H302+K302</f>
        <v>0</v>
      </c>
    </row>
    <row r="303" spans="1:16" x14ac:dyDescent="0.2">
      <c r="G303" s="68"/>
      <c r="H303" s="68"/>
      <c r="I303" s="69"/>
      <c r="J303" s="68"/>
      <c r="K303" s="68"/>
      <c r="L303" s="68"/>
      <c r="M303" s="68"/>
    </row>
    <row r="304" spans="1:16" x14ac:dyDescent="0.2">
      <c r="G304" s="68"/>
      <c r="H304" s="68"/>
      <c r="I304" s="69"/>
      <c r="J304" s="68"/>
      <c r="K304" s="68"/>
      <c r="L304" s="68"/>
      <c r="M304" s="68"/>
    </row>
    <row r="305" spans="1:16" ht="13.5" thickBot="1" x14ac:dyDescent="0.25"/>
    <row r="306" spans="1:16" ht="51.75" customHeight="1" thickBot="1" x14ac:dyDescent="0.25">
      <c r="A306" s="1" t="s">
        <v>0</v>
      </c>
      <c r="B306" s="2" t="s">
        <v>1</v>
      </c>
      <c r="C306" s="1" t="s">
        <v>2</v>
      </c>
      <c r="D306" s="3" t="s">
        <v>3</v>
      </c>
      <c r="E306" s="1" t="s">
        <v>4</v>
      </c>
      <c r="F306" s="145" t="s">
        <v>5</v>
      </c>
      <c r="G306" s="4" t="s">
        <v>6</v>
      </c>
      <c r="H306" s="5" t="s">
        <v>7</v>
      </c>
      <c r="I306" s="6" t="s">
        <v>8</v>
      </c>
      <c r="J306" s="7" t="s">
        <v>9</v>
      </c>
      <c r="K306" s="8" t="s">
        <v>10</v>
      </c>
      <c r="L306" s="8" t="s">
        <v>11</v>
      </c>
      <c r="M306" s="7" t="s">
        <v>12</v>
      </c>
      <c r="N306" s="7" t="s">
        <v>13</v>
      </c>
      <c r="O306" s="7" t="s">
        <v>14</v>
      </c>
      <c r="P306" s="7" t="s">
        <v>15</v>
      </c>
    </row>
    <row r="307" spans="1:16" ht="12.75" customHeight="1" thickBot="1" x14ac:dyDescent="0.25">
      <c r="A307" s="157" t="s">
        <v>186</v>
      </c>
      <c r="B307" s="158"/>
      <c r="C307" s="158"/>
      <c r="D307" s="158"/>
      <c r="E307" s="158"/>
      <c r="F307" s="158"/>
      <c r="G307" s="158"/>
      <c r="H307" s="158"/>
      <c r="I307" s="158"/>
      <c r="J307" s="158"/>
      <c r="K307" s="158"/>
      <c r="L307" s="158"/>
      <c r="M307" s="158"/>
      <c r="N307" s="158"/>
      <c r="O307" s="158"/>
      <c r="P307" s="159"/>
    </row>
    <row r="308" spans="1:16" x14ac:dyDescent="0.2">
      <c r="A308" s="62" t="s">
        <v>17</v>
      </c>
      <c r="B308" s="97" t="s">
        <v>187</v>
      </c>
      <c r="C308" s="13" t="s">
        <v>19</v>
      </c>
      <c r="D308" s="13" t="s">
        <v>20</v>
      </c>
      <c r="E308" s="95">
        <v>100</v>
      </c>
      <c r="F308" s="95"/>
      <c r="G308" s="13"/>
      <c r="H308" s="13"/>
      <c r="I308" s="88"/>
      <c r="J308" s="18"/>
      <c r="K308" s="19">
        <f>ROUND(I308*E308,2)</f>
        <v>0</v>
      </c>
      <c r="L308" s="20">
        <f>ROUND(K308+(K308*J308),2)</f>
        <v>0</v>
      </c>
      <c r="M308" s="13"/>
      <c r="N308" s="21"/>
      <c r="O308" s="13"/>
      <c r="P308" s="13"/>
    </row>
    <row r="309" spans="1:16" ht="13.5" thickBot="1" x14ac:dyDescent="0.25">
      <c r="G309" s="24"/>
      <c r="H309" s="25"/>
      <c r="I309" s="25"/>
      <c r="J309" s="26" t="s">
        <v>21</v>
      </c>
      <c r="K309" s="27">
        <f>SUM(K308)</f>
        <v>0</v>
      </c>
      <c r="L309" s="102">
        <f>SUM(L308)</f>
        <v>0</v>
      </c>
      <c r="M309" s="29"/>
    </row>
    <row r="310" spans="1:16" ht="13.5" thickBot="1" x14ac:dyDescent="0.25">
      <c r="G310" s="32"/>
      <c r="H310" s="25"/>
      <c r="I310" s="25"/>
      <c r="J310" s="33"/>
      <c r="K310" s="34"/>
      <c r="L310" s="34"/>
      <c r="M310" s="22"/>
    </row>
    <row r="311" spans="1:16" x14ac:dyDescent="0.2">
      <c r="G311" s="154" t="s">
        <v>188</v>
      </c>
      <c r="H311" s="155"/>
      <c r="I311" s="155"/>
      <c r="J311" s="155"/>
      <c r="K311" s="155"/>
      <c r="L311" s="155"/>
      <c r="M311" s="156"/>
    </row>
    <row r="312" spans="1:16" ht="38.25" x14ac:dyDescent="0.2">
      <c r="G312" s="35" t="s">
        <v>23</v>
      </c>
      <c r="H312" s="36" t="s">
        <v>24</v>
      </c>
      <c r="I312" s="37" t="s">
        <v>25</v>
      </c>
      <c r="J312" s="36" t="s">
        <v>26</v>
      </c>
      <c r="K312" s="36" t="s">
        <v>27</v>
      </c>
      <c r="L312" s="37" t="s">
        <v>28</v>
      </c>
      <c r="M312" s="38" t="s">
        <v>29</v>
      </c>
    </row>
    <row r="313" spans="1:16" ht="13.5" thickBot="1" x14ac:dyDescent="0.25">
      <c r="G313" s="39">
        <f>K309</f>
        <v>0</v>
      </c>
      <c r="H313" s="40">
        <f>L309</f>
        <v>0</v>
      </c>
      <c r="I313" s="41">
        <v>0.2</v>
      </c>
      <c r="J313" s="40">
        <f>G313*I313</f>
        <v>0</v>
      </c>
      <c r="K313" s="40">
        <f>H313*I313</f>
        <v>0</v>
      </c>
      <c r="L313" s="40">
        <f>G313+J313</f>
        <v>0</v>
      </c>
      <c r="M313" s="42">
        <f>H313+K313</f>
        <v>0</v>
      </c>
    </row>
    <row r="314" spans="1:16" x14ac:dyDescent="0.2">
      <c r="G314" s="68"/>
      <c r="H314" s="68"/>
      <c r="I314" s="69"/>
      <c r="J314" s="68"/>
      <c r="K314" s="68"/>
      <c r="L314" s="68"/>
      <c r="M314" s="68"/>
    </row>
    <row r="315" spans="1:16" x14ac:dyDescent="0.2">
      <c r="G315" s="68"/>
      <c r="H315" s="68"/>
      <c r="I315" s="69"/>
      <c r="J315" s="68"/>
      <c r="K315" s="68"/>
      <c r="L315" s="68"/>
      <c r="M315" s="68"/>
    </row>
    <row r="316" spans="1:16" ht="13.5" thickBot="1" x14ac:dyDescent="0.25"/>
    <row r="317" spans="1:16" ht="60.75" customHeight="1" thickBot="1" x14ac:dyDescent="0.25">
      <c r="A317" s="1" t="s">
        <v>0</v>
      </c>
      <c r="B317" s="2" t="s">
        <v>1</v>
      </c>
      <c r="C317" s="1" t="s">
        <v>2</v>
      </c>
      <c r="D317" s="3" t="s">
        <v>3</v>
      </c>
      <c r="E317" s="1" t="s">
        <v>4</v>
      </c>
      <c r="F317" s="145" t="s">
        <v>5</v>
      </c>
      <c r="G317" s="4" t="s">
        <v>6</v>
      </c>
      <c r="H317" s="5" t="s">
        <v>7</v>
      </c>
      <c r="I317" s="6" t="s">
        <v>8</v>
      </c>
      <c r="J317" s="7" t="s">
        <v>9</v>
      </c>
      <c r="K317" s="8" t="s">
        <v>10</v>
      </c>
      <c r="L317" s="8" t="s">
        <v>11</v>
      </c>
      <c r="M317" s="7" t="s">
        <v>12</v>
      </c>
      <c r="N317" s="7" t="s">
        <v>13</v>
      </c>
      <c r="O317" s="7" t="s">
        <v>14</v>
      </c>
      <c r="P317" s="7" t="s">
        <v>15</v>
      </c>
    </row>
    <row r="318" spans="1:16" ht="12.75" customHeight="1" thickBot="1" x14ac:dyDescent="0.25">
      <c r="A318" s="157" t="s">
        <v>189</v>
      </c>
      <c r="B318" s="158"/>
      <c r="C318" s="158"/>
      <c r="D318" s="158"/>
      <c r="E318" s="158"/>
      <c r="F318" s="158"/>
      <c r="G318" s="158"/>
      <c r="H318" s="158"/>
      <c r="I318" s="158"/>
      <c r="J318" s="158"/>
      <c r="K318" s="158"/>
      <c r="L318" s="158"/>
      <c r="M318" s="158"/>
      <c r="N318" s="158"/>
      <c r="O318" s="158"/>
      <c r="P318" s="159"/>
    </row>
    <row r="319" spans="1:16" x14ac:dyDescent="0.2">
      <c r="A319" s="62" t="s">
        <v>17</v>
      </c>
      <c r="B319" s="97" t="s">
        <v>190</v>
      </c>
      <c r="C319" s="13" t="s">
        <v>19</v>
      </c>
      <c r="D319" s="13" t="s">
        <v>20</v>
      </c>
      <c r="E319" s="95">
        <v>100</v>
      </c>
      <c r="F319" s="95"/>
      <c r="G319" s="13"/>
      <c r="H319" s="13"/>
      <c r="I319" s="88"/>
      <c r="J319" s="18"/>
      <c r="K319" s="19">
        <f>ROUND(I319*E319,2)</f>
        <v>0</v>
      </c>
      <c r="L319" s="20">
        <f>ROUND(K319+(K319*J319),2)</f>
        <v>0</v>
      </c>
      <c r="M319" s="13"/>
      <c r="N319" s="21"/>
      <c r="O319" s="13"/>
      <c r="P319" s="13"/>
    </row>
    <row r="320" spans="1:16" ht="13.5" thickBot="1" x14ac:dyDescent="0.25">
      <c r="G320" s="24"/>
      <c r="H320" s="25"/>
      <c r="I320" s="25"/>
      <c r="J320" s="26" t="s">
        <v>21</v>
      </c>
      <c r="K320" s="27">
        <f>SUM(K319)</f>
        <v>0</v>
      </c>
      <c r="L320" s="102">
        <f>SUM(L319)</f>
        <v>0</v>
      </c>
      <c r="M320" s="29"/>
    </row>
    <row r="321" spans="1:16" ht="13.5" thickBot="1" x14ac:dyDescent="0.25">
      <c r="G321" s="32"/>
      <c r="H321" s="25"/>
      <c r="I321" s="25"/>
      <c r="J321" s="33"/>
      <c r="K321" s="34"/>
      <c r="L321" s="34"/>
      <c r="M321" s="22"/>
    </row>
    <row r="322" spans="1:16" x14ac:dyDescent="0.2">
      <c r="G322" s="154" t="s">
        <v>191</v>
      </c>
      <c r="H322" s="155"/>
      <c r="I322" s="155"/>
      <c r="J322" s="155"/>
      <c r="K322" s="155"/>
      <c r="L322" s="155"/>
      <c r="M322" s="156"/>
    </row>
    <row r="323" spans="1:16" ht="38.25" x14ac:dyDescent="0.2">
      <c r="G323" s="35" t="s">
        <v>23</v>
      </c>
      <c r="H323" s="36" t="s">
        <v>24</v>
      </c>
      <c r="I323" s="37" t="s">
        <v>25</v>
      </c>
      <c r="J323" s="36" t="s">
        <v>26</v>
      </c>
      <c r="K323" s="36" t="s">
        <v>27</v>
      </c>
      <c r="L323" s="37" t="s">
        <v>28</v>
      </c>
      <c r="M323" s="38" t="s">
        <v>29</v>
      </c>
    </row>
    <row r="324" spans="1:16" ht="13.5" thickBot="1" x14ac:dyDescent="0.25">
      <c r="G324" s="39">
        <f>K320</f>
        <v>0</v>
      </c>
      <c r="H324" s="40">
        <f>L320</f>
        <v>0</v>
      </c>
      <c r="I324" s="41">
        <v>0.2</v>
      </c>
      <c r="J324" s="40">
        <f>G324*I324</f>
        <v>0</v>
      </c>
      <c r="K324" s="40">
        <f>H324*I324</f>
        <v>0</v>
      </c>
      <c r="L324" s="40">
        <f>G324+J324</f>
        <v>0</v>
      </c>
      <c r="M324" s="42">
        <f>H324+K324</f>
        <v>0</v>
      </c>
    </row>
    <row r="325" spans="1:16" x14ac:dyDescent="0.2">
      <c r="G325" s="68"/>
      <c r="H325" s="68"/>
      <c r="I325" s="69"/>
      <c r="J325" s="68"/>
      <c r="K325" s="68"/>
      <c r="L325" s="68"/>
      <c r="M325" s="68"/>
    </row>
    <row r="326" spans="1:16" x14ac:dyDescent="0.2">
      <c r="G326" s="68"/>
      <c r="H326" s="68"/>
      <c r="I326" s="69"/>
      <c r="J326" s="68"/>
      <c r="K326" s="68"/>
      <c r="L326" s="68"/>
      <c r="M326" s="68"/>
    </row>
    <row r="327" spans="1:16" ht="13.5" thickBot="1" x14ac:dyDescent="0.25"/>
    <row r="328" spans="1:16" ht="55.5" customHeight="1" thickBot="1" x14ac:dyDescent="0.25">
      <c r="A328" s="1" t="s">
        <v>0</v>
      </c>
      <c r="B328" s="2" t="s">
        <v>1</v>
      </c>
      <c r="C328" s="1" t="s">
        <v>2</v>
      </c>
      <c r="D328" s="3" t="s">
        <v>3</v>
      </c>
      <c r="E328" s="1" t="s">
        <v>4</v>
      </c>
      <c r="F328" s="145" t="s">
        <v>5</v>
      </c>
      <c r="G328" s="4" t="s">
        <v>6</v>
      </c>
      <c r="H328" s="5" t="s">
        <v>7</v>
      </c>
      <c r="I328" s="6" t="s">
        <v>8</v>
      </c>
      <c r="J328" s="7" t="s">
        <v>9</v>
      </c>
      <c r="K328" s="8" t="s">
        <v>10</v>
      </c>
      <c r="L328" s="8" t="s">
        <v>11</v>
      </c>
      <c r="M328" s="7" t="s">
        <v>12</v>
      </c>
      <c r="N328" s="7" t="s">
        <v>13</v>
      </c>
      <c r="O328" s="7" t="s">
        <v>14</v>
      </c>
      <c r="P328" s="7" t="s">
        <v>15</v>
      </c>
    </row>
    <row r="329" spans="1:16" ht="12.75" customHeight="1" thickBot="1" x14ac:dyDescent="0.25">
      <c r="A329" s="157" t="s">
        <v>192</v>
      </c>
      <c r="B329" s="158"/>
      <c r="C329" s="158"/>
      <c r="D329" s="158"/>
      <c r="E329" s="158"/>
      <c r="F329" s="158"/>
      <c r="G329" s="158"/>
      <c r="H329" s="158"/>
      <c r="I329" s="158"/>
      <c r="J329" s="158"/>
      <c r="K329" s="158"/>
      <c r="L329" s="158"/>
      <c r="M329" s="158"/>
      <c r="N329" s="158"/>
      <c r="O329" s="158"/>
      <c r="P329" s="159"/>
    </row>
    <row r="330" spans="1:16" x14ac:dyDescent="0.2">
      <c r="A330" s="62" t="s">
        <v>17</v>
      </c>
      <c r="B330" s="97" t="s">
        <v>193</v>
      </c>
      <c r="C330" s="13" t="s">
        <v>19</v>
      </c>
      <c r="D330" s="13" t="s">
        <v>32</v>
      </c>
      <c r="E330" s="95">
        <v>10</v>
      </c>
      <c r="F330" s="95"/>
      <c r="G330" s="13"/>
      <c r="H330" s="13"/>
      <c r="I330" s="88"/>
      <c r="J330" s="18"/>
      <c r="K330" s="19">
        <f>ROUND(I330*E330,2)</f>
        <v>0</v>
      </c>
      <c r="L330" s="20">
        <f>ROUND(K330+(K330*J330),2)</f>
        <v>0</v>
      </c>
      <c r="M330" s="13"/>
      <c r="N330" s="21"/>
      <c r="O330" s="13"/>
      <c r="P330" s="13"/>
    </row>
    <row r="331" spans="1:16" ht="13.5" thickBot="1" x14ac:dyDescent="0.25">
      <c r="G331" s="24"/>
      <c r="H331" s="25"/>
      <c r="I331" s="25"/>
      <c r="J331" s="26" t="s">
        <v>21</v>
      </c>
      <c r="K331" s="27">
        <f>SUM(K330)</f>
        <v>0</v>
      </c>
      <c r="L331" s="102">
        <f>SUM(L330)</f>
        <v>0</v>
      </c>
      <c r="M331" s="29"/>
    </row>
    <row r="332" spans="1:16" ht="13.5" thickBot="1" x14ac:dyDescent="0.25">
      <c r="G332" s="32"/>
      <c r="H332" s="25"/>
      <c r="I332" s="25"/>
      <c r="J332" s="33"/>
      <c r="K332" s="34"/>
      <c r="L332" s="34"/>
      <c r="M332" s="22"/>
    </row>
    <row r="333" spans="1:16" x14ac:dyDescent="0.2">
      <c r="G333" s="154" t="s">
        <v>194</v>
      </c>
      <c r="H333" s="155"/>
      <c r="I333" s="155"/>
      <c r="J333" s="155"/>
      <c r="K333" s="155"/>
      <c r="L333" s="155"/>
      <c r="M333" s="156"/>
    </row>
    <row r="334" spans="1:16" ht="38.25" x14ac:dyDescent="0.2">
      <c r="G334" s="35" t="s">
        <v>23</v>
      </c>
      <c r="H334" s="36" t="s">
        <v>24</v>
      </c>
      <c r="I334" s="37" t="s">
        <v>25</v>
      </c>
      <c r="J334" s="36" t="s">
        <v>26</v>
      </c>
      <c r="K334" s="36" t="s">
        <v>27</v>
      </c>
      <c r="L334" s="37" t="s">
        <v>28</v>
      </c>
      <c r="M334" s="38" t="s">
        <v>29</v>
      </c>
    </row>
    <row r="335" spans="1:16" ht="13.5" thickBot="1" x14ac:dyDescent="0.25">
      <c r="G335" s="39">
        <f>K331</f>
        <v>0</v>
      </c>
      <c r="H335" s="40">
        <f>L331</f>
        <v>0</v>
      </c>
      <c r="I335" s="41">
        <v>0.2</v>
      </c>
      <c r="J335" s="40">
        <f>G335*I335</f>
        <v>0</v>
      </c>
      <c r="K335" s="40">
        <f>H335*I335</f>
        <v>0</v>
      </c>
      <c r="L335" s="40">
        <f>G335+J335</f>
        <v>0</v>
      </c>
      <c r="M335" s="42">
        <f>H335+K335</f>
        <v>0</v>
      </c>
    </row>
    <row r="339" spans="1:16" ht="13.5" thickBot="1" x14ac:dyDescent="0.25"/>
    <row r="340" spans="1:16" ht="51" customHeight="1" thickBot="1" x14ac:dyDescent="0.25">
      <c r="A340" s="1" t="s">
        <v>0</v>
      </c>
      <c r="B340" s="2" t="s">
        <v>1</v>
      </c>
      <c r="C340" s="1" t="s">
        <v>2</v>
      </c>
      <c r="D340" s="3" t="s">
        <v>3</v>
      </c>
      <c r="E340" s="1" t="s">
        <v>4</v>
      </c>
      <c r="F340" s="145" t="s">
        <v>5</v>
      </c>
      <c r="G340" s="4" t="s">
        <v>6</v>
      </c>
      <c r="H340" s="5" t="s">
        <v>7</v>
      </c>
      <c r="I340" s="6" t="s">
        <v>8</v>
      </c>
      <c r="J340" s="7" t="s">
        <v>9</v>
      </c>
      <c r="K340" s="8" t="s">
        <v>10</v>
      </c>
      <c r="L340" s="8" t="s">
        <v>11</v>
      </c>
      <c r="M340" s="7" t="s">
        <v>12</v>
      </c>
      <c r="N340" s="7" t="s">
        <v>13</v>
      </c>
      <c r="O340" s="7" t="s">
        <v>14</v>
      </c>
      <c r="P340" s="7" t="s">
        <v>15</v>
      </c>
    </row>
    <row r="341" spans="1:16" ht="12.75" customHeight="1" thickBot="1" x14ac:dyDescent="0.25">
      <c r="A341" s="157" t="s">
        <v>195</v>
      </c>
      <c r="B341" s="158"/>
      <c r="C341" s="158"/>
      <c r="D341" s="158"/>
      <c r="E341" s="158"/>
      <c r="F341" s="158"/>
      <c r="G341" s="158"/>
      <c r="H341" s="158"/>
      <c r="I341" s="158"/>
      <c r="J341" s="158"/>
      <c r="K341" s="158"/>
      <c r="L341" s="158"/>
      <c r="M341" s="158"/>
      <c r="N341" s="158"/>
      <c r="O341" s="158"/>
      <c r="P341" s="159"/>
    </row>
    <row r="342" spans="1:16" x14ac:dyDescent="0.2">
      <c r="A342" s="62" t="s">
        <v>17</v>
      </c>
      <c r="B342" s="97" t="s">
        <v>196</v>
      </c>
      <c r="C342" s="13">
        <v>26</v>
      </c>
      <c r="D342" s="13" t="s">
        <v>32</v>
      </c>
      <c r="E342" s="95">
        <v>10</v>
      </c>
      <c r="F342" s="95"/>
      <c r="G342" s="13"/>
      <c r="H342" s="13"/>
      <c r="I342" s="88"/>
      <c r="J342" s="18"/>
      <c r="K342" s="19">
        <f>ROUND(I342*E342,2)</f>
        <v>0</v>
      </c>
      <c r="L342" s="20">
        <f>ROUND(K342+(K342*J342),2)</f>
        <v>0</v>
      </c>
      <c r="M342" s="13"/>
      <c r="N342" s="21"/>
      <c r="O342" s="13"/>
      <c r="P342" s="13"/>
    </row>
    <row r="343" spans="1:16" ht="13.5" thickBot="1" x14ac:dyDescent="0.25">
      <c r="G343" s="24"/>
      <c r="H343" s="25"/>
      <c r="I343" s="25"/>
      <c r="J343" s="26" t="s">
        <v>21</v>
      </c>
      <c r="K343" s="27">
        <f>SUM(K342)</f>
        <v>0</v>
      </c>
      <c r="L343" s="102">
        <f>SUM(L342)</f>
        <v>0</v>
      </c>
      <c r="M343" s="29"/>
    </row>
    <row r="344" spans="1:16" ht="13.5" thickBot="1" x14ac:dyDescent="0.25">
      <c r="G344" s="32"/>
      <c r="H344" s="25"/>
      <c r="I344" s="25"/>
      <c r="J344" s="33"/>
      <c r="K344" s="34"/>
      <c r="L344" s="34"/>
      <c r="M344" s="22"/>
    </row>
    <row r="345" spans="1:16" x14ac:dyDescent="0.2">
      <c r="G345" s="154" t="s">
        <v>197</v>
      </c>
      <c r="H345" s="155"/>
      <c r="I345" s="155"/>
      <c r="J345" s="155"/>
      <c r="K345" s="155"/>
      <c r="L345" s="155"/>
      <c r="M345" s="156"/>
    </row>
    <row r="346" spans="1:16" ht="38.25" x14ac:dyDescent="0.2">
      <c r="G346" s="35" t="s">
        <v>23</v>
      </c>
      <c r="H346" s="36" t="s">
        <v>24</v>
      </c>
      <c r="I346" s="37" t="s">
        <v>25</v>
      </c>
      <c r="J346" s="36" t="s">
        <v>26</v>
      </c>
      <c r="K346" s="36" t="s">
        <v>27</v>
      </c>
      <c r="L346" s="37" t="s">
        <v>28</v>
      </c>
      <c r="M346" s="38" t="s">
        <v>29</v>
      </c>
    </row>
    <row r="347" spans="1:16" ht="13.5" thickBot="1" x14ac:dyDescent="0.25">
      <c r="G347" s="39">
        <f>K343</f>
        <v>0</v>
      </c>
      <c r="H347" s="40">
        <f>L343</f>
        <v>0</v>
      </c>
      <c r="I347" s="41">
        <v>0.2</v>
      </c>
      <c r="J347" s="40">
        <f>G347*I347</f>
        <v>0</v>
      </c>
      <c r="K347" s="40">
        <f>H347*I347</f>
        <v>0</v>
      </c>
      <c r="L347" s="40">
        <f>G347+J347</f>
        <v>0</v>
      </c>
      <c r="M347" s="42">
        <f>H347+K347</f>
        <v>0</v>
      </c>
    </row>
    <row r="349" spans="1:16" ht="13.5" thickBot="1" x14ac:dyDescent="0.25"/>
    <row r="350" spans="1:16" ht="56.25" customHeight="1" thickBot="1" x14ac:dyDescent="0.25">
      <c r="A350" s="1" t="s">
        <v>0</v>
      </c>
      <c r="B350" s="2" t="s">
        <v>1</v>
      </c>
      <c r="C350" s="1" t="s">
        <v>2</v>
      </c>
      <c r="D350" s="3" t="s">
        <v>3</v>
      </c>
      <c r="E350" s="1" t="s">
        <v>4</v>
      </c>
      <c r="F350" s="145" t="s">
        <v>5</v>
      </c>
      <c r="G350" s="4" t="s">
        <v>6</v>
      </c>
      <c r="H350" s="5" t="s">
        <v>7</v>
      </c>
      <c r="I350" s="6" t="s">
        <v>8</v>
      </c>
      <c r="J350" s="7" t="s">
        <v>9</v>
      </c>
      <c r="K350" s="8" t="s">
        <v>10</v>
      </c>
      <c r="L350" s="8" t="s">
        <v>11</v>
      </c>
      <c r="M350" s="7" t="s">
        <v>12</v>
      </c>
      <c r="N350" s="7" t="s">
        <v>13</v>
      </c>
      <c r="O350" s="7" t="s">
        <v>14</v>
      </c>
      <c r="P350" s="7" t="s">
        <v>15</v>
      </c>
    </row>
    <row r="351" spans="1:16" ht="12.75" customHeight="1" thickBot="1" x14ac:dyDescent="0.25">
      <c r="A351" s="157" t="s">
        <v>198</v>
      </c>
      <c r="B351" s="158"/>
      <c r="C351" s="158"/>
      <c r="D351" s="158"/>
      <c r="E351" s="158"/>
      <c r="F351" s="158"/>
      <c r="G351" s="158"/>
      <c r="H351" s="158"/>
      <c r="I351" s="158"/>
      <c r="J351" s="158"/>
      <c r="K351" s="158"/>
      <c r="L351" s="158"/>
      <c r="M351" s="158"/>
      <c r="N351" s="158"/>
      <c r="O351" s="158"/>
      <c r="P351" s="159"/>
    </row>
    <row r="352" spans="1:16" ht="38.25" x14ac:dyDescent="0.2">
      <c r="A352" s="62" t="s">
        <v>17</v>
      </c>
      <c r="B352" s="97" t="s">
        <v>199</v>
      </c>
      <c r="C352" s="13" t="s">
        <v>19</v>
      </c>
      <c r="D352" s="13" t="s">
        <v>200</v>
      </c>
      <c r="E352" s="95">
        <v>20</v>
      </c>
      <c r="F352" s="95"/>
      <c r="G352" s="13"/>
      <c r="H352" s="13"/>
      <c r="I352" s="88"/>
      <c r="J352" s="18"/>
      <c r="K352" s="19">
        <f>ROUND(I352*E352,2)</f>
        <v>0</v>
      </c>
      <c r="L352" s="20">
        <f>ROUND(K352+(K352*J352),2)</f>
        <v>0</v>
      </c>
      <c r="M352" s="13"/>
      <c r="N352" s="21"/>
      <c r="O352" s="13"/>
      <c r="P352" s="13"/>
    </row>
    <row r="353" spans="1:16" x14ac:dyDescent="0.2">
      <c r="A353" s="36" t="s">
        <v>33</v>
      </c>
      <c r="B353" s="120" t="s">
        <v>201</v>
      </c>
      <c r="C353" s="50" t="s">
        <v>19</v>
      </c>
      <c r="D353" s="50" t="s">
        <v>32</v>
      </c>
      <c r="E353" s="96">
        <v>5</v>
      </c>
      <c r="F353" s="96"/>
      <c r="G353" s="50"/>
      <c r="H353" s="50"/>
      <c r="I353" s="89"/>
      <c r="J353" s="55"/>
      <c r="K353" s="56">
        <f>ROUND(I353*E353,2)</f>
        <v>0</v>
      </c>
      <c r="L353" s="57">
        <f>ROUND(K353+(K353*J353),2)</f>
        <v>0</v>
      </c>
      <c r="M353" s="50"/>
      <c r="N353" s="58"/>
      <c r="O353" s="50"/>
      <c r="P353" s="50"/>
    </row>
    <row r="354" spans="1:16" ht="13.5" thickBot="1" x14ac:dyDescent="0.25">
      <c r="G354" s="24"/>
      <c r="H354" s="25"/>
      <c r="I354" s="25"/>
      <c r="J354" s="26" t="s">
        <v>21</v>
      </c>
      <c r="K354" s="27">
        <f>SUM(K352:K353)</f>
        <v>0</v>
      </c>
      <c r="L354" s="102">
        <f>SUM(L352:L353)</f>
        <v>0</v>
      </c>
      <c r="M354" s="29"/>
    </row>
    <row r="355" spans="1:16" ht="13.5" thickBot="1" x14ac:dyDescent="0.25">
      <c r="G355" s="32"/>
      <c r="H355" s="25"/>
      <c r="I355" s="25"/>
      <c r="J355" s="33"/>
      <c r="K355" s="34"/>
      <c r="L355" s="34"/>
      <c r="M355" s="22"/>
    </row>
    <row r="356" spans="1:16" x14ac:dyDescent="0.2">
      <c r="G356" s="154" t="s">
        <v>202</v>
      </c>
      <c r="H356" s="155"/>
      <c r="I356" s="155"/>
      <c r="J356" s="155"/>
      <c r="K356" s="155"/>
      <c r="L356" s="155"/>
      <c r="M356" s="156"/>
    </row>
    <row r="357" spans="1:16" ht="38.25" x14ac:dyDescent="0.2">
      <c r="G357" s="35" t="s">
        <v>23</v>
      </c>
      <c r="H357" s="36" t="s">
        <v>24</v>
      </c>
      <c r="I357" s="37" t="s">
        <v>25</v>
      </c>
      <c r="J357" s="36" t="s">
        <v>26</v>
      </c>
      <c r="K357" s="36" t="s">
        <v>27</v>
      </c>
      <c r="L357" s="37" t="s">
        <v>28</v>
      </c>
      <c r="M357" s="38" t="s">
        <v>29</v>
      </c>
    </row>
    <row r="358" spans="1:16" ht="13.5" thickBot="1" x14ac:dyDescent="0.25">
      <c r="G358" s="39">
        <f>K354</f>
        <v>0</v>
      </c>
      <c r="H358" s="40">
        <f>L354</f>
        <v>0</v>
      </c>
      <c r="I358" s="41">
        <v>0.2</v>
      </c>
      <c r="J358" s="40">
        <f>G358*I358</f>
        <v>0</v>
      </c>
      <c r="K358" s="40">
        <f>H358*I358</f>
        <v>0</v>
      </c>
      <c r="L358" s="40">
        <f>G358+J358</f>
        <v>0</v>
      </c>
      <c r="M358" s="42">
        <f>H358+K358</f>
        <v>0</v>
      </c>
    </row>
    <row r="361" spans="1:16" ht="13.5" thickBot="1" x14ac:dyDescent="0.25"/>
    <row r="362" spans="1:16" ht="51.75" customHeight="1" thickBot="1" x14ac:dyDescent="0.25">
      <c r="A362" s="1" t="s">
        <v>0</v>
      </c>
      <c r="B362" s="2" t="s">
        <v>1</v>
      </c>
      <c r="C362" s="1" t="s">
        <v>2</v>
      </c>
      <c r="D362" s="3" t="s">
        <v>3</v>
      </c>
      <c r="E362" s="1" t="s">
        <v>4</v>
      </c>
      <c r="F362" s="145" t="s">
        <v>5</v>
      </c>
      <c r="G362" s="4" t="s">
        <v>6</v>
      </c>
      <c r="H362" s="5" t="s">
        <v>7</v>
      </c>
      <c r="I362" s="6" t="s">
        <v>8</v>
      </c>
      <c r="J362" s="7" t="s">
        <v>9</v>
      </c>
      <c r="K362" s="8" t="s">
        <v>10</v>
      </c>
      <c r="L362" s="8" t="s">
        <v>11</v>
      </c>
      <c r="M362" s="7" t="s">
        <v>12</v>
      </c>
      <c r="N362" s="7" t="s">
        <v>13</v>
      </c>
      <c r="O362" s="7" t="s">
        <v>14</v>
      </c>
      <c r="P362" s="7" t="s">
        <v>15</v>
      </c>
    </row>
    <row r="363" spans="1:16" ht="12.75" customHeight="1" thickBot="1" x14ac:dyDescent="0.25">
      <c r="A363" s="157" t="s">
        <v>203</v>
      </c>
      <c r="B363" s="158"/>
      <c r="C363" s="158"/>
      <c r="D363" s="158"/>
      <c r="E363" s="158"/>
      <c r="F363" s="158"/>
      <c r="G363" s="158"/>
      <c r="H363" s="158"/>
      <c r="I363" s="158"/>
      <c r="J363" s="158"/>
      <c r="K363" s="158"/>
      <c r="L363" s="158"/>
      <c r="M363" s="158"/>
      <c r="N363" s="158"/>
      <c r="O363" s="158"/>
      <c r="P363" s="159"/>
    </row>
    <row r="364" spans="1:16" ht="25.5" x14ac:dyDescent="0.2">
      <c r="A364" s="62" t="s">
        <v>17</v>
      </c>
      <c r="B364" s="97" t="s">
        <v>204</v>
      </c>
      <c r="C364" s="13" t="s">
        <v>19</v>
      </c>
      <c r="D364" s="13" t="s">
        <v>20</v>
      </c>
      <c r="E364" s="95">
        <v>60</v>
      </c>
      <c r="F364" s="95"/>
      <c r="G364" s="13"/>
      <c r="H364" s="13"/>
      <c r="I364" s="88"/>
      <c r="J364" s="18"/>
      <c r="K364" s="19">
        <f>ROUND(I364*E364,2)</f>
        <v>0</v>
      </c>
      <c r="L364" s="20">
        <f>ROUND(K364+(K364*J364),2)</f>
        <v>0</v>
      </c>
      <c r="M364" s="13"/>
      <c r="N364" s="21"/>
      <c r="O364" s="13"/>
      <c r="P364" s="13"/>
    </row>
    <row r="365" spans="1:16" ht="13.5" thickBot="1" x14ac:dyDescent="0.25">
      <c r="G365" s="24"/>
      <c r="H365" s="25"/>
      <c r="I365" s="25"/>
      <c r="J365" s="26" t="s">
        <v>21</v>
      </c>
      <c r="K365" s="27">
        <f>SUM(K364)</f>
        <v>0</v>
      </c>
      <c r="L365" s="102">
        <f>SUM(L364)</f>
        <v>0</v>
      </c>
      <c r="M365" s="29"/>
    </row>
    <row r="366" spans="1:16" ht="13.5" thickBot="1" x14ac:dyDescent="0.25">
      <c r="G366" s="32"/>
      <c r="H366" s="25"/>
      <c r="I366" s="25"/>
      <c r="J366" s="33"/>
      <c r="K366" s="34"/>
      <c r="L366" s="34"/>
      <c r="M366" s="22"/>
    </row>
    <row r="367" spans="1:16" x14ac:dyDescent="0.2">
      <c r="G367" s="154" t="s">
        <v>205</v>
      </c>
      <c r="H367" s="155"/>
      <c r="I367" s="155"/>
      <c r="J367" s="155"/>
      <c r="K367" s="155"/>
      <c r="L367" s="155"/>
      <c r="M367" s="156"/>
    </row>
    <row r="368" spans="1:16" ht="38.25" x14ac:dyDescent="0.2">
      <c r="G368" s="35" t="s">
        <v>23</v>
      </c>
      <c r="H368" s="36" t="s">
        <v>24</v>
      </c>
      <c r="I368" s="37" t="s">
        <v>25</v>
      </c>
      <c r="J368" s="36" t="s">
        <v>26</v>
      </c>
      <c r="K368" s="36" t="s">
        <v>27</v>
      </c>
      <c r="L368" s="37" t="s">
        <v>28</v>
      </c>
      <c r="M368" s="38" t="s">
        <v>29</v>
      </c>
    </row>
    <row r="369" spans="1:16" ht="13.5" thickBot="1" x14ac:dyDescent="0.25">
      <c r="G369" s="39">
        <f>K365</f>
        <v>0</v>
      </c>
      <c r="H369" s="40">
        <f>L365</f>
        <v>0</v>
      </c>
      <c r="I369" s="41">
        <v>0.2</v>
      </c>
      <c r="J369" s="40">
        <f>G369*I369</f>
        <v>0</v>
      </c>
      <c r="K369" s="40">
        <f>H369*I369</f>
        <v>0</v>
      </c>
      <c r="L369" s="40">
        <f>G369+J369</f>
        <v>0</v>
      </c>
      <c r="M369" s="42">
        <f>H369+K369</f>
        <v>0</v>
      </c>
    </row>
    <row r="372" spans="1:16" ht="13.5" thickBot="1" x14ac:dyDescent="0.25"/>
    <row r="373" spans="1:16" ht="53.25" customHeight="1" thickBot="1" x14ac:dyDescent="0.25">
      <c r="A373" s="1" t="s">
        <v>0</v>
      </c>
      <c r="B373" s="2" t="s">
        <v>1</v>
      </c>
      <c r="C373" s="1" t="s">
        <v>2</v>
      </c>
      <c r="D373" s="3" t="s">
        <v>3</v>
      </c>
      <c r="E373" s="1" t="s">
        <v>4</v>
      </c>
      <c r="F373" s="145" t="s">
        <v>5</v>
      </c>
      <c r="G373" s="4" t="s">
        <v>6</v>
      </c>
      <c r="H373" s="5" t="s">
        <v>7</v>
      </c>
      <c r="I373" s="6" t="s">
        <v>8</v>
      </c>
      <c r="J373" s="7" t="s">
        <v>9</v>
      </c>
      <c r="K373" s="8" t="s">
        <v>10</v>
      </c>
      <c r="L373" s="8" t="s">
        <v>11</v>
      </c>
      <c r="M373" s="7" t="s">
        <v>12</v>
      </c>
      <c r="N373" s="7" t="s">
        <v>13</v>
      </c>
      <c r="O373" s="7" t="s">
        <v>14</v>
      </c>
      <c r="P373" s="7" t="s">
        <v>15</v>
      </c>
    </row>
    <row r="374" spans="1:16" ht="12.75" customHeight="1" thickBot="1" x14ac:dyDescent="0.25">
      <c r="A374" s="157" t="s">
        <v>206</v>
      </c>
      <c r="B374" s="158"/>
      <c r="C374" s="158"/>
      <c r="D374" s="158"/>
      <c r="E374" s="158"/>
      <c r="F374" s="158"/>
      <c r="G374" s="158"/>
      <c r="H374" s="158"/>
      <c r="I374" s="158"/>
      <c r="J374" s="158"/>
      <c r="K374" s="158"/>
      <c r="L374" s="158"/>
      <c r="M374" s="158"/>
      <c r="N374" s="158"/>
      <c r="O374" s="158"/>
      <c r="P374" s="159"/>
    </row>
    <row r="375" spans="1:16" x14ac:dyDescent="0.2">
      <c r="A375" s="62" t="s">
        <v>17</v>
      </c>
      <c r="B375" s="97" t="s">
        <v>207</v>
      </c>
      <c r="C375" s="13" t="s">
        <v>208</v>
      </c>
      <c r="D375" s="13" t="s">
        <v>32</v>
      </c>
      <c r="E375" s="95">
        <v>10</v>
      </c>
      <c r="F375" s="95"/>
      <c r="G375" s="13"/>
      <c r="H375" s="13"/>
      <c r="I375" s="88"/>
      <c r="J375" s="18"/>
      <c r="K375" s="19">
        <f>ROUND(I375*E375,2)</f>
        <v>0</v>
      </c>
      <c r="L375" s="20">
        <f>ROUND(K375+(K375*J375),2)</f>
        <v>0</v>
      </c>
      <c r="M375" s="13"/>
      <c r="N375" s="21"/>
      <c r="O375" s="13"/>
      <c r="P375" s="13"/>
    </row>
    <row r="376" spans="1:16" ht="13.5" thickBot="1" x14ac:dyDescent="0.25">
      <c r="G376" s="24"/>
      <c r="H376" s="25"/>
      <c r="I376" s="25"/>
      <c r="J376" s="26" t="s">
        <v>21</v>
      </c>
      <c r="K376" s="27">
        <f>SUM(K375)</f>
        <v>0</v>
      </c>
      <c r="L376" s="102">
        <f>SUM(L375)</f>
        <v>0</v>
      </c>
      <c r="M376" s="29"/>
    </row>
    <row r="377" spans="1:16" ht="13.5" thickBot="1" x14ac:dyDescent="0.25">
      <c r="G377" s="32"/>
      <c r="H377" s="25"/>
      <c r="I377" s="25"/>
      <c r="J377" s="33"/>
      <c r="K377" s="34"/>
      <c r="L377" s="34"/>
      <c r="M377" s="22"/>
    </row>
    <row r="378" spans="1:16" x14ac:dyDescent="0.2">
      <c r="G378" s="154" t="s">
        <v>209</v>
      </c>
      <c r="H378" s="155"/>
      <c r="I378" s="155"/>
      <c r="J378" s="155"/>
      <c r="K378" s="155"/>
      <c r="L378" s="155"/>
      <c r="M378" s="156"/>
    </row>
    <row r="379" spans="1:16" ht="38.25" x14ac:dyDescent="0.2">
      <c r="G379" s="35" t="s">
        <v>23</v>
      </c>
      <c r="H379" s="36" t="s">
        <v>24</v>
      </c>
      <c r="I379" s="37" t="s">
        <v>25</v>
      </c>
      <c r="J379" s="36" t="s">
        <v>26</v>
      </c>
      <c r="K379" s="36" t="s">
        <v>27</v>
      </c>
      <c r="L379" s="37" t="s">
        <v>28</v>
      </c>
      <c r="M379" s="38" t="s">
        <v>29</v>
      </c>
    </row>
    <row r="380" spans="1:16" ht="13.5" thickBot="1" x14ac:dyDescent="0.25">
      <c r="G380" s="39">
        <f>K376</f>
        <v>0</v>
      </c>
      <c r="H380" s="40">
        <f>L376</f>
        <v>0</v>
      </c>
      <c r="I380" s="41">
        <v>0.2</v>
      </c>
      <c r="J380" s="40">
        <f>G380*I380</f>
        <v>0</v>
      </c>
      <c r="K380" s="40">
        <f>H380*I380</f>
        <v>0</v>
      </c>
      <c r="L380" s="40">
        <f>G380+J380</f>
        <v>0</v>
      </c>
      <c r="M380" s="42">
        <f>H380+K380</f>
        <v>0</v>
      </c>
    </row>
    <row r="383" spans="1:16" ht="13.5" thickBot="1" x14ac:dyDescent="0.25"/>
    <row r="384" spans="1:16" ht="51.75" thickBot="1" x14ac:dyDescent="0.25">
      <c r="A384" s="1" t="s">
        <v>0</v>
      </c>
      <c r="B384" s="2" t="s">
        <v>1</v>
      </c>
      <c r="C384" s="1" t="s">
        <v>2</v>
      </c>
      <c r="D384" s="3" t="s">
        <v>3</v>
      </c>
      <c r="E384" s="1" t="s">
        <v>4</v>
      </c>
      <c r="F384" s="145" t="s">
        <v>5</v>
      </c>
      <c r="G384" s="146" t="s">
        <v>210</v>
      </c>
      <c r="H384" s="5" t="s">
        <v>7</v>
      </c>
      <c r="I384" s="6" t="s">
        <v>8</v>
      </c>
      <c r="J384" s="7" t="s">
        <v>9</v>
      </c>
      <c r="K384" s="8" t="s">
        <v>10</v>
      </c>
      <c r="L384" s="8" t="s">
        <v>11</v>
      </c>
      <c r="M384" s="7" t="s">
        <v>12</v>
      </c>
      <c r="N384" s="7" t="s">
        <v>13</v>
      </c>
      <c r="O384" s="7" t="s">
        <v>14</v>
      </c>
      <c r="P384" s="7" t="s">
        <v>15</v>
      </c>
    </row>
    <row r="385" spans="1:25" ht="12.75" customHeight="1" thickBot="1" x14ac:dyDescent="0.25">
      <c r="A385" s="157" t="s">
        <v>211</v>
      </c>
      <c r="B385" s="158"/>
      <c r="C385" s="158"/>
      <c r="D385" s="158"/>
      <c r="E385" s="158"/>
      <c r="F385" s="158"/>
      <c r="G385" s="158"/>
      <c r="H385" s="158"/>
      <c r="I385" s="158"/>
      <c r="J385" s="158"/>
      <c r="K385" s="158"/>
      <c r="L385" s="158"/>
      <c r="M385" s="158"/>
      <c r="N385" s="158"/>
      <c r="O385" s="158"/>
      <c r="P385" s="159"/>
    </row>
    <row r="386" spans="1:25" ht="15.75" customHeight="1" x14ac:dyDescent="0.2">
      <c r="A386" s="171" t="s">
        <v>17</v>
      </c>
      <c r="B386" s="181" t="s">
        <v>212</v>
      </c>
      <c r="C386" s="13" t="s">
        <v>213</v>
      </c>
      <c r="D386" s="13" t="s">
        <v>32</v>
      </c>
      <c r="E386" s="95">
        <v>20</v>
      </c>
      <c r="F386" s="95"/>
      <c r="G386" s="13"/>
      <c r="H386" s="13"/>
      <c r="I386" s="88"/>
      <c r="J386" s="18"/>
      <c r="K386" s="19">
        <f>ROUND(I386*E386,2)</f>
        <v>0</v>
      </c>
      <c r="L386" s="20">
        <f>ROUND(K386+(K386*J386),2)</f>
        <v>0</v>
      </c>
      <c r="M386" s="13"/>
      <c r="N386" s="21"/>
      <c r="O386" s="13"/>
      <c r="P386" s="13"/>
      <c r="Q386" s="121"/>
      <c r="R386" s="122"/>
      <c r="V386" s="123"/>
      <c r="Y386" s="124"/>
    </row>
    <row r="387" spans="1:25" x14ac:dyDescent="0.2">
      <c r="A387" s="171"/>
      <c r="B387" s="182"/>
      <c r="C387" s="50" t="s">
        <v>214</v>
      </c>
      <c r="D387" s="50" t="s">
        <v>32</v>
      </c>
      <c r="E387" s="96">
        <v>20</v>
      </c>
      <c r="F387" s="96"/>
      <c r="G387" s="50"/>
      <c r="H387" s="50"/>
      <c r="I387" s="89"/>
      <c r="J387" s="55"/>
      <c r="K387" s="56">
        <f t="shared" ref="K387:K396" si="6">ROUND(I387*E387,2)</f>
        <v>0</v>
      </c>
      <c r="L387" s="57">
        <f t="shared" ref="L387:L396" si="7">ROUND(K387+(K387*J387),2)</f>
        <v>0</v>
      </c>
      <c r="M387" s="50"/>
      <c r="N387" s="58"/>
      <c r="O387" s="50"/>
      <c r="P387" s="50"/>
      <c r="Q387" s="121"/>
      <c r="R387" s="122"/>
      <c r="V387" s="123"/>
      <c r="Y387" s="124"/>
    </row>
    <row r="388" spans="1:25" x14ac:dyDescent="0.2">
      <c r="A388" s="172"/>
      <c r="B388" s="182"/>
      <c r="C388" s="50" t="s">
        <v>215</v>
      </c>
      <c r="D388" s="50" t="s">
        <v>32</v>
      </c>
      <c r="E388" s="96">
        <v>20</v>
      </c>
      <c r="F388" s="96"/>
      <c r="G388" s="50"/>
      <c r="H388" s="50"/>
      <c r="I388" s="89"/>
      <c r="J388" s="55"/>
      <c r="K388" s="56">
        <f t="shared" si="6"/>
        <v>0</v>
      </c>
      <c r="L388" s="57">
        <f t="shared" si="7"/>
        <v>0</v>
      </c>
      <c r="M388" s="50"/>
      <c r="N388" s="58"/>
      <c r="O388" s="50"/>
      <c r="P388" s="50"/>
      <c r="Q388" s="121"/>
      <c r="R388" s="122"/>
      <c r="V388" s="123"/>
      <c r="Y388" s="124"/>
    </row>
    <row r="389" spans="1:25" ht="38.25" x14ac:dyDescent="0.2">
      <c r="A389" s="36" t="s">
        <v>33</v>
      </c>
      <c r="B389" s="125" t="s">
        <v>216</v>
      </c>
      <c r="C389" s="50" t="s">
        <v>217</v>
      </c>
      <c r="D389" s="50" t="s">
        <v>32</v>
      </c>
      <c r="E389" s="96">
        <v>65</v>
      </c>
      <c r="F389" s="96"/>
      <c r="G389" s="50"/>
      <c r="H389" s="50"/>
      <c r="I389" s="89"/>
      <c r="J389" s="55"/>
      <c r="K389" s="56">
        <f t="shared" si="6"/>
        <v>0</v>
      </c>
      <c r="L389" s="57">
        <f t="shared" si="7"/>
        <v>0</v>
      </c>
      <c r="M389" s="50"/>
      <c r="N389" s="58"/>
      <c r="O389" s="50"/>
      <c r="P389" s="50"/>
      <c r="Q389" s="121"/>
      <c r="R389" s="122"/>
      <c r="V389" s="123"/>
      <c r="Y389" s="124"/>
    </row>
    <row r="390" spans="1:25" ht="46.5" customHeight="1" x14ac:dyDescent="0.2">
      <c r="A390" s="179" t="s">
        <v>53</v>
      </c>
      <c r="B390" s="183" t="s">
        <v>218</v>
      </c>
      <c r="C390" s="126" t="s">
        <v>219</v>
      </c>
      <c r="D390" s="50" t="s">
        <v>32</v>
      </c>
      <c r="E390" s="96">
        <v>700</v>
      </c>
      <c r="F390" s="96"/>
      <c r="G390" s="50"/>
      <c r="H390" s="50"/>
      <c r="I390" s="89"/>
      <c r="J390" s="55"/>
      <c r="K390" s="56">
        <f t="shared" si="6"/>
        <v>0</v>
      </c>
      <c r="L390" s="57">
        <f t="shared" si="7"/>
        <v>0</v>
      </c>
      <c r="M390" s="50"/>
      <c r="N390" s="58"/>
      <c r="O390" s="50"/>
      <c r="P390" s="50"/>
      <c r="Q390" s="121"/>
      <c r="R390" s="122"/>
      <c r="V390" s="123"/>
      <c r="X390" s="127"/>
      <c r="Y390" s="124"/>
    </row>
    <row r="391" spans="1:25" ht="81" customHeight="1" x14ac:dyDescent="0.2">
      <c r="A391" s="172"/>
      <c r="B391" s="183"/>
      <c r="C391" s="50" t="s">
        <v>220</v>
      </c>
      <c r="D391" s="50" t="s">
        <v>32</v>
      </c>
      <c r="E391" s="96">
        <v>600</v>
      </c>
      <c r="F391" s="96"/>
      <c r="G391" s="50"/>
      <c r="H391" s="50"/>
      <c r="I391" s="89"/>
      <c r="J391" s="55"/>
      <c r="K391" s="56">
        <f t="shared" si="6"/>
        <v>0</v>
      </c>
      <c r="L391" s="57">
        <f t="shared" si="7"/>
        <v>0</v>
      </c>
      <c r="M391" s="50"/>
      <c r="N391" s="58"/>
      <c r="O391" s="50"/>
      <c r="P391" s="50"/>
      <c r="Q391" s="121"/>
      <c r="R391" s="122"/>
      <c r="V391" s="123"/>
      <c r="X391" s="127"/>
      <c r="Y391" s="124"/>
    </row>
    <row r="392" spans="1:25" ht="69.75" customHeight="1" x14ac:dyDescent="0.2">
      <c r="A392" s="179" t="s">
        <v>55</v>
      </c>
      <c r="B392" s="180" t="s">
        <v>218</v>
      </c>
      <c r="C392" s="50" t="s">
        <v>219</v>
      </c>
      <c r="D392" s="50" t="s">
        <v>32</v>
      </c>
      <c r="E392" s="96">
        <v>10</v>
      </c>
      <c r="F392" s="96"/>
      <c r="G392" s="50"/>
      <c r="H392" s="50"/>
      <c r="I392" s="89"/>
      <c r="J392" s="55"/>
      <c r="K392" s="56">
        <f t="shared" si="6"/>
        <v>0</v>
      </c>
      <c r="L392" s="57">
        <f t="shared" si="7"/>
        <v>0</v>
      </c>
      <c r="M392" s="50"/>
      <c r="N392" s="58"/>
      <c r="O392" s="50"/>
      <c r="P392" s="50"/>
      <c r="Q392" s="121"/>
      <c r="R392" s="122"/>
      <c r="V392" s="123"/>
      <c r="X392" s="127"/>
      <c r="Y392" s="124"/>
    </row>
    <row r="393" spans="1:25" ht="49.5" customHeight="1" x14ac:dyDescent="0.2">
      <c r="A393" s="172"/>
      <c r="B393" s="181"/>
      <c r="C393" s="50" t="s">
        <v>220</v>
      </c>
      <c r="D393" s="50" t="s">
        <v>32</v>
      </c>
      <c r="E393" s="96">
        <v>60</v>
      </c>
      <c r="F393" s="96"/>
      <c r="G393" s="50"/>
      <c r="H393" s="50"/>
      <c r="I393" s="89"/>
      <c r="J393" s="55"/>
      <c r="K393" s="56">
        <f t="shared" si="6"/>
        <v>0</v>
      </c>
      <c r="L393" s="57">
        <f t="shared" si="7"/>
        <v>0</v>
      </c>
      <c r="M393" s="50"/>
      <c r="N393" s="58"/>
      <c r="O393" s="50"/>
      <c r="P393" s="50"/>
      <c r="Q393" s="121"/>
      <c r="R393" s="122"/>
      <c r="V393" s="123"/>
      <c r="X393" s="127"/>
      <c r="Y393" s="124"/>
    </row>
    <row r="394" spans="1:25" ht="48.75" customHeight="1" x14ac:dyDescent="0.2">
      <c r="A394" s="36" t="s">
        <v>57</v>
      </c>
      <c r="B394" s="125" t="s">
        <v>221</v>
      </c>
      <c r="C394" s="50" t="s">
        <v>222</v>
      </c>
      <c r="D394" s="50" t="s">
        <v>32</v>
      </c>
      <c r="E394" s="96">
        <v>150</v>
      </c>
      <c r="F394" s="96"/>
      <c r="G394" s="50"/>
      <c r="H394" s="50"/>
      <c r="I394" s="89"/>
      <c r="J394" s="55"/>
      <c r="K394" s="19">
        <f t="shared" si="6"/>
        <v>0</v>
      </c>
      <c r="L394" s="57">
        <f t="shared" si="7"/>
        <v>0</v>
      </c>
      <c r="M394" s="50"/>
      <c r="N394" s="58"/>
      <c r="O394" s="50"/>
      <c r="P394" s="50"/>
      <c r="Q394" s="121"/>
      <c r="R394" s="122"/>
      <c r="V394" s="123"/>
      <c r="X394" s="127"/>
      <c r="Y394" s="124"/>
    </row>
    <row r="395" spans="1:25" ht="48.75" customHeight="1" x14ac:dyDescent="0.2">
      <c r="A395" s="36" t="s">
        <v>59</v>
      </c>
      <c r="B395" s="125" t="s">
        <v>223</v>
      </c>
      <c r="C395" s="50" t="s">
        <v>224</v>
      </c>
      <c r="D395" s="50" t="s">
        <v>20</v>
      </c>
      <c r="E395" s="96">
        <v>30</v>
      </c>
      <c r="F395" s="96"/>
      <c r="G395" s="50"/>
      <c r="H395" s="50"/>
      <c r="I395" s="89"/>
      <c r="J395" s="55"/>
      <c r="K395" s="19">
        <f t="shared" si="6"/>
        <v>0</v>
      </c>
      <c r="L395" s="57">
        <f t="shared" si="7"/>
        <v>0</v>
      </c>
      <c r="M395" s="50"/>
      <c r="N395" s="58"/>
      <c r="O395" s="50"/>
      <c r="P395" s="50"/>
      <c r="Q395" s="121"/>
      <c r="R395" s="122"/>
      <c r="V395" s="123"/>
      <c r="X395" s="127"/>
      <c r="Y395" s="124"/>
    </row>
    <row r="396" spans="1:25" ht="48.75" customHeight="1" x14ac:dyDescent="0.2">
      <c r="A396" s="36" t="s">
        <v>61</v>
      </c>
      <c r="B396" s="125" t="s">
        <v>225</v>
      </c>
      <c r="C396" s="50" t="s">
        <v>226</v>
      </c>
      <c r="D396" s="50" t="s">
        <v>32</v>
      </c>
      <c r="E396" s="96">
        <v>100</v>
      </c>
      <c r="F396" s="96"/>
      <c r="G396" s="50"/>
      <c r="H396" s="50"/>
      <c r="I396" s="89"/>
      <c r="J396" s="55"/>
      <c r="K396" s="19">
        <f t="shared" si="6"/>
        <v>0</v>
      </c>
      <c r="L396" s="57">
        <f t="shared" si="7"/>
        <v>0</v>
      </c>
      <c r="M396" s="50"/>
      <c r="N396" s="58"/>
      <c r="O396" s="50"/>
      <c r="P396" s="50"/>
      <c r="Q396" s="121"/>
      <c r="R396" s="122"/>
      <c r="V396" s="123"/>
      <c r="X396" s="127"/>
      <c r="Y396" s="124"/>
    </row>
    <row r="397" spans="1:25" ht="13.5" thickBot="1" x14ac:dyDescent="0.25">
      <c r="A397" s="128"/>
      <c r="B397" s="128"/>
      <c r="C397" s="22"/>
      <c r="D397" s="22"/>
      <c r="E397" s="22"/>
      <c r="F397" s="22"/>
      <c r="G397" s="24"/>
      <c r="H397" s="25"/>
      <c r="I397" s="25"/>
      <c r="J397" s="26" t="s">
        <v>21</v>
      </c>
      <c r="K397" s="27">
        <f>SUM(K386:K396)</f>
        <v>0</v>
      </c>
      <c r="L397" s="102">
        <f>SUM(L386:L396)</f>
        <v>0</v>
      </c>
      <c r="M397" s="29"/>
      <c r="N397" s="128"/>
      <c r="O397" s="128"/>
      <c r="P397" s="129"/>
      <c r="Y397" s="124"/>
    </row>
    <row r="398" spans="1:25" ht="13.5" thickBot="1" x14ac:dyDescent="0.25">
      <c r="G398" s="32"/>
      <c r="H398" s="25"/>
      <c r="I398" s="25"/>
      <c r="J398" s="33"/>
      <c r="K398" s="34"/>
      <c r="L398" s="34"/>
      <c r="M398" s="22"/>
    </row>
    <row r="399" spans="1:25" x14ac:dyDescent="0.2">
      <c r="G399" s="154" t="s">
        <v>227</v>
      </c>
      <c r="H399" s="155"/>
      <c r="I399" s="155"/>
      <c r="J399" s="155"/>
      <c r="K399" s="155"/>
      <c r="L399" s="155"/>
      <c r="M399" s="156"/>
    </row>
    <row r="400" spans="1:25" ht="38.25" x14ac:dyDescent="0.2">
      <c r="G400" s="35" t="s">
        <v>23</v>
      </c>
      <c r="H400" s="36" t="s">
        <v>24</v>
      </c>
      <c r="I400" s="37" t="s">
        <v>25</v>
      </c>
      <c r="J400" s="36" t="s">
        <v>26</v>
      </c>
      <c r="K400" s="36" t="s">
        <v>27</v>
      </c>
      <c r="L400" s="37" t="s">
        <v>28</v>
      </c>
      <c r="M400" s="38" t="s">
        <v>29</v>
      </c>
    </row>
    <row r="401" spans="1:25" ht="13.5" thickBot="1" x14ac:dyDescent="0.25">
      <c r="G401" s="39">
        <f>K397</f>
        <v>0</v>
      </c>
      <c r="H401" s="40">
        <f>L397</f>
        <v>0</v>
      </c>
      <c r="I401" s="41">
        <v>0.2</v>
      </c>
      <c r="J401" s="40">
        <f>G401*I401</f>
        <v>0</v>
      </c>
      <c r="K401" s="40">
        <f>H401*I401</f>
        <v>0</v>
      </c>
      <c r="L401" s="40">
        <f>G401+J401</f>
        <v>0</v>
      </c>
      <c r="M401" s="42">
        <f>H401+K401</f>
        <v>0</v>
      </c>
    </row>
    <row r="404" spans="1:25" ht="13.5" thickBot="1" x14ac:dyDescent="0.25"/>
    <row r="405" spans="1:25" ht="58.5" customHeight="1" thickBot="1" x14ac:dyDescent="0.25">
      <c r="A405" s="1" t="s">
        <v>0</v>
      </c>
      <c r="B405" s="2" t="s">
        <v>1</v>
      </c>
      <c r="C405" s="1" t="s">
        <v>2</v>
      </c>
      <c r="D405" s="3" t="s">
        <v>3</v>
      </c>
      <c r="E405" s="1" t="s">
        <v>4</v>
      </c>
      <c r="F405" s="145" t="s">
        <v>5</v>
      </c>
      <c r="G405" s="4" t="s">
        <v>6</v>
      </c>
      <c r="H405" s="5" t="s">
        <v>7</v>
      </c>
      <c r="I405" s="6" t="s">
        <v>8</v>
      </c>
      <c r="J405" s="7" t="s">
        <v>9</v>
      </c>
      <c r="K405" s="8" t="s">
        <v>10</v>
      </c>
      <c r="L405" s="8" t="s">
        <v>11</v>
      </c>
      <c r="M405" s="7" t="s">
        <v>12</v>
      </c>
      <c r="N405" s="7" t="s">
        <v>13</v>
      </c>
      <c r="O405" s="7" t="s">
        <v>14</v>
      </c>
      <c r="P405" s="7" t="s">
        <v>15</v>
      </c>
    </row>
    <row r="406" spans="1:25" ht="12.75" customHeight="1" thickBot="1" x14ac:dyDescent="0.25">
      <c r="A406" s="157" t="s">
        <v>228</v>
      </c>
      <c r="B406" s="158"/>
      <c r="C406" s="158"/>
      <c r="D406" s="158"/>
      <c r="E406" s="158"/>
      <c r="F406" s="158"/>
      <c r="G406" s="158"/>
      <c r="H406" s="158"/>
      <c r="I406" s="158"/>
      <c r="J406" s="158"/>
      <c r="K406" s="158"/>
      <c r="L406" s="158"/>
      <c r="M406" s="158"/>
      <c r="N406" s="158"/>
      <c r="O406" s="158"/>
      <c r="P406" s="159"/>
    </row>
    <row r="407" spans="1:25" ht="63.75" x14ac:dyDescent="0.2">
      <c r="A407" s="62" t="s">
        <v>17</v>
      </c>
      <c r="B407" s="97" t="s">
        <v>229</v>
      </c>
      <c r="C407" s="13" t="s">
        <v>230</v>
      </c>
      <c r="D407" s="13" t="s">
        <v>32</v>
      </c>
      <c r="E407" s="95">
        <v>15</v>
      </c>
      <c r="F407" s="95"/>
      <c r="G407" s="13"/>
      <c r="H407" s="13"/>
      <c r="I407" s="88"/>
      <c r="J407" s="18"/>
      <c r="K407" s="19">
        <f>ROUND(I407*E407,2)</f>
        <v>0</v>
      </c>
      <c r="L407" s="20">
        <f>ROUND(K407+(K407*J407),2)</f>
        <v>0</v>
      </c>
      <c r="M407" s="13"/>
      <c r="N407" s="21"/>
      <c r="O407" s="13"/>
      <c r="P407" s="13"/>
      <c r="Q407" s="121"/>
      <c r="R407" s="122"/>
      <c r="V407" s="123"/>
      <c r="Y407" s="124"/>
    </row>
    <row r="408" spans="1:25" ht="63.75" x14ac:dyDescent="0.2">
      <c r="A408" s="36" t="s">
        <v>33</v>
      </c>
      <c r="B408" s="120" t="s">
        <v>231</v>
      </c>
      <c r="C408" s="50" t="s">
        <v>232</v>
      </c>
      <c r="D408" s="50" t="s">
        <v>32</v>
      </c>
      <c r="E408" s="96">
        <v>15</v>
      </c>
      <c r="F408" s="96"/>
      <c r="G408" s="50"/>
      <c r="H408" s="50"/>
      <c r="I408" s="89"/>
      <c r="J408" s="55"/>
      <c r="K408" s="56">
        <f t="shared" ref="K408:K415" si="8">ROUND(I408*E408,2)</f>
        <v>0</v>
      </c>
      <c r="L408" s="57">
        <f t="shared" ref="L408:L415" si="9">ROUND(K408+(K408*J408),2)</f>
        <v>0</v>
      </c>
      <c r="M408" s="50"/>
      <c r="N408" s="58"/>
      <c r="O408" s="50"/>
      <c r="P408" s="50"/>
      <c r="Q408" s="121"/>
      <c r="R408" s="122"/>
      <c r="V408" s="123"/>
      <c r="Y408" s="124"/>
    </row>
    <row r="409" spans="1:25" ht="63.75" x14ac:dyDescent="0.2">
      <c r="A409" s="36" t="s">
        <v>53</v>
      </c>
      <c r="B409" s="120" t="s">
        <v>233</v>
      </c>
      <c r="C409" s="50" t="s">
        <v>234</v>
      </c>
      <c r="D409" s="50" t="s">
        <v>32</v>
      </c>
      <c r="E409" s="96">
        <v>15</v>
      </c>
      <c r="F409" s="96"/>
      <c r="G409" s="50"/>
      <c r="H409" s="50"/>
      <c r="I409" s="89"/>
      <c r="J409" s="55"/>
      <c r="K409" s="56">
        <f t="shared" si="8"/>
        <v>0</v>
      </c>
      <c r="L409" s="57">
        <f t="shared" si="9"/>
        <v>0</v>
      </c>
      <c r="M409" s="50"/>
      <c r="N409" s="58"/>
      <c r="O409" s="50"/>
      <c r="P409" s="50"/>
      <c r="Q409" s="121"/>
      <c r="R409" s="122"/>
      <c r="V409" s="123"/>
      <c r="Y409" s="124"/>
    </row>
    <row r="410" spans="1:25" ht="51" x14ac:dyDescent="0.2">
      <c r="A410" s="36" t="s">
        <v>55</v>
      </c>
      <c r="B410" s="130" t="s">
        <v>235</v>
      </c>
      <c r="C410" s="50" t="s">
        <v>236</v>
      </c>
      <c r="D410" s="50" t="s">
        <v>32</v>
      </c>
      <c r="E410" s="96">
        <v>130</v>
      </c>
      <c r="F410" s="96"/>
      <c r="G410" s="50"/>
      <c r="H410" s="50"/>
      <c r="I410" s="89"/>
      <c r="J410" s="55"/>
      <c r="K410" s="56">
        <f t="shared" si="8"/>
        <v>0</v>
      </c>
      <c r="L410" s="57">
        <f t="shared" si="9"/>
        <v>0</v>
      </c>
      <c r="M410" s="50"/>
      <c r="N410" s="58"/>
      <c r="O410" s="50"/>
      <c r="P410" s="50"/>
      <c r="Q410" s="121"/>
      <c r="R410" s="122"/>
      <c r="V410" s="123"/>
      <c r="Y410" s="124"/>
    </row>
    <row r="411" spans="1:25" ht="51" x14ac:dyDescent="0.2">
      <c r="A411" s="36" t="s">
        <v>57</v>
      </c>
      <c r="B411" s="130" t="s">
        <v>237</v>
      </c>
      <c r="C411" s="50" t="s">
        <v>238</v>
      </c>
      <c r="D411" s="50" t="s">
        <v>32</v>
      </c>
      <c r="E411" s="96">
        <v>130</v>
      </c>
      <c r="F411" s="96"/>
      <c r="G411" s="50"/>
      <c r="H411" s="50"/>
      <c r="I411" s="89"/>
      <c r="J411" s="55"/>
      <c r="K411" s="56">
        <f t="shared" si="8"/>
        <v>0</v>
      </c>
      <c r="L411" s="57">
        <f t="shared" si="9"/>
        <v>0</v>
      </c>
      <c r="M411" s="50"/>
      <c r="N411" s="58"/>
      <c r="O411" s="50"/>
      <c r="P411" s="50"/>
      <c r="Q411" s="121"/>
      <c r="R411" s="122"/>
      <c r="V411" s="123"/>
      <c r="Y411" s="124"/>
    </row>
    <row r="412" spans="1:25" ht="63.75" x14ac:dyDescent="0.2">
      <c r="A412" s="36" t="s">
        <v>59</v>
      </c>
      <c r="B412" s="125" t="s">
        <v>239</v>
      </c>
      <c r="C412" s="50" t="s">
        <v>240</v>
      </c>
      <c r="D412" s="50" t="s">
        <v>32</v>
      </c>
      <c r="E412" s="96">
        <v>15</v>
      </c>
      <c r="F412" s="96"/>
      <c r="G412" s="50"/>
      <c r="H412" s="50"/>
      <c r="I412" s="89"/>
      <c r="J412" s="55"/>
      <c r="K412" s="56">
        <f t="shared" si="8"/>
        <v>0</v>
      </c>
      <c r="L412" s="57">
        <f t="shared" si="9"/>
        <v>0</v>
      </c>
      <c r="M412" s="50"/>
      <c r="N412" s="58"/>
      <c r="O412" s="50"/>
      <c r="P412" s="50"/>
      <c r="Q412" s="121"/>
      <c r="R412" s="122"/>
      <c r="V412" s="123"/>
      <c r="Y412" s="124"/>
    </row>
    <row r="413" spans="1:25" ht="102.75" customHeight="1" x14ac:dyDescent="0.2">
      <c r="A413" s="36" t="s">
        <v>61</v>
      </c>
      <c r="B413" s="131" t="s">
        <v>241</v>
      </c>
      <c r="C413" s="126" t="s">
        <v>242</v>
      </c>
      <c r="D413" s="50" t="s">
        <v>20</v>
      </c>
      <c r="E413" s="96">
        <v>55</v>
      </c>
      <c r="F413" s="96"/>
      <c r="G413" s="50"/>
      <c r="H413" s="50"/>
      <c r="I413" s="89"/>
      <c r="J413" s="55"/>
      <c r="K413" s="56">
        <f t="shared" si="8"/>
        <v>0</v>
      </c>
      <c r="L413" s="57">
        <f t="shared" si="9"/>
        <v>0</v>
      </c>
      <c r="M413" s="50"/>
      <c r="N413" s="58"/>
      <c r="O413" s="50"/>
      <c r="P413" s="50"/>
      <c r="Q413" s="121"/>
      <c r="R413" s="122"/>
      <c r="V413" s="123"/>
      <c r="X413" s="127"/>
      <c r="Y413" s="124"/>
    </row>
    <row r="414" spans="1:25" ht="38.25" x14ac:dyDescent="0.2">
      <c r="A414" s="36" t="s">
        <v>63</v>
      </c>
      <c r="B414" s="131" t="s">
        <v>243</v>
      </c>
      <c r="C414" s="50" t="s">
        <v>242</v>
      </c>
      <c r="D414" s="50" t="s">
        <v>32</v>
      </c>
      <c r="E414" s="96">
        <v>30</v>
      </c>
      <c r="F414" s="96"/>
      <c r="G414" s="50"/>
      <c r="H414" s="50"/>
      <c r="I414" s="89"/>
      <c r="J414" s="55"/>
      <c r="K414" s="56">
        <f t="shared" si="8"/>
        <v>0</v>
      </c>
      <c r="L414" s="57">
        <f t="shared" si="9"/>
        <v>0</v>
      </c>
      <c r="M414" s="50"/>
      <c r="N414" s="58"/>
      <c r="O414" s="50"/>
      <c r="P414" s="50"/>
      <c r="Q414" s="121"/>
      <c r="R414" s="122"/>
      <c r="V414" s="123"/>
      <c r="X414" s="127"/>
      <c r="Y414" s="124"/>
    </row>
    <row r="415" spans="1:25" ht="102" x14ac:dyDescent="0.2">
      <c r="A415" s="36" t="s">
        <v>65</v>
      </c>
      <c r="B415" s="120" t="s">
        <v>244</v>
      </c>
      <c r="C415" s="50" t="s">
        <v>245</v>
      </c>
      <c r="D415" s="50" t="s">
        <v>32</v>
      </c>
      <c r="E415" s="96">
        <v>50</v>
      </c>
      <c r="F415" s="96"/>
      <c r="G415" s="50"/>
      <c r="H415" s="50"/>
      <c r="I415" s="89"/>
      <c r="J415" s="55"/>
      <c r="K415" s="56">
        <f t="shared" si="8"/>
        <v>0</v>
      </c>
      <c r="L415" s="57">
        <f t="shared" si="9"/>
        <v>0</v>
      </c>
      <c r="M415" s="50"/>
      <c r="N415" s="58"/>
      <c r="O415" s="50"/>
      <c r="P415" s="50"/>
      <c r="Q415" s="121"/>
      <c r="R415" s="122"/>
      <c r="V415" s="123"/>
      <c r="X415" s="127"/>
      <c r="Y415" s="124"/>
    </row>
    <row r="416" spans="1:25" ht="13.5" thickBot="1" x14ac:dyDescent="0.25">
      <c r="A416" s="128"/>
      <c r="B416" s="128"/>
      <c r="C416" s="22"/>
      <c r="D416" s="22"/>
      <c r="E416" s="22"/>
      <c r="F416" s="22"/>
      <c r="G416" s="24"/>
      <c r="H416" s="25"/>
      <c r="I416" s="25"/>
      <c r="J416" s="26" t="s">
        <v>21</v>
      </c>
      <c r="K416" s="27">
        <f>SUM(K407:K415)</f>
        <v>0</v>
      </c>
      <c r="L416" s="102">
        <f>SUM(L407:L415)</f>
        <v>0</v>
      </c>
      <c r="M416" s="29"/>
      <c r="N416" s="128"/>
      <c r="O416" s="128"/>
      <c r="P416" s="129"/>
      <c r="Y416" s="124"/>
    </row>
    <row r="417" spans="1:16" ht="13.5" thickBot="1" x14ac:dyDescent="0.25">
      <c r="G417" s="32"/>
      <c r="H417" s="25"/>
      <c r="I417" s="25"/>
      <c r="J417" s="33"/>
      <c r="K417" s="34"/>
      <c r="L417" s="34"/>
      <c r="M417" s="22"/>
    </row>
    <row r="418" spans="1:16" x14ac:dyDescent="0.2">
      <c r="G418" s="154" t="s">
        <v>246</v>
      </c>
      <c r="H418" s="155"/>
      <c r="I418" s="155"/>
      <c r="J418" s="155"/>
      <c r="K418" s="155"/>
      <c r="L418" s="155"/>
      <c r="M418" s="156"/>
    </row>
    <row r="419" spans="1:16" ht="38.25" x14ac:dyDescent="0.2">
      <c r="G419" s="35" t="s">
        <v>23</v>
      </c>
      <c r="H419" s="36" t="s">
        <v>24</v>
      </c>
      <c r="I419" s="37" t="s">
        <v>25</v>
      </c>
      <c r="J419" s="36" t="s">
        <v>26</v>
      </c>
      <c r="K419" s="36" t="s">
        <v>27</v>
      </c>
      <c r="L419" s="37" t="s">
        <v>28</v>
      </c>
      <c r="M419" s="38" t="s">
        <v>29</v>
      </c>
    </row>
    <row r="420" spans="1:16" ht="13.5" thickBot="1" x14ac:dyDescent="0.25">
      <c r="G420" s="39">
        <f>K416</f>
        <v>0</v>
      </c>
      <c r="H420" s="40">
        <f>L416</f>
        <v>0</v>
      </c>
      <c r="I420" s="41">
        <v>0.2</v>
      </c>
      <c r="J420" s="40">
        <f>G420*I420</f>
        <v>0</v>
      </c>
      <c r="K420" s="40">
        <f>H420*I420</f>
        <v>0</v>
      </c>
      <c r="L420" s="40">
        <f>G420+J420</f>
        <v>0</v>
      </c>
      <c r="M420" s="42">
        <f>H420+K420</f>
        <v>0</v>
      </c>
    </row>
    <row r="423" spans="1:16" ht="13.5" thickBot="1" x14ac:dyDescent="0.25"/>
    <row r="424" spans="1:16" ht="53.25" customHeight="1" thickBot="1" x14ac:dyDescent="0.25">
      <c r="A424" s="1" t="s">
        <v>0</v>
      </c>
      <c r="B424" s="2" t="s">
        <v>1</v>
      </c>
      <c r="C424" s="1" t="s">
        <v>2</v>
      </c>
      <c r="D424" s="3" t="s">
        <v>3</v>
      </c>
      <c r="E424" s="1" t="s">
        <v>4</v>
      </c>
      <c r="F424" s="145" t="s">
        <v>5</v>
      </c>
      <c r="G424" s="4" t="s">
        <v>6</v>
      </c>
      <c r="H424" s="5" t="s">
        <v>7</v>
      </c>
      <c r="I424" s="6" t="s">
        <v>8</v>
      </c>
      <c r="J424" s="7" t="s">
        <v>9</v>
      </c>
      <c r="K424" s="8" t="s">
        <v>10</v>
      </c>
      <c r="L424" s="8" t="s">
        <v>11</v>
      </c>
      <c r="M424" s="7" t="s">
        <v>12</v>
      </c>
      <c r="N424" s="7" t="s">
        <v>13</v>
      </c>
      <c r="O424" s="7" t="s">
        <v>14</v>
      </c>
      <c r="P424" s="7" t="s">
        <v>15</v>
      </c>
    </row>
    <row r="425" spans="1:16" ht="12.75" customHeight="1" thickBot="1" x14ac:dyDescent="0.25">
      <c r="A425" s="157" t="s">
        <v>247</v>
      </c>
      <c r="B425" s="158"/>
      <c r="C425" s="158"/>
      <c r="D425" s="158"/>
      <c r="E425" s="158"/>
      <c r="F425" s="158"/>
      <c r="G425" s="158"/>
      <c r="H425" s="158"/>
      <c r="I425" s="158"/>
      <c r="J425" s="158"/>
      <c r="K425" s="158"/>
      <c r="L425" s="158"/>
      <c r="M425" s="158"/>
      <c r="N425" s="158"/>
      <c r="O425" s="158"/>
      <c r="P425" s="159"/>
    </row>
    <row r="426" spans="1:16" ht="100.5" customHeight="1" x14ac:dyDescent="0.2">
      <c r="A426" s="62" t="s">
        <v>17</v>
      </c>
      <c r="B426" s="97" t="s">
        <v>248</v>
      </c>
      <c r="C426" s="13" t="s">
        <v>249</v>
      </c>
      <c r="D426" s="13" t="s">
        <v>20</v>
      </c>
      <c r="E426" s="95">
        <v>2000</v>
      </c>
      <c r="F426" s="95"/>
      <c r="G426" s="13"/>
      <c r="H426" s="13"/>
      <c r="I426" s="101"/>
      <c r="J426" s="18"/>
      <c r="K426" s="19">
        <f>ROUND(I426*E426,2)</f>
        <v>0</v>
      </c>
      <c r="L426" s="20">
        <f>ROUND(K426+(K426*J426),2)</f>
        <v>0</v>
      </c>
      <c r="M426" s="13"/>
      <c r="N426" s="21"/>
      <c r="O426" s="13"/>
      <c r="P426" s="13"/>
    </row>
    <row r="427" spans="1:16" ht="13.5" thickBot="1" x14ac:dyDescent="0.25">
      <c r="G427" s="24"/>
      <c r="H427" s="25"/>
      <c r="I427" s="25"/>
      <c r="J427" s="26" t="s">
        <v>21</v>
      </c>
      <c r="K427" s="27">
        <f>SUM(K426)</f>
        <v>0</v>
      </c>
      <c r="L427" s="102">
        <f>SUM(L426)</f>
        <v>0</v>
      </c>
      <c r="M427" s="29"/>
    </row>
    <row r="428" spans="1:16" ht="13.5" thickBot="1" x14ac:dyDescent="0.25">
      <c r="G428" s="32"/>
      <c r="H428" s="25"/>
      <c r="I428" s="25"/>
      <c r="J428" s="33"/>
      <c r="K428" s="34"/>
      <c r="L428" s="34"/>
      <c r="M428" s="22"/>
    </row>
    <row r="429" spans="1:16" x14ac:dyDescent="0.2">
      <c r="G429" s="154" t="s">
        <v>250</v>
      </c>
      <c r="H429" s="155"/>
      <c r="I429" s="155"/>
      <c r="J429" s="155"/>
      <c r="K429" s="155"/>
      <c r="L429" s="155"/>
      <c r="M429" s="156"/>
    </row>
    <row r="430" spans="1:16" ht="38.25" x14ac:dyDescent="0.2">
      <c r="G430" s="35" t="s">
        <v>23</v>
      </c>
      <c r="H430" s="36" t="s">
        <v>24</v>
      </c>
      <c r="I430" s="37" t="s">
        <v>25</v>
      </c>
      <c r="J430" s="36" t="s">
        <v>26</v>
      </c>
      <c r="K430" s="36" t="s">
        <v>27</v>
      </c>
      <c r="L430" s="37" t="s">
        <v>28</v>
      </c>
      <c r="M430" s="38" t="s">
        <v>29</v>
      </c>
    </row>
    <row r="431" spans="1:16" ht="13.5" thickBot="1" x14ac:dyDescent="0.25">
      <c r="G431" s="39">
        <f>K427</f>
        <v>0</v>
      </c>
      <c r="H431" s="40">
        <f>L427</f>
        <v>0</v>
      </c>
      <c r="I431" s="41">
        <v>0.2</v>
      </c>
      <c r="J431" s="40">
        <f>G431*I431</f>
        <v>0</v>
      </c>
      <c r="K431" s="40">
        <f>H431*I431</f>
        <v>0</v>
      </c>
      <c r="L431" s="40">
        <f>G431+J431</f>
        <v>0</v>
      </c>
      <c r="M431" s="42">
        <f>H431+K431</f>
        <v>0</v>
      </c>
    </row>
    <row r="432" spans="1:16" x14ac:dyDescent="0.2">
      <c r="G432" s="68"/>
      <c r="H432" s="68"/>
      <c r="I432" s="69"/>
      <c r="J432" s="68"/>
      <c r="K432" s="68"/>
      <c r="L432" s="68"/>
      <c r="M432" s="68"/>
    </row>
    <row r="434" spans="1:16" ht="13.5" thickBot="1" x14ac:dyDescent="0.25"/>
    <row r="435" spans="1:16" ht="57.75" customHeight="1" thickBot="1" x14ac:dyDescent="0.25">
      <c r="A435" s="1" t="s">
        <v>0</v>
      </c>
      <c r="B435" s="2" t="s">
        <v>1</v>
      </c>
      <c r="C435" s="1" t="s">
        <v>2</v>
      </c>
      <c r="D435" s="3" t="s">
        <v>3</v>
      </c>
      <c r="E435" s="1" t="s">
        <v>4</v>
      </c>
      <c r="F435" s="145" t="s">
        <v>5</v>
      </c>
      <c r="G435" s="4" t="s">
        <v>6</v>
      </c>
      <c r="H435" s="5" t="s">
        <v>7</v>
      </c>
      <c r="I435" s="6" t="s">
        <v>8</v>
      </c>
      <c r="J435" s="7" t="s">
        <v>9</v>
      </c>
      <c r="K435" s="8" t="s">
        <v>10</v>
      </c>
      <c r="L435" s="8" t="s">
        <v>11</v>
      </c>
      <c r="M435" s="7" t="s">
        <v>12</v>
      </c>
      <c r="N435" s="7" t="s">
        <v>13</v>
      </c>
      <c r="O435" s="7" t="s">
        <v>14</v>
      </c>
      <c r="P435" s="7" t="s">
        <v>15</v>
      </c>
    </row>
    <row r="436" spans="1:16" ht="12.75" customHeight="1" thickBot="1" x14ac:dyDescent="0.25">
      <c r="A436" s="157" t="s">
        <v>251</v>
      </c>
      <c r="B436" s="158"/>
      <c r="C436" s="158"/>
      <c r="D436" s="158"/>
      <c r="E436" s="158"/>
      <c r="F436" s="158"/>
      <c r="G436" s="158"/>
      <c r="H436" s="158"/>
      <c r="I436" s="158"/>
      <c r="J436" s="158"/>
      <c r="K436" s="158"/>
      <c r="L436" s="158"/>
      <c r="M436" s="158"/>
      <c r="N436" s="158"/>
      <c r="O436" s="158"/>
      <c r="P436" s="159"/>
    </row>
    <row r="437" spans="1:16" ht="279" customHeight="1" x14ac:dyDescent="0.2">
      <c r="A437" s="171" t="s">
        <v>17</v>
      </c>
      <c r="B437" s="132" t="s">
        <v>252</v>
      </c>
      <c r="C437" s="167" t="s">
        <v>19</v>
      </c>
      <c r="D437" s="167" t="s">
        <v>200</v>
      </c>
      <c r="E437" s="173">
        <v>150</v>
      </c>
      <c r="F437" s="99"/>
      <c r="G437" s="167"/>
      <c r="H437" s="167"/>
      <c r="I437" s="175"/>
      <c r="J437" s="177"/>
      <c r="K437" s="163">
        <f>ROUND(I437*E437,2)</f>
        <v>0</v>
      </c>
      <c r="L437" s="165">
        <f>ROUND(K437+(K437*J437),2)</f>
        <v>0</v>
      </c>
      <c r="M437" s="167"/>
      <c r="N437" s="169"/>
      <c r="O437" s="167"/>
      <c r="P437" s="167"/>
    </row>
    <row r="438" spans="1:16" ht="111.75" customHeight="1" x14ac:dyDescent="0.2">
      <c r="A438" s="172"/>
      <c r="B438" s="97" t="s">
        <v>253</v>
      </c>
      <c r="C438" s="168"/>
      <c r="D438" s="168"/>
      <c r="E438" s="174"/>
      <c r="F438" s="95"/>
      <c r="G438" s="168"/>
      <c r="H438" s="168"/>
      <c r="I438" s="176"/>
      <c r="J438" s="178"/>
      <c r="K438" s="164"/>
      <c r="L438" s="166"/>
      <c r="M438" s="168"/>
      <c r="N438" s="170"/>
      <c r="O438" s="168"/>
      <c r="P438" s="168"/>
    </row>
    <row r="439" spans="1:16" ht="104.25" customHeight="1" x14ac:dyDescent="0.2">
      <c r="A439" s="36" t="s">
        <v>33</v>
      </c>
      <c r="B439" s="120" t="s">
        <v>254</v>
      </c>
      <c r="C439" s="50" t="s">
        <v>255</v>
      </c>
      <c r="D439" s="50" t="s">
        <v>20</v>
      </c>
      <c r="E439" s="96">
        <v>40</v>
      </c>
      <c r="F439" s="96"/>
      <c r="G439" s="50"/>
      <c r="H439" s="50"/>
      <c r="I439" s="89"/>
      <c r="J439" s="55"/>
      <c r="K439" s="56">
        <f>ROUND(I439*E439,2)</f>
        <v>0</v>
      </c>
      <c r="L439" s="57">
        <f>ROUND(K439+(K439*J439),2)</f>
        <v>0</v>
      </c>
      <c r="M439" s="50"/>
      <c r="N439" s="58"/>
      <c r="O439" s="50"/>
      <c r="P439" s="50"/>
    </row>
    <row r="440" spans="1:16" ht="76.5" x14ac:dyDescent="0.2">
      <c r="A440" s="36" t="s">
        <v>53</v>
      </c>
      <c r="B440" s="120" t="s">
        <v>256</v>
      </c>
      <c r="C440" s="50" t="s">
        <v>257</v>
      </c>
      <c r="D440" s="50" t="s">
        <v>20</v>
      </c>
      <c r="E440" s="96">
        <v>40</v>
      </c>
      <c r="F440" s="96"/>
      <c r="G440" s="50"/>
      <c r="H440" s="50"/>
      <c r="I440" s="89"/>
      <c r="J440" s="55"/>
      <c r="K440" s="56">
        <f>ROUND(I440*E440,2)</f>
        <v>0</v>
      </c>
      <c r="L440" s="57">
        <f>ROUND(K440+(K440*J440),2)</f>
        <v>0</v>
      </c>
      <c r="M440" s="50"/>
      <c r="N440" s="58"/>
      <c r="O440" s="50"/>
      <c r="P440" s="50"/>
    </row>
    <row r="441" spans="1:16" ht="76.5" x14ac:dyDescent="0.2">
      <c r="A441" s="36" t="s">
        <v>55</v>
      </c>
      <c r="B441" s="120" t="s">
        <v>258</v>
      </c>
      <c r="C441" s="50" t="s">
        <v>259</v>
      </c>
      <c r="D441" s="50" t="s">
        <v>20</v>
      </c>
      <c r="E441" s="96">
        <v>40</v>
      </c>
      <c r="F441" s="96"/>
      <c r="G441" s="50"/>
      <c r="H441" s="50"/>
      <c r="I441" s="89"/>
      <c r="J441" s="55"/>
      <c r="K441" s="56">
        <f>ROUND(I441*E441,2)</f>
        <v>0</v>
      </c>
      <c r="L441" s="57">
        <f>ROUND(K441+(K441*J441),2)</f>
        <v>0</v>
      </c>
      <c r="M441" s="50"/>
      <c r="N441" s="58"/>
      <c r="O441" s="50"/>
      <c r="P441" s="50"/>
    </row>
    <row r="442" spans="1:16" ht="102" x14ac:dyDescent="0.2">
      <c r="A442" s="36" t="s">
        <v>57</v>
      </c>
      <c r="B442" s="120" t="s">
        <v>260</v>
      </c>
      <c r="C442" s="50" t="s">
        <v>261</v>
      </c>
      <c r="D442" s="50" t="s">
        <v>20</v>
      </c>
      <c r="E442" s="96">
        <v>100</v>
      </c>
      <c r="F442" s="96"/>
      <c r="G442" s="50"/>
      <c r="H442" s="50"/>
      <c r="I442" s="89"/>
      <c r="J442" s="55"/>
      <c r="K442" s="56">
        <f>ROUND(I442*E442,2)</f>
        <v>0</v>
      </c>
      <c r="L442" s="57">
        <f>ROUND(K442+(K442*J442),2)</f>
        <v>0</v>
      </c>
      <c r="M442" s="50"/>
      <c r="N442" s="58"/>
      <c r="O442" s="50"/>
      <c r="P442" s="50"/>
    </row>
    <row r="443" spans="1:16" ht="135.75" customHeight="1" x14ac:dyDescent="0.2">
      <c r="A443" s="36" t="s">
        <v>59</v>
      </c>
      <c r="B443" s="120" t="s">
        <v>262</v>
      </c>
      <c r="C443" s="50" t="s">
        <v>263</v>
      </c>
      <c r="D443" s="50" t="s">
        <v>20</v>
      </c>
      <c r="E443" s="96">
        <v>10</v>
      </c>
      <c r="F443" s="96"/>
      <c r="G443" s="50"/>
      <c r="H443" s="50"/>
      <c r="I443" s="89"/>
      <c r="J443" s="55"/>
      <c r="K443" s="56">
        <f>ROUND(I443*E443,2)</f>
        <v>0</v>
      </c>
      <c r="L443" s="57">
        <f>ROUND(K443+(K443*J443),2)</f>
        <v>0</v>
      </c>
      <c r="M443" s="50"/>
      <c r="N443" s="58"/>
      <c r="O443" s="50"/>
      <c r="P443" s="50"/>
    </row>
    <row r="444" spans="1:16" ht="13.5" thickBot="1" x14ac:dyDescent="0.25">
      <c r="G444" s="24"/>
      <c r="H444" s="25"/>
      <c r="I444" s="25"/>
      <c r="J444" s="26" t="s">
        <v>21</v>
      </c>
      <c r="K444" s="27">
        <f>SUM(K437:K443)</f>
        <v>0</v>
      </c>
      <c r="L444" s="102">
        <f>SUM(L437:L443)</f>
        <v>0</v>
      </c>
      <c r="M444" s="29"/>
    </row>
    <row r="445" spans="1:16" ht="13.5" thickBot="1" x14ac:dyDescent="0.25">
      <c r="G445" s="32"/>
      <c r="H445" s="25"/>
      <c r="I445" s="25"/>
      <c r="J445" s="33"/>
      <c r="K445" s="34"/>
      <c r="L445" s="34"/>
      <c r="M445" s="22"/>
    </row>
    <row r="446" spans="1:16" x14ac:dyDescent="0.2">
      <c r="G446" s="154" t="s">
        <v>264</v>
      </c>
      <c r="H446" s="155"/>
      <c r="I446" s="155"/>
      <c r="J446" s="155"/>
      <c r="K446" s="155"/>
      <c r="L446" s="155"/>
      <c r="M446" s="156"/>
    </row>
    <row r="447" spans="1:16" ht="38.25" x14ac:dyDescent="0.2">
      <c r="G447" s="35" t="s">
        <v>23</v>
      </c>
      <c r="H447" s="36" t="s">
        <v>24</v>
      </c>
      <c r="I447" s="37" t="s">
        <v>25</v>
      </c>
      <c r="J447" s="36" t="s">
        <v>26</v>
      </c>
      <c r="K447" s="36" t="s">
        <v>27</v>
      </c>
      <c r="L447" s="37" t="s">
        <v>28</v>
      </c>
      <c r="M447" s="38" t="s">
        <v>29</v>
      </c>
    </row>
    <row r="448" spans="1:16" ht="13.5" thickBot="1" x14ac:dyDescent="0.25">
      <c r="G448" s="39">
        <f>K444</f>
        <v>0</v>
      </c>
      <c r="H448" s="40">
        <f>L444</f>
        <v>0</v>
      </c>
      <c r="I448" s="41">
        <v>0.2</v>
      </c>
      <c r="J448" s="40">
        <f>G448*I448</f>
        <v>0</v>
      </c>
      <c r="K448" s="40">
        <f>H448*I448</f>
        <v>0</v>
      </c>
      <c r="L448" s="40">
        <f>G448+J448</f>
        <v>0</v>
      </c>
      <c r="M448" s="42">
        <f>H448+K448</f>
        <v>0</v>
      </c>
    </row>
    <row r="451" spans="1:16" ht="13.5" thickBot="1" x14ac:dyDescent="0.25"/>
    <row r="452" spans="1:16" ht="58.5" customHeight="1" thickBot="1" x14ac:dyDescent="0.25">
      <c r="A452" s="1" t="s">
        <v>0</v>
      </c>
      <c r="B452" s="2" t="s">
        <v>1</v>
      </c>
      <c r="C452" s="1" t="s">
        <v>2</v>
      </c>
      <c r="D452" s="3" t="s">
        <v>3</v>
      </c>
      <c r="E452" s="1" t="s">
        <v>4</v>
      </c>
      <c r="F452" s="145" t="s">
        <v>5</v>
      </c>
      <c r="G452" s="4" t="s">
        <v>6</v>
      </c>
      <c r="H452" s="5" t="s">
        <v>7</v>
      </c>
      <c r="I452" s="6" t="s">
        <v>8</v>
      </c>
      <c r="J452" s="7" t="s">
        <v>9</v>
      </c>
      <c r="K452" s="8" t="s">
        <v>10</v>
      </c>
      <c r="L452" s="8" t="s">
        <v>11</v>
      </c>
      <c r="M452" s="7" t="s">
        <v>12</v>
      </c>
      <c r="N452" s="7" t="s">
        <v>13</v>
      </c>
      <c r="O452" s="7" t="s">
        <v>14</v>
      </c>
      <c r="P452" s="7" t="s">
        <v>15</v>
      </c>
    </row>
    <row r="453" spans="1:16" ht="12.75" customHeight="1" thickBot="1" x14ac:dyDescent="0.25">
      <c r="A453" s="157" t="s">
        <v>265</v>
      </c>
      <c r="B453" s="158"/>
      <c r="C453" s="158"/>
      <c r="D453" s="158"/>
      <c r="E453" s="158"/>
      <c r="F453" s="158"/>
      <c r="G453" s="158"/>
      <c r="H453" s="158"/>
      <c r="I453" s="158"/>
      <c r="J453" s="158"/>
      <c r="K453" s="158"/>
      <c r="L453" s="158"/>
      <c r="M453" s="158"/>
      <c r="N453" s="158"/>
      <c r="O453" s="158"/>
      <c r="P453" s="159"/>
    </row>
    <row r="454" spans="1:16" ht="303.75" customHeight="1" x14ac:dyDescent="0.2">
      <c r="A454" s="62" t="s">
        <v>17</v>
      </c>
      <c r="B454" s="97" t="s">
        <v>266</v>
      </c>
      <c r="C454" s="13" t="s">
        <v>19</v>
      </c>
      <c r="D454" s="13" t="s">
        <v>200</v>
      </c>
      <c r="E454" s="95">
        <v>60</v>
      </c>
      <c r="F454" s="95"/>
      <c r="G454" s="13"/>
      <c r="H454" s="13"/>
      <c r="I454" s="88"/>
      <c r="J454" s="18"/>
      <c r="K454" s="19">
        <f>ROUND(I454*E454,2)</f>
        <v>0</v>
      </c>
      <c r="L454" s="20">
        <f>ROUND(K454+(K454*J454),2)</f>
        <v>0</v>
      </c>
      <c r="M454" s="13"/>
      <c r="N454" s="21"/>
      <c r="O454" s="13"/>
      <c r="P454" s="13"/>
    </row>
    <row r="455" spans="1:16" ht="13.5" thickBot="1" x14ac:dyDescent="0.25">
      <c r="G455" s="24"/>
      <c r="H455" s="25"/>
      <c r="I455" s="25"/>
      <c r="J455" s="26" t="s">
        <v>21</v>
      </c>
      <c r="K455" s="27">
        <f>SUM(K454)</f>
        <v>0</v>
      </c>
      <c r="L455" s="102">
        <f>SUM(L454)</f>
        <v>0</v>
      </c>
      <c r="M455" s="29"/>
    </row>
    <row r="456" spans="1:16" ht="13.5" thickBot="1" x14ac:dyDescent="0.25">
      <c r="G456" s="32"/>
      <c r="H456" s="25"/>
      <c r="I456" s="25"/>
      <c r="J456" s="33"/>
      <c r="K456" s="34"/>
      <c r="L456" s="34"/>
      <c r="M456" s="22"/>
    </row>
    <row r="457" spans="1:16" x14ac:dyDescent="0.2">
      <c r="G457" s="154" t="s">
        <v>267</v>
      </c>
      <c r="H457" s="155"/>
      <c r="I457" s="155"/>
      <c r="J457" s="155"/>
      <c r="K457" s="155"/>
      <c r="L457" s="155"/>
      <c r="M457" s="156"/>
    </row>
    <row r="458" spans="1:16" ht="38.25" x14ac:dyDescent="0.2">
      <c r="G458" s="35" t="s">
        <v>23</v>
      </c>
      <c r="H458" s="36" t="s">
        <v>24</v>
      </c>
      <c r="I458" s="37" t="s">
        <v>25</v>
      </c>
      <c r="J458" s="36" t="s">
        <v>26</v>
      </c>
      <c r="K458" s="36" t="s">
        <v>27</v>
      </c>
      <c r="L458" s="37" t="s">
        <v>28</v>
      </c>
      <c r="M458" s="38" t="s">
        <v>29</v>
      </c>
    </row>
    <row r="459" spans="1:16" ht="13.5" thickBot="1" x14ac:dyDescent="0.25">
      <c r="G459" s="39">
        <f>K455</f>
        <v>0</v>
      </c>
      <c r="H459" s="40">
        <f>L455</f>
        <v>0</v>
      </c>
      <c r="I459" s="41">
        <v>0.2</v>
      </c>
      <c r="J459" s="40">
        <f>G459*I459</f>
        <v>0</v>
      </c>
      <c r="K459" s="40">
        <f>H459*I459</f>
        <v>0</v>
      </c>
      <c r="L459" s="40">
        <f>G459+J459</f>
        <v>0</v>
      </c>
      <c r="M459" s="42">
        <f>H459+K459</f>
        <v>0</v>
      </c>
    </row>
    <row r="462" spans="1:16" ht="13.5" thickBot="1" x14ac:dyDescent="0.25"/>
    <row r="463" spans="1:16" ht="57.75" customHeight="1" thickBot="1" x14ac:dyDescent="0.25">
      <c r="A463" s="1" t="s">
        <v>0</v>
      </c>
      <c r="B463" s="2" t="s">
        <v>1</v>
      </c>
      <c r="C463" s="1" t="s">
        <v>2</v>
      </c>
      <c r="D463" s="3" t="s">
        <v>3</v>
      </c>
      <c r="E463" s="1" t="s">
        <v>4</v>
      </c>
      <c r="F463" s="145" t="s">
        <v>5</v>
      </c>
      <c r="G463" s="4" t="s">
        <v>6</v>
      </c>
      <c r="H463" s="5" t="s">
        <v>7</v>
      </c>
      <c r="I463" s="6" t="s">
        <v>8</v>
      </c>
      <c r="J463" s="7" t="s">
        <v>9</v>
      </c>
      <c r="K463" s="8" t="s">
        <v>10</v>
      </c>
      <c r="L463" s="8" t="s">
        <v>11</v>
      </c>
      <c r="M463" s="7" t="s">
        <v>12</v>
      </c>
      <c r="N463" s="7" t="s">
        <v>13</v>
      </c>
      <c r="O463" s="7" t="s">
        <v>14</v>
      </c>
      <c r="P463" s="7" t="s">
        <v>15</v>
      </c>
    </row>
    <row r="464" spans="1:16" ht="12.75" customHeight="1" thickBot="1" x14ac:dyDescent="0.25">
      <c r="A464" s="157" t="s">
        <v>268</v>
      </c>
      <c r="B464" s="158"/>
      <c r="C464" s="158"/>
      <c r="D464" s="158"/>
      <c r="E464" s="158"/>
      <c r="F464" s="158"/>
      <c r="G464" s="158"/>
      <c r="H464" s="158"/>
      <c r="I464" s="158"/>
      <c r="J464" s="158"/>
      <c r="K464" s="158"/>
      <c r="L464" s="158"/>
      <c r="M464" s="158"/>
      <c r="N464" s="158"/>
      <c r="O464" s="158"/>
      <c r="P464" s="159"/>
    </row>
    <row r="465" spans="1:16" ht="73.5" customHeight="1" x14ac:dyDescent="0.2">
      <c r="A465" s="62" t="s">
        <v>17</v>
      </c>
      <c r="B465" s="97" t="s">
        <v>269</v>
      </c>
      <c r="C465" s="13" t="s">
        <v>19</v>
      </c>
      <c r="D465" s="13" t="s">
        <v>200</v>
      </c>
      <c r="E465" s="95">
        <v>20</v>
      </c>
      <c r="F465" s="95"/>
      <c r="G465" s="13"/>
      <c r="H465" s="13"/>
      <c r="I465" s="88"/>
      <c r="J465" s="18"/>
      <c r="K465" s="19">
        <f>ROUND(I465*E465,2)</f>
        <v>0</v>
      </c>
      <c r="L465" s="20">
        <f>ROUND(K465+(K465*J465),2)</f>
        <v>0</v>
      </c>
      <c r="M465" s="13"/>
      <c r="N465" s="21"/>
      <c r="O465" s="13"/>
      <c r="P465" s="13"/>
    </row>
    <row r="466" spans="1:16" ht="13.5" thickBot="1" x14ac:dyDescent="0.25">
      <c r="G466" s="24"/>
      <c r="H466" s="25"/>
      <c r="I466" s="25"/>
      <c r="J466" s="26" t="s">
        <v>21</v>
      </c>
      <c r="K466" s="27">
        <f>SUM(K465)</f>
        <v>0</v>
      </c>
      <c r="L466" s="102">
        <f>SUM(L465)</f>
        <v>0</v>
      </c>
      <c r="M466" s="29"/>
    </row>
    <row r="467" spans="1:16" ht="13.5" thickBot="1" x14ac:dyDescent="0.25">
      <c r="G467" s="32"/>
      <c r="H467" s="25"/>
      <c r="I467" s="25"/>
      <c r="J467" s="33"/>
      <c r="K467" s="34"/>
      <c r="L467" s="34"/>
      <c r="M467" s="22"/>
    </row>
    <row r="468" spans="1:16" x14ac:dyDescent="0.2">
      <c r="G468" s="154" t="s">
        <v>270</v>
      </c>
      <c r="H468" s="155"/>
      <c r="I468" s="155"/>
      <c r="J468" s="155"/>
      <c r="K468" s="155"/>
      <c r="L468" s="155"/>
      <c r="M468" s="156"/>
    </row>
    <row r="469" spans="1:16" ht="38.25" x14ac:dyDescent="0.2">
      <c r="G469" s="35" t="s">
        <v>23</v>
      </c>
      <c r="H469" s="36" t="s">
        <v>24</v>
      </c>
      <c r="I469" s="37" t="s">
        <v>25</v>
      </c>
      <c r="J469" s="36" t="s">
        <v>26</v>
      </c>
      <c r="K469" s="36" t="s">
        <v>27</v>
      </c>
      <c r="L469" s="37" t="s">
        <v>28</v>
      </c>
      <c r="M469" s="38" t="s">
        <v>29</v>
      </c>
    </row>
    <row r="470" spans="1:16" ht="13.5" thickBot="1" x14ac:dyDescent="0.25">
      <c r="G470" s="39">
        <f>K466</f>
        <v>0</v>
      </c>
      <c r="H470" s="40">
        <f>L466</f>
        <v>0</v>
      </c>
      <c r="I470" s="41">
        <v>0.2</v>
      </c>
      <c r="J470" s="40">
        <f>G470*I470</f>
        <v>0</v>
      </c>
      <c r="K470" s="40">
        <f>H470*I470</f>
        <v>0</v>
      </c>
      <c r="L470" s="40">
        <f>G470+J470</f>
        <v>0</v>
      </c>
      <c r="M470" s="42">
        <f>H470+K470</f>
        <v>0</v>
      </c>
    </row>
    <row r="471" spans="1:16" x14ac:dyDescent="0.2">
      <c r="G471" s="68"/>
      <c r="H471" s="68"/>
      <c r="I471" s="69"/>
      <c r="J471" s="68"/>
      <c r="K471" s="68"/>
      <c r="L471" s="68"/>
      <c r="M471" s="68"/>
    </row>
    <row r="472" spans="1:16" x14ac:dyDescent="0.2">
      <c r="G472" s="68"/>
      <c r="H472" s="68"/>
      <c r="I472" s="69"/>
      <c r="J472" s="68"/>
      <c r="K472" s="68"/>
      <c r="L472" s="68"/>
      <c r="M472" s="68"/>
    </row>
    <row r="473" spans="1:16" ht="13.5" thickBot="1" x14ac:dyDescent="0.25"/>
    <row r="474" spans="1:16" ht="56.25" customHeight="1" thickBot="1" x14ac:dyDescent="0.25">
      <c r="A474" s="1" t="s">
        <v>0</v>
      </c>
      <c r="B474" s="2" t="s">
        <v>1</v>
      </c>
      <c r="C474" s="1" t="s">
        <v>2</v>
      </c>
      <c r="D474" s="3" t="s">
        <v>3</v>
      </c>
      <c r="E474" s="1" t="s">
        <v>4</v>
      </c>
      <c r="F474" s="145" t="s">
        <v>5</v>
      </c>
      <c r="G474" s="4" t="s">
        <v>6</v>
      </c>
      <c r="H474" s="5" t="s">
        <v>7</v>
      </c>
      <c r="I474" s="6" t="s">
        <v>8</v>
      </c>
      <c r="J474" s="7" t="s">
        <v>9</v>
      </c>
      <c r="K474" s="8" t="s">
        <v>10</v>
      </c>
      <c r="L474" s="8" t="s">
        <v>11</v>
      </c>
      <c r="M474" s="7" t="s">
        <v>12</v>
      </c>
      <c r="N474" s="7" t="s">
        <v>13</v>
      </c>
      <c r="O474" s="7" t="s">
        <v>14</v>
      </c>
      <c r="P474" s="7" t="s">
        <v>15</v>
      </c>
    </row>
    <row r="475" spans="1:16" ht="12.75" customHeight="1" thickBot="1" x14ac:dyDescent="0.25">
      <c r="A475" s="157" t="s">
        <v>271</v>
      </c>
      <c r="B475" s="158"/>
      <c r="C475" s="158"/>
      <c r="D475" s="158"/>
      <c r="E475" s="158"/>
      <c r="F475" s="158"/>
      <c r="G475" s="158"/>
      <c r="H475" s="158"/>
      <c r="I475" s="158"/>
      <c r="J475" s="158"/>
      <c r="K475" s="158"/>
      <c r="L475" s="158"/>
      <c r="M475" s="158"/>
      <c r="N475" s="158"/>
      <c r="O475" s="158"/>
      <c r="P475" s="159"/>
    </row>
    <row r="476" spans="1:16" ht="51" x14ac:dyDescent="0.2">
      <c r="A476" s="62" t="s">
        <v>17</v>
      </c>
      <c r="B476" s="97" t="s">
        <v>272</v>
      </c>
      <c r="C476" s="13" t="s">
        <v>19</v>
      </c>
      <c r="D476" s="13" t="s">
        <v>20</v>
      </c>
      <c r="E476" s="95">
        <v>4</v>
      </c>
      <c r="F476" s="95"/>
      <c r="G476" s="13"/>
      <c r="H476" s="13"/>
      <c r="I476" s="88"/>
      <c r="J476" s="18"/>
      <c r="K476" s="19">
        <f>ROUND(I476*E476,2)</f>
        <v>0</v>
      </c>
      <c r="L476" s="20">
        <f>ROUND(K476+(K476*J476),2)</f>
        <v>0</v>
      </c>
      <c r="M476" s="13"/>
      <c r="N476" s="21"/>
      <c r="O476" s="13"/>
      <c r="P476" s="13"/>
    </row>
    <row r="477" spans="1:16" ht="13.5" thickBot="1" x14ac:dyDescent="0.25">
      <c r="G477" s="24"/>
      <c r="H477" s="25"/>
      <c r="I477" s="25"/>
      <c r="J477" s="26" t="s">
        <v>21</v>
      </c>
      <c r="K477" s="27">
        <f>SUM(K476)</f>
        <v>0</v>
      </c>
      <c r="L477" s="102">
        <f>SUM(L476)</f>
        <v>0</v>
      </c>
      <c r="M477" s="29"/>
    </row>
    <row r="478" spans="1:16" ht="13.5" thickBot="1" x14ac:dyDescent="0.25">
      <c r="G478" s="32"/>
      <c r="H478" s="25"/>
      <c r="I478" s="25"/>
      <c r="J478" s="33"/>
      <c r="K478" s="34"/>
      <c r="L478" s="34"/>
      <c r="M478" s="22"/>
    </row>
    <row r="479" spans="1:16" x14ac:dyDescent="0.2">
      <c r="G479" s="154" t="s">
        <v>273</v>
      </c>
      <c r="H479" s="155"/>
      <c r="I479" s="155"/>
      <c r="J479" s="155"/>
      <c r="K479" s="155"/>
      <c r="L479" s="155"/>
      <c r="M479" s="156"/>
    </row>
    <row r="480" spans="1:16" ht="38.25" x14ac:dyDescent="0.2">
      <c r="G480" s="35" t="s">
        <v>23</v>
      </c>
      <c r="H480" s="36" t="s">
        <v>24</v>
      </c>
      <c r="I480" s="37" t="s">
        <v>25</v>
      </c>
      <c r="J480" s="36" t="s">
        <v>26</v>
      </c>
      <c r="K480" s="36" t="s">
        <v>27</v>
      </c>
      <c r="L480" s="37" t="s">
        <v>28</v>
      </c>
      <c r="M480" s="38" t="s">
        <v>29</v>
      </c>
    </row>
    <row r="481" spans="1:16" ht="13.5" thickBot="1" x14ac:dyDescent="0.25">
      <c r="G481" s="39">
        <f>K477</f>
        <v>0</v>
      </c>
      <c r="H481" s="40">
        <f>L477</f>
        <v>0</v>
      </c>
      <c r="I481" s="41">
        <v>0.2</v>
      </c>
      <c r="J481" s="40">
        <f>G481*I481</f>
        <v>0</v>
      </c>
      <c r="K481" s="40">
        <f>H481*I481</f>
        <v>0</v>
      </c>
      <c r="L481" s="40">
        <f>G481+J481</f>
        <v>0</v>
      </c>
      <c r="M481" s="42">
        <f>H481+K481</f>
        <v>0</v>
      </c>
    </row>
    <row r="484" spans="1:16" ht="13.5" thickBot="1" x14ac:dyDescent="0.25"/>
    <row r="485" spans="1:16" ht="58.5" customHeight="1" thickBot="1" x14ac:dyDescent="0.25">
      <c r="A485" s="1" t="s">
        <v>0</v>
      </c>
      <c r="B485" s="2" t="s">
        <v>1</v>
      </c>
      <c r="C485" s="1" t="s">
        <v>2</v>
      </c>
      <c r="D485" s="3" t="s">
        <v>3</v>
      </c>
      <c r="E485" s="1" t="s">
        <v>4</v>
      </c>
      <c r="F485" s="145" t="s">
        <v>5</v>
      </c>
      <c r="G485" s="4" t="s">
        <v>6</v>
      </c>
      <c r="H485" s="5" t="s">
        <v>7</v>
      </c>
      <c r="I485" s="6" t="s">
        <v>8</v>
      </c>
      <c r="J485" s="7" t="s">
        <v>9</v>
      </c>
      <c r="K485" s="8" t="s">
        <v>10</v>
      </c>
      <c r="L485" s="8" t="s">
        <v>11</v>
      </c>
      <c r="M485" s="7" t="s">
        <v>12</v>
      </c>
      <c r="N485" s="7" t="s">
        <v>13</v>
      </c>
      <c r="O485" s="7" t="s">
        <v>14</v>
      </c>
      <c r="P485" s="7" t="s">
        <v>15</v>
      </c>
    </row>
    <row r="486" spans="1:16" ht="12.75" customHeight="1" thickBot="1" x14ac:dyDescent="0.25">
      <c r="A486" s="157" t="s">
        <v>274</v>
      </c>
      <c r="B486" s="158"/>
      <c r="C486" s="158"/>
      <c r="D486" s="158"/>
      <c r="E486" s="158"/>
      <c r="F486" s="158"/>
      <c r="G486" s="158"/>
      <c r="H486" s="158"/>
      <c r="I486" s="158"/>
      <c r="J486" s="158"/>
      <c r="K486" s="158"/>
      <c r="L486" s="158"/>
      <c r="M486" s="158"/>
      <c r="N486" s="158"/>
      <c r="O486" s="158"/>
      <c r="P486" s="159"/>
    </row>
    <row r="487" spans="1:16" ht="58.5" customHeight="1" x14ac:dyDescent="0.2">
      <c r="A487" s="62" t="s">
        <v>17</v>
      </c>
      <c r="B487" s="97" t="s">
        <v>272</v>
      </c>
      <c r="C487" s="13" t="s">
        <v>19</v>
      </c>
      <c r="D487" s="13" t="s">
        <v>20</v>
      </c>
      <c r="E487" s="95">
        <v>80</v>
      </c>
      <c r="F487" s="95"/>
      <c r="G487" s="13"/>
      <c r="H487" s="13"/>
      <c r="I487" s="88"/>
      <c r="J487" s="18"/>
      <c r="K487" s="19">
        <f>ROUND(I487*E487,2)</f>
        <v>0</v>
      </c>
      <c r="L487" s="20">
        <f>ROUND(K487+(K487*J487),2)</f>
        <v>0</v>
      </c>
      <c r="M487" s="13"/>
      <c r="N487" s="21"/>
      <c r="O487" s="13"/>
      <c r="P487" s="13"/>
    </row>
    <row r="488" spans="1:16" ht="221.25" customHeight="1" x14ac:dyDescent="0.2">
      <c r="A488" s="36" t="s">
        <v>33</v>
      </c>
      <c r="B488" s="120" t="s">
        <v>275</v>
      </c>
      <c r="C488" s="50" t="s">
        <v>19</v>
      </c>
      <c r="D488" s="50" t="s">
        <v>200</v>
      </c>
      <c r="E488" s="96">
        <v>80</v>
      </c>
      <c r="F488" s="96"/>
      <c r="G488" s="50"/>
      <c r="H488" s="50"/>
      <c r="I488" s="89"/>
      <c r="J488" s="55"/>
      <c r="K488" s="56">
        <f>ROUND(I488*E488,2)</f>
        <v>0</v>
      </c>
      <c r="L488" s="57">
        <f>ROUND(K488+(K488*J488),2)</f>
        <v>0</v>
      </c>
      <c r="M488" s="50"/>
      <c r="N488" s="58"/>
      <c r="O488" s="50"/>
      <c r="P488" s="50"/>
    </row>
    <row r="489" spans="1:16" ht="126" customHeight="1" x14ac:dyDescent="0.2">
      <c r="A489" s="36" t="s">
        <v>53</v>
      </c>
      <c r="B489" s="120" t="s">
        <v>276</v>
      </c>
      <c r="C489" s="50" t="s">
        <v>19</v>
      </c>
      <c r="D489" s="50" t="s">
        <v>200</v>
      </c>
      <c r="E489" s="96">
        <v>80</v>
      </c>
      <c r="F489" s="96"/>
      <c r="G489" s="50"/>
      <c r="H489" s="50"/>
      <c r="I489" s="89"/>
      <c r="J489" s="55"/>
      <c r="K489" s="56">
        <f>ROUND(I489*E489,2)</f>
        <v>0</v>
      </c>
      <c r="L489" s="57">
        <f>ROUND(K489+(K489*J489),2)</f>
        <v>0</v>
      </c>
      <c r="M489" s="50"/>
      <c r="N489" s="58"/>
      <c r="O489" s="50"/>
      <c r="P489" s="50"/>
    </row>
    <row r="490" spans="1:16" ht="13.5" thickBot="1" x14ac:dyDescent="0.25">
      <c r="G490" s="24"/>
      <c r="H490" s="25"/>
      <c r="I490" s="25"/>
      <c r="J490" s="26" t="s">
        <v>21</v>
      </c>
      <c r="K490" s="27">
        <f>SUM(K487:K489)</f>
        <v>0</v>
      </c>
      <c r="L490" s="102">
        <f>SUM(L487:L489)</f>
        <v>0</v>
      </c>
      <c r="M490" s="29"/>
    </row>
    <row r="491" spans="1:16" ht="13.5" thickBot="1" x14ac:dyDescent="0.25">
      <c r="G491" s="32"/>
      <c r="H491" s="25"/>
      <c r="I491" s="25"/>
      <c r="J491" s="33"/>
      <c r="K491" s="34"/>
      <c r="L491" s="34"/>
      <c r="M491" s="22"/>
    </row>
    <row r="492" spans="1:16" x14ac:dyDescent="0.2">
      <c r="G492" s="154" t="s">
        <v>277</v>
      </c>
      <c r="H492" s="155"/>
      <c r="I492" s="155"/>
      <c r="J492" s="155"/>
      <c r="K492" s="155"/>
      <c r="L492" s="155"/>
      <c r="M492" s="156"/>
    </row>
    <row r="493" spans="1:16" ht="38.25" x14ac:dyDescent="0.2">
      <c r="G493" s="35" t="s">
        <v>23</v>
      </c>
      <c r="H493" s="36" t="s">
        <v>24</v>
      </c>
      <c r="I493" s="37" t="s">
        <v>25</v>
      </c>
      <c r="J493" s="36" t="s">
        <v>26</v>
      </c>
      <c r="K493" s="36" t="s">
        <v>27</v>
      </c>
      <c r="L493" s="37" t="s">
        <v>28</v>
      </c>
      <c r="M493" s="38" t="s">
        <v>29</v>
      </c>
    </row>
    <row r="494" spans="1:16" ht="13.5" thickBot="1" x14ac:dyDescent="0.25">
      <c r="G494" s="39">
        <f>K490</f>
        <v>0</v>
      </c>
      <c r="H494" s="40">
        <f>L490</f>
        <v>0</v>
      </c>
      <c r="I494" s="41">
        <v>0.2</v>
      </c>
      <c r="J494" s="40">
        <f>G494*I494</f>
        <v>0</v>
      </c>
      <c r="K494" s="40">
        <f>H494*I494</f>
        <v>0</v>
      </c>
      <c r="L494" s="40">
        <f>G494+J494</f>
        <v>0</v>
      </c>
      <c r="M494" s="42">
        <f>H494+K494</f>
        <v>0</v>
      </c>
    </row>
    <row r="497" spans="1:20" ht="13.5" thickBot="1" x14ac:dyDescent="0.25"/>
    <row r="498" spans="1:20" ht="53.25" customHeight="1" thickBot="1" x14ac:dyDescent="0.25">
      <c r="A498" s="1" t="s">
        <v>0</v>
      </c>
      <c r="B498" s="2" t="s">
        <v>1</v>
      </c>
      <c r="C498" s="1" t="s">
        <v>2</v>
      </c>
      <c r="D498" s="3" t="s">
        <v>3</v>
      </c>
      <c r="E498" s="1" t="s">
        <v>4</v>
      </c>
      <c r="F498" s="145" t="s">
        <v>5</v>
      </c>
      <c r="G498" s="4" t="s">
        <v>6</v>
      </c>
      <c r="H498" s="5" t="s">
        <v>7</v>
      </c>
      <c r="I498" s="6" t="s">
        <v>8</v>
      </c>
      <c r="J498" s="7" t="s">
        <v>9</v>
      </c>
      <c r="K498" s="8" t="s">
        <v>10</v>
      </c>
      <c r="L498" s="8" t="s">
        <v>11</v>
      </c>
      <c r="M498" s="7" t="s">
        <v>12</v>
      </c>
      <c r="N498" s="7" t="s">
        <v>13</v>
      </c>
      <c r="O498" s="7" t="s">
        <v>14</v>
      </c>
      <c r="P498" s="7" t="s">
        <v>15</v>
      </c>
    </row>
    <row r="499" spans="1:20" ht="12.75" customHeight="1" thickBot="1" x14ac:dyDescent="0.25">
      <c r="A499" s="157" t="s">
        <v>278</v>
      </c>
      <c r="B499" s="158"/>
      <c r="C499" s="158"/>
      <c r="D499" s="158"/>
      <c r="E499" s="158"/>
      <c r="F499" s="158"/>
      <c r="G499" s="158"/>
      <c r="H499" s="158"/>
      <c r="I499" s="158"/>
      <c r="J499" s="158"/>
      <c r="K499" s="158"/>
      <c r="L499" s="158"/>
      <c r="M499" s="158"/>
      <c r="N499" s="158"/>
      <c r="O499" s="158"/>
      <c r="P499" s="159"/>
    </row>
    <row r="500" spans="1:20" x14ac:dyDescent="0.2">
      <c r="A500" s="62" t="s">
        <v>17</v>
      </c>
      <c r="B500" s="151" t="s">
        <v>340</v>
      </c>
      <c r="C500" s="13" t="s">
        <v>19</v>
      </c>
      <c r="D500" s="13" t="s">
        <v>20</v>
      </c>
      <c r="E500" s="95">
        <v>10</v>
      </c>
      <c r="F500" s="95"/>
      <c r="G500" s="13"/>
      <c r="H500" s="13"/>
      <c r="I500" s="88"/>
      <c r="J500" s="18"/>
      <c r="K500" s="19">
        <f>ROUND(I500*E500,2)</f>
        <v>0</v>
      </c>
      <c r="L500" s="20">
        <f>ROUND(K500+(K500*J500),2)</f>
        <v>0</v>
      </c>
      <c r="M500" s="13"/>
      <c r="N500" s="21"/>
      <c r="O500" s="13"/>
      <c r="P500" s="13"/>
    </row>
    <row r="501" spans="1:20" x14ac:dyDescent="0.2">
      <c r="A501" s="36" t="s">
        <v>33</v>
      </c>
      <c r="B501" s="120" t="s">
        <v>279</v>
      </c>
      <c r="C501" s="50" t="s">
        <v>19</v>
      </c>
      <c r="D501" s="50" t="s">
        <v>20</v>
      </c>
      <c r="E501" s="96">
        <v>10</v>
      </c>
      <c r="F501" s="96"/>
      <c r="G501" s="50"/>
      <c r="H501" s="50"/>
      <c r="I501" s="89"/>
      <c r="J501" s="55"/>
      <c r="K501" s="56">
        <f>ROUND(I501*E501,2)</f>
        <v>0</v>
      </c>
      <c r="L501" s="57">
        <f>ROUND(K501+(K501*J501),2)</f>
        <v>0</v>
      </c>
      <c r="M501" s="50"/>
      <c r="N501" s="58"/>
      <c r="O501" s="50"/>
      <c r="P501" s="50"/>
    </row>
    <row r="502" spans="1:20" ht="13.5" thickBot="1" x14ac:dyDescent="0.25">
      <c r="G502" s="24"/>
      <c r="H502" s="25"/>
      <c r="I502" s="25"/>
      <c r="J502" s="26" t="s">
        <v>21</v>
      </c>
      <c r="K502" s="27">
        <f>SUM(K500:K501)</f>
        <v>0</v>
      </c>
      <c r="L502" s="27">
        <f>SUM(L500:L501)</f>
        <v>0</v>
      </c>
      <c r="M502" s="29"/>
    </row>
    <row r="503" spans="1:20" ht="13.5" thickBot="1" x14ac:dyDescent="0.25">
      <c r="G503" s="32"/>
      <c r="H503" s="25"/>
      <c r="I503" s="25"/>
      <c r="J503" s="33"/>
      <c r="K503" s="34"/>
      <c r="L503" s="34"/>
      <c r="M503" s="22"/>
    </row>
    <row r="504" spans="1:20" x14ac:dyDescent="0.2">
      <c r="G504" s="160" t="s">
        <v>280</v>
      </c>
      <c r="H504" s="161"/>
      <c r="I504" s="161"/>
      <c r="J504" s="161"/>
      <c r="K504" s="161"/>
      <c r="L504" s="161"/>
      <c r="M504" s="162"/>
    </row>
    <row r="505" spans="1:20" ht="38.25" x14ac:dyDescent="0.2">
      <c r="G505" s="35" t="s">
        <v>23</v>
      </c>
      <c r="H505" s="36" t="s">
        <v>24</v>
      </c>
      <c r="I505" s="37" t="s">
        <v>25</v>
      </c>
      <c r="J505" s="36" t="s">
        <v>26</v>
      </c>
      <c r="K505" s="36" t="s">
        <v>27</v>
      </c>
      <c r="L505" s="37" t="s">
        <v>28</v>
      </c>
      <c r="M505" s="38" t="s">
        <v>29</v>
      </c>
    </row>
    <row r="506" spans="1:20" ht="13.5" thickBot="1" x14ac:dyDescent="0.25">
      <c r="G506" s="39">
        <f>K502</f>
        <v>0</v>
      </c>
      <c r="H506" s="40">
        <f>L502</f>
        <v>0</v>
      </c>
      <c r="I506" s="41">
        <v>0.2</v>
      </c>
      <c r="J506" s="40">
        <f>G506*I506</f>
        <v>0</v>
      </c>
      <c r="K506" s="40">
        <f>H506*I506</f>
        <v>0</v>
      </c>
      <c r="L506" s="40">
        <f>G506+J506</f>
        <v>0</v>
      </c>
      <c r="M506" s="42">
        <f>H506+K506</f>
        <v>0</v>
      </c>
    </row>
    <row r="508" spans="1:20" ht="13.5" thickBot="1" x14ac:dyDescent="0.25"/>
    <row r="509" spans="1:20" ht="54" customHeight="1" thickBot="1" x14ac:dyDescent="0.25">
      <c r="A509" s="1" t="s">
        <v>0</v>
      </c>
      <c r="B509" s="2" t="s">
        <v>1</v>
      </c>
      <c r="C509" s="1" t="s">
        <v>2</v>
      </c>
      <c r="D509" s="3" t="s">
        <v>3</v>
      </c>
      <c r="E509" s="1" t="s">
        <v>4</v>
      </c>
      <c r="F509" s="145" t="s">
        <v>5</v>
      </c>
      <c r="G509" s="4" t="s">
        <v>6</v>
      </c>
      <c r="H509" s="5" t="s">
        <v>7</v>
      </c>
      <c r="I509" s="6" t="s">
        <v>8</v>
      </c>
      <c r="J509" s="7" t="s">
        <v>9</v>
      </c>
      <c r="K509" s="8" t="s">
        <v>10</v>
      </c>
      <c r="L509" s="8" t="s">
        <v>11</v>
      </c>
      <c r="M509" s="7" t="s">
        <v>12</v>
      </c>
      <c r="N509" s="7" t="s">
        <v>13</v>
      </c>
      <c r="O509" s="7" t="s">
        <v>14</v>
      </c>
      <c r="P509" s="7" t="s">
        <v>15</v>
      </c>
    </row>
    <row r="510" spans="1:20" ht="13.5" thickBot="1" x14ac:dyDescent="0.25">
      <c r="A510" s="157" t="s">
        <v>281</v>
      </c>
      <c r="B510" s="158"/>
      <c r="C510" s="158"/>
      <c r="D510" s="158"/>
      <c r="E510" s="158"/>
      <c r="F510" s="158"/>
      <c r="G510" s="158"/>
      <c r="H510" s="158"/>
      <c r="I510" s="158"/>
      <c r="J510" s="158"/>
      <c r="K510" s="158"/>
      <c r="L510" s="158"/>
      <c r="M510" s="158"/>
      <c r="N510" s="158"/>
      <c r="O510" s="158"/>
      <c r="P510" s="159"/>
      <c r="Q510" s="133"/>
    </row>
    <row r="511" spans="1:20" ht="129.75" customHeight="1" x14ac:dyDescent="0.2">
      <c r="A511" s="62" t="s">
        <v>17</v>
      </c>
      <c r="B511" s="134" t="s">
        <v>282</v>
      </c>
      <c r="C511" s="13" t="s">
        <v>19</v>
      </c>
      <c r="D511" s="13" t="s">
        <v>20</v>
      </c>
      <c r="E511" s="95">
        <v>12000</v>
      </c>
      <c r="F511" s="95"/>
      <c r="G511" s="13"/>
      <c r="H511" s="13"/>
      <c r="I511" s="88"/>
      <c r="J511" s="18"/>
      <c r="K511" s="19">
        <f>ROUND(I511*E511,2)</f>
        <v>0</v>
      </c>
      <c r="L511" s="20">
        <f>ROUND(K511+(K511*J511),2)</f>
        <v>0</v>
      </c>
      <c r="M511" s="13"/>
      <c r="N511" s="21"/>
      <c r="O511" s="13"/>
      <c r="P511" s="13"/>
      <c r="Q511" s="65"/>
      <c r="R511" s="135"/>
      <c r="S511" s="136"/>
      <c r="T511" s="136"/>
    </row>
    <row r="512" spans="1:20" ht="71.25" customHeight="1" x14ac:dyDescent="0.2">
      <c r="A512" s="36" t="s">
        <v>33</v>
      </c>
      <c r="B512" s="125" t="s">
        <v>283</v>
      </c>
      <c r="C512" s="50" t="s">
        <v>19</v>
      </c>
      <c r="D512" s="50" t="s">
        <v>20</v>
      </c>
      <c r="E512" s="96">
        <v>32500</v>
      </c>
      <c r="F512" s="96"/>
      <c r="G512" s="50"/>
      <c r="H512" s="50"/>
      <c r="I512" s="89"/>
      <c r="J512" s="55"/>
      <c r="K512" s="56">
        <f>ROUND(I512*E512,2)</f>
        <v>0</v>
      </c>
      <c r="L512" s="57">
        <f>ROUND(K512+(K512*J512),2)</f>
        <v>0</v>
      </c>
      <c r="M512" s="50"/>
      <c r="N512" s="58"/>
      <c r="O512" s="50"/>
      <c r="P512" s="50"/>
      <c r="Q512" s="65"/>
      <c r="R512" s="135"/>
      <c r="S512" s="136"/>
      <c r="T512" s="136"/>
    </row>
    <row r="513" spans="1:20" ht="31.5" customHeight="1" x14ac:dyDescent="0.2">
      <c r="A513" s="36" t="s">
        <v>53</v>
      </c>
      <c r="B513" s="125" t="s">
        <v>284</v>
      </c>
      <c r="C513" s="50" t="s">
        <v>19</v>
      </c>
      <c r="D513" s="50" t="s">
        <v>32</v>
      </c>
      <c r="E513" s="96">
        <v>220</v>
      </c>
      <c r="F513" s="96"/>
      <c r="G513" s="50"/>
      <c r="H513" s="50"/>
      <c r="I513" s="89"/>
      <c r="J513" s="55"/>
      <c r="K513" s="56">
        <f>ROUND(I513*E513,2)</f>
        <v>0</v>
      </c>
      <c r="L513" s="57">
        <f>ROUND(K513+(K513*J513),2)</f>
        <v>0</v>
      </c>
      <c r="M513" s="50"/>
      <c r="N513" s="58"/>
      <c r="O513" s="50"/>
      <c r="P513" s="50"/>
      <c r="Q513" s="65"/>
      <c r="R513" s="135"/>
      <c r="S513" s="136"/>
      <c r="T513" s="136"/>
    </row>
    <row r="514" spans="1:20" ht="13.5" thickBot="1" x14ac:dyDescent="0.25">
      <c r="G514" s="24"/>
      <c r="H514" s="25"/>
      <c r="I514" s="25"/>
      <c r="J514" s="26" t="s">
        <v>21</v>
      </c>
      <c r="K514" s="27">
        <f>SUM(K511:K513)</f>
        <v>0</v>
      </c>
      <c r="L514" s="137">
        <f>SUM(L511:L513)</f>
        <v>0</v>
      </c>
      <c r="M514" s="29"/>
    </row>
    <row r="515" spans="1:20" ht="13.5" thickBot="1" x14ac:dyDescent="0.25">
      <c r="G515" s="32"/>
      <c r="H515" s="25"/>
      <c r="I515" s="25"/>
      <c r="J515" s="33"/>
      <c r="K515" s="34"/>
      <c r="L515" s="34"/>
      <c r="M515" s="22"/>
    </row>
    <row r="516" spans="1:20" x14ac:dyDescent="0.2">
      <c r="G516" s="154" t="s">
        <v>285</v>
      </c>
      <c r="H516" s="155"/>
      <c r="I516" s="155"/>
      <c r="J516" s="155"/>
      <c r="K516" s="155"/>
      <c r="L516" s="155"/>
      <c r="M516" s="156"/>
    </row>
    <row r="517" spans="1:20" ht="38.25" x14ac:dyDescent="0.2">
      <c r="G517" s="35" t="s">
        <v>23</v>
      </c>
      <c r="H517" s="36" t="s">
        <v>24</v>
      </c>
      <c r="I517" s="37" t="s">
        <v>25</v>
      </c>
      <c r="J517" s="36" t="s">
        <v>26</v>
      </c>
      <c r="K517" s="36" t="s">
        <v>27</v>
      </c>
      <c r="L517" s="37" t="s">
        <v>28</v>
      </c>
      <c r="M517" s="38" t="s">
        <v>29</v>
      </c>
    </row>
    <row r="518" spans="1:20" ht="13.5" thickBot="1" x14ac:dyDescent="0.25">
      <c r="G518" s="39">
        <f>K514</f>
        <v>0</v>
      </c>
      <c r="H518" s="40">
        <f>L514</f>
        <v>0</v>
      </c>
      <c r="I518" s="41">
        <v>0.2</v>
      </c>
      <c r="J518" s="40">
        <f>G518*I518</f>
        <v>0</v>
      </c>
      <c r="K518" s="40">
        <f>H518*I518</f>
        <v>0</v>
      </c>
      <c r="L518" s="40">
        <f>G518+J518</f>
        <v>0</v>
      </c>
      <c r="M518" s="42">
        <f>H518+K518</f>
        <v>0</v>
      </c>
    </row>
    <row r="520" spans="1:20" ht="13.5" thickBot="1" x14ac:dyDescent="0.25"/>
    <row r="521" spans="1:20" ht="51.75" customHeight="1" thickBot="1" x14ac:dyDescent="0.25">
      <c r="A521" s="1" t="s">
        <v>0</v>
      </c>
      <c r="B521" s="2" t="s">
        <v>1</v>
      </c>
      <c r="C521" s="1" t="s">
        <v>2</v>
      </c>
      <c r="D521" s="3" t="s">
        <v>3</v>
      </c>
      <c r="E521" s="1" t="s">
        <v>4</v>
      </c>
      <c r="F521" s="145" t="s">
        <v>5</v>
      </c>
      <c r="G521" s="4" t="s">
        <v>6</v>
      </c>
      <c r="H521" s="5" t="s">
        <v>7</v>
      </c>
      <c r="I521" s="6" t="s">
        <v>8</v>
      </c>
      <c r="J521" s="7" t="s">
        <v>9</v>
      </c>
      <c r="K521" s="8" t="s">
        <v>10</v>
      </c>
      <c r="L521" s="8" t="s">
        <v>11</v>
      </c>
      <c r="M521" s="7" t="s">
        <v>12</v>
      </c>
      <c r="N521" s="7" t="s">
        <v>13</v>
      </c>
      <c r="O521" s="7" t="s">
        <v>14</v>
      </c>
      <c r="P521" s="7" t="s">
        <v>15</v>
      </c>
    </row>
    <row r="522" spans="1:20" ht="13.5" thickBot="1" x14ac:dyDescent="0.25">
      <c r="A522" s="157" t="s">
        <v>286</v>
      </c>
      <c r="B522" s="158"/>
      <c r="C522" s="158"/>
      <c r="D522" s="158"/>
      <c r="E522" s="158"/>
      <c r="F522" s="158"/>
      <c r="G522" s="158"/>
      <c r="H522" s="158"/>
      <c r="I522" s="158"/>
      <c r="J522" s="158"/>
      <c r="K522" s="158"/>
      <c r="L522" s="158"/>
      <c r="M522" s="158"/>
      <c r="N522" s="158"/>
      <c r="O522" s="158"/>
      <c r="P522" s="159"/>
      <c r="Q522" s="133"/>
    </row>
    <row r="523" spans="1:20" ht="51" x14ac:dyDescent="0.2">
      <c r="A523" s="62" t="s">
        <v>17</v>
      </c>
      <c r="B523" s="134" t="s">
        <v>287</v>
      </c>
      <c r="C523" s="13" t="s">
        <v>19</v>
      </c>
      <c r="D523" s="50" t="s">
        <v>32</v>
      </c>
      <c r="E523" s="95">
        <v>270</v>
      </c>
      <c r="F523" s="95"/>
      <c r="G523" s="13"/>
      <c r="H523" s="13"/>
      <c r="I523" s="88"/>
      <c r="J523" s="18"/>
      <c r="K523" s="19">
        <f t="shared" ref="K523:K528" si="10">ROUND(I523*E523,2)</f>
        <v>0</v>
      </c>
      <c r="L523" s="20">
        <f t="shared" ref="L523:L528" si="11">ROUND(K523+(K523*J523),2)</f>
        <v>0</v>
      </c>
      <c r="M523" s="13"/>
      <c r="N523" s="21"/>
      <c r="O523" s="13"/>
      <c r="P523" s="13"/>
      <c r="Q523" s="65"/>
      <c r="R523" s="135"/>
      <c r="S523" s="136"/>
      <c r="T523" s="136"/>
    </row>
    <row r="524" spans="1:20" ht="63.75" x14ac:dyDescent="0.2">
      <c r="A524" s="36" t="s">
        <v>33</v>
      </c>
      <c r="B524" s="125" t="s">
        <v>288</v>
      </c>
      <c r="C524" s="50" t="s">
        <v>19</v>
      </c>
      <c r="D524" s="50" t="s">
        <v>32</v>
      </c>
      <c r="E524" s="96">
        <v>420</v>
      </c>
      <c r="F524" s="96"/>
      <c r="G524" s="50"/>
      <c r="H524" s="50"/>
      <c r="I524" s="89"/>
      <c r="J524" s="55"/>
      <c r="K524" s="56">
        <f t="shared" si="10"/>
        <v>0</v>
      </c>
      <c r="L524" s="57">
        <f t="shared" si="11"/>
        <v>0</v>
      </c>
      <c r="M524" s="50"/>
      <c r="N524" s="58"/>
      <c r="O524" s="50"/>
      <c r="P524" s="50"/>
      <c r="Q524" s="65"/>
      <c r="R524" s="135"/>
      <c r="S524" s="136"/>
      <c r="T524" s="136"/>
    </row>
    <row r="525" spans="1:20" ht="63.75" x14ac:dyDescent="0.2">
      <c r="A525" s="36" t="s">
        <v>53</v>
      </c>
      <c r="B525" s="125" t="s">
        <v>289</v>
      </c>
      <c r="C525" s="13" t="s">
        <v>19</v>
      </c>
      <c r="D525" s="50" t="s">
        <v>32</v>
      </c>
      <c r="E525" s="96">
        <v>60</v>
      </c>
      <c r="F525" s="96"/>
      <c r="G525" s="50"/>
      <c r="H525" s="50"/>
      <c r="I525" s="89"/>
      <c r="J525" s="55"/>
      <c r="K525" s="56">
        <f t="shared" si="10"/>
        <v>0</v>
      </c>
      <c r="L525" s="57">
        <f t="shared" si="11"/>
        <v>0</v>
      </c>
      <c r="M525" s="50"/>
      <c r="N525" s="58"/>
      <c r="O525" s="50"/>
      <c r="P525" s="50"/>
      <c r="Q525" s="65"/>
      <c r="R525" s="135"/>
      <c r="S525" s="136"/>
      <c r="T525" s="136"/>
    </row>
    <row r="526" spans="1:20" ht="63.75" x14ac:dyDescent="0.2">
      <c r="A526" s="36" t="s">
        <v>55</v>
      </c>
      <c r="B526" s="125" t="s">
        <v>290</v>
      </c>
      <c r="C526" s="13" t="s">
        <v>19</v>
      </c>
      <c r="D526" s="50" t="s">
        <v>32</v>
      </c>
      <c r="E526" s="96">
        <v>300</v>
      </c>
      <c r="F526" s="96"/>
      <c r="G526" s="50"/>
      <c r="H526" s="50"/>
      <c r="I526" s="89"/>
      <c r="J526" s="55"/>
      <c r="K526" s="56">
        <f t="shared" si="10"/>
        <v>0</v>
      </c>
      <c r="L526" s="57">
        <f t="shared" si="11"/>
        <v>0</v>
      </c>
      <c r="M526" s="50"/>
      <c r="N526" s="58"/>
      <c r="O526" s="50"/>
      <c r="P526" s="50"/>
      <c r="Q526" s="65"/>
      <c r="R526" s="135"/>
      <c r="S526" s="136"/>
      <c r="T526" s="136"/>
    </row>
    <row r="527" spans="1:20" ht="76.5" x14ac:dyDescent="0.2">
      <c r="A527" s="36" t="s">
        <v>57</v>
      </c>
      <c r="B527" s="125" t="s">
        <v>291</v>
      </c>
      <c r="C527" s="13" t="s">
        <v>19</v>
      </c>
      <c r="D527" s="50" t="s">
        <v>32</v>
      </c>
      <c r="E527" s="96">
        <v>1500</v>
      </c>
      <c r="F527" s="96"/>
      <c r="G527" s="50"/>
      <c r="H527" s="50"/>
      <c r="I527" s="89"/>
      <c r="J527" s="55"/>
      <c r="K527" s="56">
        <f t="shared" si="10"/>
        <v>0</v>
      </c>
      <c r="L527" s="57">
        <f t="shared" si="11"/>
        <v>0</v>
      </c>
      <c r="M527" s="50"/>
      <c r="N527" s="58"/>
      <c r="O527" s="50"/>
      <c r="P527" s="50"/>
      <c r="Q527" s="65"/>
      <c r="R527" s="135"/>
      <c r="S527" s="136"/>
      <c r="T527" s="136"/>
    </row>
    <row r="528" spans="1:20" ht="15" x14ac:dyDescent="0.2">
      <c r="A528" s="36" t="s">
        <v>59</v>
      </c>
      <c r="B528" s="125" t="s">
        <v>292</v>
      </c>
      <c r="C528" s="13" t="s">
        <v>19</v>
      </c>
      <c r="D528" s="50" t="s">
        <v>32</v>
      </c>
      <c r="E528" s="96">
        <v>50</v>
      </c>
      <c r="F528" s="96"/>
      <c r="G528" s="50"/>
      <c r="H528" s="50"/>
      <c r="I528" s="89"/>
      <c r="J528" s="55"/>
      <c r="K528" s="56">
        <f t="shared" si="10"/>
        <v>0</v>
      </c>
      <c r="L528" s="57">
        <f t="shared" si="11"/>
        <v>0</v>
      </c>
      <c r="M528" s="50"/>
      <c r="N528" s="58"/>
      <c r="O528" s="50"/>
      <c r="P528" s="50"/>
      <c r="Q528" s="65"/>
      <c r="R528" s="135"/>
      <c r="S528" s="136"/>
      <c r="T528" s="136"/>
    </row>
    <row r="529" spans="1:21" ht="15.75" thickBot="1" x14ac:dyDescent="0.3">
      <c r="G529" s="24"/>
      <c r="H529" s="25"/>
      <c r="I529" s="25"/>
      <c r="J529" s="138" t="s">
        <v>21</v>
      </c>
      <c r="K529" s="27">
        <f>SUM(K523:K528)</f>
        <v>0</v>
      </c>
      <c r="L529" s="137">
        <f>SUM(L523:L528)</f>
        <v>0</v>
      </c>
      <c r="M529" s="29"/>
    </row>
    <row r="530" spans="1:21" ht="13.5" thickBot="1" x14ac:dyDescent="0.25">
      <c r="G530" s="32"/>
      <c r="H530" s="25"/>
      <c r="I530" s="25"/>
      <c r="J530" s="33"/>
      <c r="K530" s="34"/>
      <c r="L530" s="34"/>
      <c r="M530" s="22"/>
    </row>
    <row r="531" spans="1:21" x14ac:dyDescent="0.2">
      <c r="G531" s="154" t="s">
        <v>293</v>
      </c>
      <c r="H531" s="155"/>
      <c r="I531" s="155"/>
      <c r="J531" s="155"/>
      <c r="K531" s="155"/>
      <c r="L531" s="155"/>
      <c r="M531" s="156"/>
    </row>
    <row r="532" spans="1:21" ht="38.25" x14ac:dyDescent="0.2">
      <c r="G532" s="35" t="s">
        <v>23</v>
      </c>
      <c r="H532" s="36" t="s">
        <v>24</v>
      </c>
      <c r="I532" s="37" t="s">
        <v>25</v>
      </c>
      <c r="J532" s="36" t="s">
        <v>26</v>
      </c>
      <c r="K532" s="36" t="s">
        <v>27</v>
      </c>
      <c r="L532" s="37" t="s">
        <v>28</v>
      </c>
      <c r="M532" s="38" t="s">
        <v>29</v>
      </c>
    </row>
    <row r="533" spans="1:21" ht="13.5" thickBot="1" x14ac:dyDescent="0.25">
      <c r="G533" s="39">
        <f>K529</f>
        <v>0</v>
      </c>
      <c r="H533" s="40">
        <f>L529</f>
        <v>0</v>
      </c>
      <c r="I533" s="41">
        <v>0.2</v>
      </c>
      <c r="J533" s="40">
        <f>G533*I533</f>
        <v>0</v>
      </c>
      <c r="K533" s="40">
        <f>H533*I533</f>
        <v>0</v>
      </c>
      <c r="L533" s="40">
        <f>G533+J533</f>
        <v>0</v>
      </c>
      <c r="M533" s="42">
        <f>H533+K533</f>
        <v>0</v>
      </c>
    </row>
    <row r="535" spans="1:21" ht="13.5" thickBot="1" x14ac:dyDescent="0.25"/>
    <row r="536" spans="1:21" ht="58.5" customHeight="1" thickBot="1" x14ac:dyDescent="0.25">
      <c r="A536" s="1" t="s">
        <v>0</v>
      </c>
      <c r="B536" s="2" t="s">
        <v>1</v>
      </c>
      <c r="C536" s="1" t="s">
        <v>2</v>
      </c>
      <c r="D536" s="3" t="s">
        <v>3</v>
      </c>
      <c r="E536" s="1" t="s">
        <v>4</v>
      </c>
      <c r="F536" s="145" t="s">
        <v>5</v>
      </c>
      <c r="G536" s="4" t="s">
        <v>6</v>
      </c>
      <c r="H536" s="5" t="s">
        <v>7</v>
      </c>
      <c r="I536" s="6" t="s">
        <v>8</v>
      </c>
      <c r="J536" s="7" t="s">
        <v>9</v>
      </c>
      <c r="K536" s="8" t="s">
        <v>10</v>
      </c>
      <c r="L536" s="8" t="s">
        <v>11</v>
      </c>
      <c r="M536" s="7" t="s">
        <v>12</v>
      </c>
      <c r="N536" s="7" t="s">
        <v>13</v>
      </c>
      <c r="O536" s="7" t="s">
        <v>14</v>
      </c>
      <c r="P536" s="7" t="s">
        <v>15</v>
      </c>
    </row>
    <row r="537" spans="1:21" ht="13.5" thickBot="1" x14ac:dyDescent="0.25">
      <c r="A537" s="157" t="s">
        <v>294</v>
      </c>
      <c r="B537" s="158"/>
      <c r="C537" s="158"/>
      <c r="D537" s="158"/>
      <c r="E537" s="158"/>
      <c r="F537" s="158"/>
      <c r="G537" s="158"/>
      <c r="H537" s="158"/>
      <c r="I537" s="158"/>
      <c r="J537" s="158"/>
      <c r="K537" s="158"/>
      <c r="L537" s="158"/>
      <c r="M537" s="158"/>
      <c r="N537" s="158"/>
      <c r="O537" s="158"/>
      <c r="P537" s="159"/>
      <c r="Q537" s="133"/>
    </row>
    <row r="538" spans="1:21" ht="63.75" x14ac:dyDescent="0.2">
      <c r="A538" s="62" t="s">
        <v>17</v>
      </c>
      <c r="B538" s="23" t="s">
        <v>295</v>
      </c>
      <c r="C538" s="13" t="s">
        <v>19</v>
      </c>
      <c r="D538" s="13" t="s">
        <v>20</v>
      </c>
      <c r="E538" s="95">
        <v>3000</v>
      </c>
      <c r="F538" s="95"/>
      <c r="G538" s="13"/>
      <c r="H538" s="13"/>
      <c r="I538" s="88"/>
      <c r="J538" s="18"/>
      <c r="K538" s="19">
        <f>ROUND(I538*E538,2)</f>
        <v>0</v>
      </c>
      <c r="L538" s="20">
        <f>ROUND(K538+(K538*J538),2)</f>
        <v>0</v>
      </c>
      <c r="M538" s="13"/>
      <c r="N538" s="21"/>
      <c r="O538" s="13"/>
      <c r="P538" s="13"/>
      <c r="Q538" s="65"/>
      <c r="R538" s="135"/>
      <c r="S538" s="136"/>
      <c r="T538" s="136"/>
      <c r="U538" s="124"/>
    </row>
    <row r="539" spans="1:21" ht="76.5" x14ac:dyDescent="0.2">
      <c r="A539" s="36" t="s">
        <v>33</v>
      </c>
      <c r="B539" s="72" t="s">
        <v>296</v>
      </c>
      <c r="C539" s="50" t="s">
        <v>19</v>
      </c>
      <c r="D539" s="50" t="s">
        <v>20</v>
      </c>
      <c r="E539" s="96">
        <v>1000</v>
      </c>
      <c r="F539" s="96"/>
      <c r="G539" s="50"/>
      <c r="H539" s="50"/>
      <c r="I539" s="89"/>
      <c r="J539" s="55"/>
      <c r="K539" s="56">
        <f>ROUND(I539*E539,2)</f>
        <v>0</v>
      </c>
      <c r="L539" s="20">
        <f>ROUND(K539+(K539*J539),2)</f>
        <v>0</v>
      </c>
      <c r="M539" s="50"/>
      <c r="N539" s="58"/>
      <c r="O539" s="50"/>
      <c r="P539" s="50"/>
      <c r="Q539" s="65"/>
      <c r="R539" s="135"/>
      <c r="S539" s="136"/>
      <c r="T539" s="136"/>
      <c r="U539" s="124"/>
    </row>
    <row r="540" spans="1:21" ht="154.5" customHeight="1" x14ac:dyDescent="0.2">
      <c r="A540" s="36" t="s">
        <v>53</v>
      </c>
      <c r="B540" s="72" t="s">
        <v>297</v>
      </c>
      <c r="C540" s="50" t="s">
        <v>19</v>
      </c>
      <c r="D540" s="50" t="s">
        <v>20</v>
      </c>
      <c r="E540" s="96">
        <v>4000</v>
      </c>
      <c r="F540" s="96"/>
      <c r="G540" s="50"/>
      <c r="H540" s="50"/>
      <c r="I540" s="89"/>
      <c r="J540" s="55"/>
      <c r="K540" s="56">
        <f>ROUND(I540*E540,2)</f>
        <v>0</v>
      </c>
      <c r="L540" s="57">
        <f>ROUND(K540+(K540*J540),2)</f>
        <v>0</v>
      </c>
      <c r="M540" s="50"/>
      <c r="N540" s="58"/>
      <c r="O540" s="50"/>
      <c r="P540" s="50"/>
      <c r="Q540" s="65"/>
      <c r="R540" s="135"/>
      <c r="S540" s="136"/>
      <c r="T540" s="136"/>
      <c r="U540" s="124"/>
    </row>
    <row r="541" spans="1:21" ht="13.5" thickBot="1" x14ac:dyDescent="0.25">
      <c r="G541" s="24"/>
      <c r="H541" s="25"/>
      <c r="I541" s="25"/>
      <c r="J541" s="26" t="s">
        <v>21</v>
      </c>
      <c r="K541" s="27">
        <f>SUM(K538:K540)</f>
        <v>0</v>
      </c>
      <c r="L541" s="137">
        <f>SUM(L538:L540)</f>
        <v>0</v>
      </c>
      <c r="M541" s="29"/>
    </row>
    <row r="542" spans="1:21" ht="13.5" thickBot="1" x14ac:dyDescent="0.25">
      <c r="G542" s="32"/>
      <c r="H542" s="25"/>
      <c r="I542" s="25"/>
      <c r="J542" s="33"/>
      <c r="K542" s="34"/>
      <c r="L542" s="34"/>
      <c r="M542" s="22"/>
    </row>
    <row r="543" spans="1:21" x14ac:dyDescent="0.2">
      <c r="G543" s="154" t="s">
        <v>298</v>
      </c>
      <c r="H543" s="155"/>
      <c r="I543" s="155"/>
      <c r="J543" s="155"/>
      <c r="K543" s="155"/>
      <c r="L543" s="155"/>
      <c r="M543" s="156"/>
    </row>
    <row r="544" spans="1:21" ht="38.25" x14ac:dyDescent="0.2">
      <c r="G544" s="35" t="s">
        <v>23</v>
      </c>
      <c r="H544" s="36" t="s">
        <v>24</v>
      </c>
      <c r="I544" s="37" t="s">
        <v>25</v>
      </c>
      <c r="J544" s="36" t="s">
        <v>26</v>
      </c>
      <c r="K544" s="36" t="s">
        <v>27</v>
      </c>
      <c r="L544" s="37" t="s">
        <v>28</v>
      </c>
      <c r="M544" s="38" t="s">
        <v>29</v>
      </c>
    </row>
    <row r="545" spans="1:21" ht="13.5" thickBot="1" x14ac:dyDescent="0.25">
      <c r="B545" s="139"/>
      <c r="G545" s="39">
        <f>K541</f>
        <v>0</v>
      </c>
      <c r="H545" s="40">
        <f>L541</f>
        <v>0</v>
      </c>
      <c r="I545" s="41">
        <v>0.2</v>
      </c>
      <c r="J545" s="40">
        <f>G545*I545</f>
        <v>0</v>
      </c>
      <c r="K545" s="40">
        <f>H545*I545</f>
        <v>0</v>
      </c>
      <c r="L545" s="40">
        <f>G545+J545</f>
        <v>0</v>
      </c>
      <c r="M545" s="42">
        <f>H545+K545</f>
        <v>0</v>
      </c>
    </row>
    <row r="547" spans="1:21" ht="13.5" thickBot="1" x14ac:dyDescent="0.25"/>
    <row r="548" spans="1:21" ht="60.75" customHeight="1" thickBot="1" x14ac:dyDescent="0.25">
      <c r="A548" s="1" t="s">
        <v>0</v>
      </c>
      <c r="B548" s="2" t="s">
        <v>1</v>
      </c>
      <c r="C548" s="1" t="s">
        <v>2</v>
      </c>
      <c r="D548" s="3" t="s">
        <v>3</v>
      </c>
      <c r="E548" s="1" t="s">
        <v>4</v>
      </c>
      <c r="F548" s="145" t="s">
        <v>5</v>
      </c>
      <c r="G548" s="4" t="s">
        <v>6</v>
      </c>
      <c r="H548" s="5" t="s">
        <v>7</v>
      </c>
      <c r="I548" s="6" t="s">
        <v>8</v>
      </c>
      <c r="J548" s="7" t="s">
        <v>9</v>
      </c>
      <c r="K548" s="8" t="s">
        <v>10</v>
      </c>
      <c r="L548" s="8" t="s">
        <v>11</v>
      </c>
      <c r="M548" s="7" t="s">
        <v>12</v>
      </c>
      <c r="N548" s="7" t="s">
        <v>13</v>
      </c>
      <c r="O548" s="7" t="s">
        <v>14</v>
      </c>
      <c r="P548" s="7" t="s">
        <v>15</v>
      </c>
    </row>
    <row r="549" spans="1:21" ht="13.5" thickBot="1" x14ac:dyDescent="0.25">
      <c r="A549" s="157" t="s">
        <v>299</v>
      </c>
      <c r="B549" s="158"/>
      <c r="C549" s="158"/>
      <c r="D549" s="158"/>
      <c r="E549" s="158"/>
      <c r="F549" s="158"/>
      <c r="G549" s="158"/>
      <c r="H549" s="158"/>
      <c r="I549" s="158"/>
      <c r="J549" s="158"/>
      <c r="K549" s="158"/>
      <c r="L549" s="158"/>
      <c r="M549" s="158"/>
      <c r="N549" s="158"/>
      <c r="O549" s="158"/>
      <c r="P549" s="159"/>
      <c r="Q549" s="133"/>
    </row>
    <row r="550" spans="1:21" ht="109.5" customHeight="1" x14ac:dyDescent="0.2">
      <c r="A550" s="62" t="s">
        <v>17</v>
      </c>
      <c r="B550" s="23" t="s">
        <v>300</v>
      </c>
      <c r="C550" s="13" t="s">
        <v>19</v>
      </c>
      <c r="D550" s="13" t="s">
        <v>20</v>
      </c>
      <c r="E550" s="95">
        <v>22000</v>
      </c>
      <c r="F550" s="95"/>
      <c r="G550" s="13"/>
      <c r="H550" s="13"/>
      <c r="I550" s="88"/>
      <c r="J550" s="18"/>
      <c r="K550" s="19">
        <f t="shared" ref="K550:K557" si="12">ROUND(I550*E550,2)</f>
        <v>0</v>
      </c>
      <c r="L550" s="20">
        <f t="shared" ref="L550:L557" si="13">ROUND(K550+(K550*J550),2)</f>
        <v>0</v>
      </c>
      <c r="M550" s="13"/>
      <c r="N550" s="21"/>
      <c r="O550" s="13"/>
      <c r="P550" s="13"/>
      <c r="Q550" s="65"/>
      <c r="R550" s="135"/>
      <c r="S550" s="136"/>
      <c r="T550" s="136"/>
      <c r="U550" s="124"/>
    </row>
    <row r="551" spans="1:21" ht="123" customHeight="1" x14ac:dyDescent="0.2">
      <c r="A551" s="36" t="s">
        <v>33</v>
      </c>
      <c r="B551" s="72" t="s">
        <v>301</v>
      </c>
      <c r="C551" s="50" t="s">
        <v>19</v>
      </c>
      <c r="D551" s="50" t="s">
        <v>20</v>
      </c>
      <c r="E551" s="96">
        <v>600</v>
      </c>
      <c r="F551" s="96"/>
      <c r="G551" s="50"/>
      <c r="H551" s="50"/>
      <c r="I551" s="89"/>
      <c r="J551" s="55"/>
      <c r="K551" s="56">
        <f t="shared" si="12"/>
        <v>0</v>
      </c>
      <c r="L551" s="20">
        <f t="shared" si="13"/>
        <v>0</v>
      </c>
      <c r="M551" s="50"/>
      <c r="N551" s="58"/>
      <c r="O551" s="50"/>
      <c r="P551" s="50"/>
      <c r="Q551" s="65"/>
      <c r="R551" s="135"/>
      <c r="S551" s="136"/>
      <c r="T551" s="136"/>
      <c r="U551" s="124"/>
    </row>
    <row r="552" spans="1:21" ht="184.5" customHeight="1" x14ac:dyDescent="0.2">
      <c r="A552" s="62" t="s">
        <v>53</v>
      </c>
      <c r="B552" s="72" t="s">
        <v>302</v>
      </c>
      <c r="C552" s="50" t="s">
        <v>19</v>
      </c>
      <c r="D552" s="50" t="s">
        <v>20</v>
      </c>
      <c r="E552" s="96">
        <v>1500</v>
      </c>
      <c r="F552" s="96"/>
      <c r="G552" s="50"/>
      <c r="H552" s="50"/>
      <c r="I552" s="89"/>
      <c r="J552" s="55"/>
      <c r="K552" s="56">
        <f t="shared" si="12"/>
        <v>0</v>
      </c>
      <c r="L552" s="57">
        <f t="shared" si="13"/>
        <v>0</v>
      </c>
      <c r="M552" s="50"/>
      <c r="N552" s="58"/>
      <c r="O552" s="50"/>
      <c r="P552" s="50"/>
      <c r="Q552" s="65"/>
      <c r="R552" s="135"/>
      <c r="S552" s="136"/>
      <c r="T552" s="136"/>
      <c r="U552" s="124"/>
    </row>
    <row r="553" spans="1:21" ht="167.25" customHeight="1" x14ac:dyDescent="0.2">
      <c r="A553" s="36" t="s">
        <v>55</v>
      </c>
      <c r="B553" s="72" t="s">
        <v>303</v>
      </c>
      <c r="C553" s="50" t="s">
        <v>19</v>
      </c>
      <c r="D553" s="50" t="s">
        <v>20</v>
      </c>
      <c r="E553" s="96">
        <v>600</v>
      </c>
      <c r="F553" s="96"/>
      <c r="G553" s="50"/>
      <c r="H553" s="50"/>
      <c r="I553" s="89"/>
      <c r="J553" s="55"/>
      <c r="K553" s="56">
        <f t="shared" si="12"/>
        <v>0</v>
      </c>
      <c r="L553" s="57">
        <f t="shared" si="13"/>
        <v>0</v>
      </c>
      <c r="M553" s="50"/>
      <c r="N553" s="58"/>
      <c r="O553" s="50"/>
      <c r="P553" s="50"/>
      <c r="Q553" s="65"/>
      <c r="R553" s="135"/>
      <c r="S553" s="136"/>
      <c r="T553" s="136"/>
      <c r="U553" s="124"/>
    </row>
    <row r="554" spans="1:21" ht="55.5" customHeight="1" x14ac:dyDescent="0.2">
      <c r="A554" s="62" t="s">
        <v>57</v>
      </c>
      <c r="B554" s="72" t="s">
        <v>304</v>
      </c>
      <c r="C554" s="50" t="s">
        <v>19</v>
      </c>
      <c r="D554" s="50" t="s">
        <v>20</v>
      </c>
      <c r="E554" s="96">
        <v>32000</v>
      </c>
      <c r="F554" s="96"/>
      <c r="G554" s="50"/>
      <c r="H554" s="50"/>
      <c r="I554" s="89"/>
      <c r="J554" s="55"/>
      <c r="K554" s="56">
        <f t="shared" si="12"/>
        <v>0</v>
      </c>
      <c r="L554" s="57">
        <f t="shared" si="13"/>
        <v>0</v>
      </c>
      <c r="M554" s="50"/>
      <c r="N554" s="58"/>
      <c r="O554" s="50"/>
      <c r="P554" s="50"/>
      <c r="Q554" s="65"/>
      <c r="R554" s="135"/>
      <c r="S554" s="136"/>
      <c r="T554" s="136"/>
      <c r="U554" s="124"/>
    </row>
    <row r="555" spans="1:21" ht="48.75" customHeight="1" x14ac:dyDescent="0.2">
      <c r="A555" s="36" t="s">
        <v>59</v>
      </c>
      <c r="B555" s="71" t="s">
        <v>305</v>
      </c>
      <c r="C555" s="13" t="s">
        <v>19</v>
      </c>
      <c r="D555" s="13" t="s">
        <v>32</v>
      </c>
      <c r="E555" s="95">
        <v>800</v>
      </c>
      <c r="F555" s="95"/>
      <c r="G555" s="74"/>
      <c r="H555" s="13"/>
      <c r="I555" s="88"/>
      <c r="J555" s="18"/>
      <c r="K555" s="19">
        <f t="shared" si="12"/>
        <v>0</v>
      </c>
      <c r="L555" s="20">
        <f t="shared" si="13"/>
        <v>0</v>
      </c>
      <c r="M555" s="13"/>
      <c r="N555" s="21"/>
      <c r="O555" s="13"/>
      <c r="P555" s="13"/>
      <c r="Q555" s="65"/>
      <c r="R555" s="135"/>
      <c r="S555" s="136"/>
      <c r="T555" s="136"/>
      <c r="U555" s="124"/>
    </row>
    <row r="556" spans="1:21" ht="68.25" customHeight="1" x14ac:dyDescent="0.2">
      <c r="A556" s="62" t="s">
        <v>61</v>
      </c>
      <c r="B556" s="72" t="s">
        <v>306</v>
      </c>
      <c r="C556" s="13" t="s">
        <v>19</v>
      </c>
      <c r="D556" s="50" t="s">
        <v>32</v>
      </c>
      <c r="E556" s="96">
        <v>300</v>
      </c>
      <c r="F556" s="96"/>
      <c r="G556" s="83"/>
      <c r="H556" s="50"/>
      <c r="I556" s="89"/>
      <c r="J556" s="18"/>
      <c r="K556" s="19">
        <f t="shared" si="12"/>
        <v>0</v>
      </c>
      <c r="L556" s="20">
        <f t="shared" si="13"/>
        <v>0</v>
      </c>
      <c r="M556" s="50"/>
      <c r="N556" s="58"/>
      <c r="O556" s="50"/>
      <c r="P556" s="50"/>
      <c r="Q556" s="65"/>
      <c r="R556" s="135"/>
      <c r="S556" s="136"/>
      <c r="T556" s="136"/>
      <c r="U556" s="124"/>
    </row>
    <row r="557" spans="1:21" ht="69.75" customHeight="1" x14ac:dyDescent="0.2">
      <c r="A557" s="36" t="s">
        <v>63</v>
      </c>
      <c r="B557" s="72" t="s">
        <v>307</v>
      </c>
      <c r="C557" s="13" t="s">
        <v>19</v>
      </c>
      <c r="D557" s="50" t="s">
        <v>32</v>
      </c>
      <c r="E557" s="96">
        <v>350</v>
      </c>
      <c r="F557" s="96"/>
      <c r="G557" s="83"/>
      <c r="H557" s="50"/>
      <c r="I557" s="89"/>
      <c r="J557" s="18"/>
      <c r="K557" s="19">
        <f t="shared" si="12"/>
        <v>0</v>
      </c>
      <c r="L557" s="20">
        <f t="shared" si="13"/>
        <v>0</v>
      </c>
      <c r="M557" s="50"/>
      <c r="N557" s="58"/>
      <c r="O557" s="50"/>
      <c r="P557" s="50"/>
      <c r="Q557" s="65"/>
      <c r="R557" s="135"/>
      <c r="S557" s="136"/>
      <c r="T557" s="136"/>
      <c r="U557" s="124"/>
    </row>
    <row r="558" spans="1:21" ht="13.5" thickBot="1" x14ac:dyDescent="0.25">
      <c r="G558" s="24"/>
      <c r="H558" s="25"/>
      <c r="I558" s="25"/>
      <c r="J558" s="26" t="s">
        <v>21</v>
      </c>
      <c r="K558" s="27">
        <f>SUM(K550:K557)</f>
        <v>0</v>
      </c>
      <c r="L558" s="137">
        <f>SUM(L550:L557)</f>
        <v>0</v>
      </c>
      <c r="M558" s="29"/>
      <c r="U558" s="124"/>
    </row>
    <row r="559" spans="1:21" ht="13.5" thickBot="1" x14ac:dyDescent="0.25">
      <c r="G559" s="32"/>
      <c r="H559" s="25"/>
      <c r="I559" s="25"/>
      <c r="J559" s="33"/>
      <c r="K559" s="34"/>
      <c r="L559" s="34"/>
      <c r="M559" s="22"/>
    </row>
    <row r="560" spans="1:21" x14ac:dyDescent="0.2">
      <c r="G560" s="154" t="s">
        <v>308</v>
      </c>
      <c r="H560" s="155"/>
      <c r="I560" s="155"/>
      <c r="J560" s="155"/>
      <c r="K560" s="155"/>
      <c r="L560" s="155"/>
      <c r="M560" s="156"/>
    </row>
    <row r="561" spans="1:21" ht="38.25" x14ac:dyDescent="0.2">
      <c r="G561" s="35" t="s">
        <v>23</v>
      </c>
      <c r="H561" s="36" t="s">
        <v>24</v>
      </c>
      <c r="I561" s="37" t="s">
        <v>25</v>
      </c>
      <c r="J561" s="36" t="s">
        <v>26</v>
      </c>
      <c r="K561" s="36" t="s">
        <v>27</v>
      </c>
      <c r="L561" s="37" t="s">
        <v>28</v>
      </c>
      <c r="M561" s="38" t="s">
        <v>29</v>
      </c>
    </row>
    <row r="562" spans="1:21" ht="13.5" thickBot="1" x14ac:dyDescent="0.25">
      <c r="B562" s="139"/>
      <c r="G562" s="39">
        <f>K558</f>
        <v>0</v>
      </c>
      <c r="H562" s="40">
        <f>L558</f>
        <v>0</v>
      </c>
      <c r="I562" s="41">
        <v>0.2</v>
      </c>
      <c r="J562" s="40">
        <f>G562*I562</f>
        <v>0</v>
      </c>
      <c r="K562" s="40">
        <f>H562*I562</f>
        <v>0</v>
      </c>
      <c r="L562" s="40">
        <f>G562+J562</f>
        <v>0</v>
      </c>
      <c r="M562" s="42">
        <f>H562+K562</f>
        <v>0</v>
      </c>
    </row>
    <row r="564" spans="1:21" ht="13.5" thickBot="1" x14ac:dyDescent="0.25"/>
    <row r="565" spans="1:21" ht="56.25" customHeight="1" thickBot="1" x14ac:dyDescent="0.25">
      <c r="A565" s="1" t="s">
        <v>0</v>
      </c>
      <c r="B565" s="2" t="s">
        <v>1</v>
      </c>
      <c r="C565" s="1" t="s">
        <v>2</v>
      </c>
      <c r="D565" s="3" t="s">
        <v>3</v>
      </c>
      <c r="E565" s="1" t="s">
        <v>4</v>
      </c>
      <c r="F565" s="145" t="s">
        <v>5</v>
      </c>
      <c r="G565" s="4" t="s">
        <v>6</v>
      </c>
      <c r="H565" s="5" t="s">
        <v>7</v>
      </c>
      <c r="I565" s="6" t="s">
        <v>8</v>
      </c>
      <c r="J565" s="7" t="s">
        <v>9</v>
      </c>
      <c r="K565" s="8" t="s">
        <v>10</v>
      </c>
      <c r="L565" s="8" t="s">
        <v>11</v>
      </c>
      <c r="M565" s="7" t="s">
        <v>12</v>
      </c>
      <c r="N565" s="7" t="s">
        <v>13</v>
      </c>
      <c r="O565" s="7" t="s">
        <v>14</v>
      </c>
      <c r="P565" s="7" t="s">
        <v>15</v>
      </c>
    </row>
    <row r="566" spans="1:21" ht="13.5" thickBot="1" x14ac:dyDescent="0.25">
      <c r="A566" s="157" t="s">
        <v>309</v>
      </c>
      <c r="B566" s="158"/>
      <c r="C566" s="158"/>
      <c r="D566" s="158"/>
      <c r="E566" s="158"/>
      <c r="F566" s="158"/>
      <c r="G566" s="158"/>
      <c r="H566" s="158"/>
      <c r="I566" s="158"/>
      <c r="J566" s="158"/>
      <c r="K566" s="158"/>
      <c r="L566" s="158"/>
      <c r="M566" s="158"/>
      <c r="N566" s="158"/>
      <c r="O566" s="158"/>
      <c r="P566" s="159"/>
      <c r="Q566" s="133"/>
    </row>
    <row r="567" spans="1:21" ht="15" x14ac:dyDescent="0.2">
      <c r="A567" s="62" t="s">
        <v>17</v>
      </c>
      <c r="B567" s="71" t="s">
        <v>310</v>
      </c>
      <c r="C567" s="13" t="s">
        <v>19</v>
      </c>
      <c r="D567" s="13" t="s">
        <v>20</v>
      </c>
      <c r="E567" s="95">
        <v>150</v>
      </c>
      <c r="F567" s="95"/>
      <c r="G567" s="13"/>
      <c r="H567" s="13"/>
      <c r="I567" s="88"/>
      <c r="J567" s="18"/>
      <c r="K567" s="19">
        <f>ROUND(I567*E567,2)</f>
        <v>0</v>
      </c>
      <c r="L567" s="20">
        <f>ROUND(K567+(K567*J567),2)</f>
        <v>0</v>
      </c>
      <c r="M567" s="13"/>
      <c r="N567" s="21"/>
      <c r="O567" s="13"/>
      <c r="P567" s="13"/>
      <c r="Q567" s="65"/>
      <c r="R567" s="135"/>
      <c r="S567" s="136"/>
      <c r="T567" s="136"/>
      <c r="U567" s="124"/>
    </row>
    <row r="568" spans="1:21" ht="15" x14ac:dyDescent="0.2">
      <c r="A568" s="62" t="s">
        <v>33</v>
      </c>
      <c r="B568" s="72" t="s">
        <v>311</v>
      </c>
      <c r="C568" s="13" t="s">
        <v>19</v>
      </c>
      <c r="D568" s="13" t="s">
        <v>20</v>
      </c>
      <c r="E568" s="96">
        <v>120</v>
      </c>
      <c r="F568" s="96"/>
      <c r="G568" s="50"/>
      <c r="H568" s="50"/>
      <c r="I568" s="88"/>
      <c r="J568" s="18"/>
      <c r="K568" s="19">
        <f>ROUND(I568*E568,2)</f>
        <v>0</v>
      </c>
      <c r="L568" s="20">
        <f>ROUND(K568+(K568*J568),2)</f>
        <v>0</v>
      </c>
      <c r="M568" s="13"/>
      <c r="N568" s="21"/>
      <c r="O568" s="13"/>
      <c r="P568" s="13"/>
      <c r="Q568" s="65"/>
      <c r="R568" s="135"/>
      <c r="S568" s="136"/>
      <c r="T568" s="136"/>
      <c r="U568" s="124"/>
    </row>
    <row r="569" spans="1:21" ht="15" x14ac:dyDescent="0.2">
      <c r="A569" s="36" t="s">
        <v>53</v>
      </c>
      <c r="B569" s="72" t="s">
        <v>312</v>
      </c>
      <c r="C569" s="50" t="s">
        <v>19</v>
      </c>
      <c r="D569" s="50" t="s">
        <v>20</v>
      </c>
      <c r="E569" s="96">
        <v>1000</v>
      </c>
      <c r="F569" s="96"/>
      <c r="G569" s="50"/>
      <c r="H569" s="50"/>
      <c r="I569" s="89"/>
      <c r="J569" s="55"/>
      <c r="K569" s="56">
        <f>ROUND(I569*E569,2)</f>
        <v>0</v>
      </c>
      <c r="L569" s="20">
        <f>ROUND(K569+(K569*J569),2)</f>
        <v>0</v>
      </c>
      <c r="M569" s="50"/>
      <c r="N569" s="58"/>
      <c r="O569" s="50"/>
      <c r="P569" s="50"/>
      <c r="Q569" s="65"/>
      <c r="R569" s="135"/>
      <c r="S569" s="136"/>
      <c r="T569" s="136"/>
      <c r="U569" s="124"/>
    </row>
    <row r="570" spans="1:21" ht="15" x14ac:dyDescent="0.2">
      <c r="A570" s="36" t="s">
        <v>55</v>
      </c>
      <c r="B570" s="72" t="s">
        <v>313</v>
      </c>
      <c r="C570" s="13" t="s">
        <v>19</v>
      </c>
      <c r="D570" s="50" t="s">
        <v>20</v>
      </c>
      <c r="E570" s="96">
        <v>2200</v>
      </c>
      <c r="F570" s="96"/>
      <c r="G570" s="50"/>
      <c r="H570" s="50"/>
      <c r="I570" s="89"/>
      <c r="J570" s="18"/>
      <c r="K570" s="19">
        <f>ROUND(I570*E570,2)</f>
        <v>0</v>
      </c>
      <c r="L570" s="20">
        <f>ROUND(K570+(K570*J570),2)</f>
        <v>0</v>
      </c>
      <c r="M570" s="50"/>
      <c r="N570" s="58"/>
      <c r="O570" s="50"/>
      <c r="P570" s="50"/>
      <c r="Q570" s="65"/>
      <c r="R570" s="135"/>
      <c r="S570" s="136"/>
      <c r="T570" s="136"/>
      <c r="U570" s="124"/>
    </row>
    <row r="571" spans="1:21" ht="38.25" x14ac:dyDescent="0.2">
      <c r="A571" s="36" t="s">
        <v>57</v>
      </c>
      <c r="B571" s="72" t="s">
        <v>314</v>
      </c>
      <c r="C571" s="50" t="s">
        <v>19</v>
      </c>
      <c r="D571" s="50" t="s">
        <v>20</v>
      </c>
      <c r="E571" s="96">
        <v>17000</v>
      </c>
      <c r="F571" s="96"/>
      <c r="G571" s="50"/>
      <c r="H571" s="50"/>
      <c r="I571" s="89"/>
      <c r="J571" s="55"/>
      <c r="K571" s="56">
        <f>ROUND(I571*E571,2)</f>
        <v>0</v>
      </c>
      <c r="L571" s="20">
        <f>ROUND(K571+(K571*J571),2)</f>
        <v>0</v>
      </c>
      <c r="M571" s="50"/>
      <c r="N571" s="58"/>
      <c r="O571" s="50"/>
      <c r="P571" s="50"/>
      <c r="Q571" s="65"/>
      <c r="R571" s="135"/>
      <c r="S571" s="136"/>
      <c r="T571" s="136"/>
      <c r="U571" s="124"/>
    </row>
    <row r="572" spans="1:21" ht="13.5" thickBot="1" x14ac:dyDescent="0.25">
      <c r="G572" s="24"/>
      <c r="H572" s="25"/>
      <c r="I572" s="25"/>
      <c r="J572" s="26" t="s">
        <v>21</v>
      </c>
      <c r="K572" s="27">
        <f>SUM(K567:K571)</f>
        <v>0</v>
      </c>
      <c r="L572" s="137">
        <f>SUM(L567:L571)</f>
        <v>0</v>
      </c>
      <c r="M572" s="29"/>
    </row>
    <row r="573" spans="1:21" ht="13.5" thickBot="1" x14ac:dyDescent="0.25">
      <c r="G573" s="32"/>
      <c r="H573" s="25"/>
      <c r="I573" s="25"/>
      <c r="J573" s="33"/>
      <c r="K573" s="34"/>
      <c r="L573" s="34"/>
      <c r="M573" s="22"/>
    </row>
    <row r="574" spans="1:21" x14ac:dyDescent="0.2">
      <c r="G574" s="154" t="s">
        <v>315</v>
      </c>
      <c r="H574" s="155"/>
      <c r="I574" s="155"/>
      <c r="J574" s="155"/>
      <c r="K574" s="155"/>
      <c r="L574" s="155"/>
      <c r="M574" s="156"/>
    </row>
    <row r="575" spans="1:21" ht="38.25" x14ac:dyDescent="0.2">
      <c r="G575" s="35" t="s">
        <v>23</v>
      </c>
      <c r="H575" s="36" t="s">
        <v>24</v>
      </c>
      <c r="I575" s="37" t="s">
        <v>25</v>
      </c>
      <c r="J575" s="36" t="s">
        <v>26</v>
      </c>
      <c r="K575" s="36" t="s">
        <v>27</v>
      </c>
      <c r="L575" s="37" t="s">
        <v>28</v>
      </c>
      <c r="M575" s="38" t="s">
        <v>29</v>
      </c>
    </row>
    <row r="576" spans="1:21" ht="13.5" thickBot="1" x14ac:dyDescent="0.25">
      <c r="B576" s="139"/>
      <c r="G576" s="39">
        <f>K572</f>
        <v>0</v>
      </c>
      <c r="H576" s="40">
        <f>L572</f>
        <v>0</v>
      </c>
      <c r="I576" s="41">
        <v>0.2</v>
      </c>
      <c r="J576" s="40">
        <f>G576*I576</f>
        <v>0</v>
      </c>
      <c r="K576" s="40">
        <f>H576*I576</f>
        <v>0</v>
      </c>
      <c r="L576" s="40">
        <f>G576+J576</f>
        <v>0</v>
      </c>
      <c r="M576" s="42">
        <f>H576+K576</f>
        <v>0</v>
      </c>
    </row>
    <row r="578" spans="1:21" ht="13.5" thickBot="1" x14ac:dyDescent="0.25"/>
    <row r="579" spans="1:21" ht="60" customHeight="1" thickBot="1" x14ac:dyDescent="0.25">
      <c r="A579" s="1" t="s">
        <v>0</v>
      </c>
      <c r="B579" s="2" t="s">
        <v>1</v>
      </c>
      <c r="C579" s="1" t="s">
        <v>2</v>
      </c>
      <c r="D579" s="3" t="s">
        <v>3</v>
      </c>
      <c r="E579" s="1" t="s">
        <v>4</v>
      </c>
      <c r="F579" s="145" t="s">
        <v>5</v>
      </c>
      <c r="G579" s="4" t="s">
        <v>6</v>
      </c>
      <c r="H579" s="5" t="s">
        <v>7</v>
      </c>
      <c r="I579" s="6" t="s">
        <v>8</v>
      </c>
      <c r="J579" s="7" t="s">
        <v>9</v>
      </c>
      <c r="K579" s="8" t="s">
        <v>10</v>
      </c>
      <c r="L579" s="8" t="s">
        <v>11</v>
      </c>
      <c r="M579" s="7" t="s">
        <v>12</v>
      </c>
      <c r="N579" s="7" t="s">
        <v>13</v>
      </c>
      <c r="O579" s="7" t="s">
        <v>14</v>
      </c>
      <c r="P579" s="7" t="s">
        <v>15</v>
      </c>
    </row>
    <row r="580" spans="1:21" ht="13.5" thickBot="1" x14ac:dyDescent="0.25">
      <c r="A580" s="157" t="s">
        <v>316</v>
      </c>
      <c r="B580" s="158"/>
      <c r="C580" s="158"/>
      <c r="D580" s="158"/>
      <c r="E580" s="158"/>
      <c r="F580" s="158"/>
      <c r="G580" s="158"/>
      <c r="H580" s="158"/>
      <c r="I580" s="158"/>
      <c r="J580" s="158"/>
      <c r="K580" s="158"/>
      <c r="L580" s="158"/>
      <c r="M580" s="158"/>
      <c r="N580" s="158"/>
      <c r="O580" s="158"/>
      <c r="P580" s="159"/>
      <c r="Q580" s="133"/>
    </row>
    <row r="581" spans="1:21" ht="120" customHeight="1" x14ac:dyDescent="0.2">
      <c r="A581" s="62" t="s">
        <v>17</v>
      </c>
      <c r="B581" s="71" t="s">
        <v>317</v>
      </c>
      <c r="C581" s="13" t="s">
        <v>19</v>
      </c>
      <c r="D581" s="13" t="s">
        <v>20</v>
      </c>
      <c r="E581" s="95">
        <v>3000</v>
      </c>
      <c r="F581" s="95"/>
      <c r="G581" s="13"/>
      <c r="H581" s="13"/>
      <c r="I581" s="88"/>
      <c r="J581" s="18"/>
      <c r="K581" s="19">
        <f>ROUND(I581*E581,2)</f>
        <v>0</v>
      </c>
      <c r="L581" s="20">
        <f>ROUND(K581+(K581*J581),2)</f>
        <v>0</v>
      </c>
      <c r="M581" s="13"/>
      <c r="N581" s="21"/>
      <c r="O581" s="13"/>
      <c r="P581" s="13"/>
      <c r="Q581" s="65"/>
      <c r="R581" s="135"/>
      <c r="S581" s="136"/>
      <c r="T581" s="136"/>
      <c r="U581" s="124"/>
    </row>
    <row r="582" spans="1:21" ht="99.75" customHeight="1" x14ac:dyDescent="0.2">
      <c r="A582" s="36" t="s">
        <v>33</v>
      </c>
      <c r="B582" s="72" t="s">
        <v>318</v>
      </c>
      <c r="C582" s="13" t="s">
        <v>19</v>
      </c>
      <c r="D582" s="50" t="s">
        <v>32</v>
      </c>
      <c r="E582" s="96">
        <v>10000</v>
      </c>
      <c r="F582" s="96"/>
      <c r="G582" s="50"/>
      <c r="H582" s="50"/>
      <c r="I582" s="89"/>
      <c r="J582" s="18"/>
      <c r="K582" s="19">
        <f>ROUND(I582*E582,2)</f>
        <v>0</v>
      </c>
      <c r="L582" s="20">
        <f>ROUND(K582+(K582*J582),2)</f>
        <v>0</v>
      </c>
      <c r="M582" s="50"/>
      <c r="N582" s="58"/>
      <c r="O582" s="50"/>
      <c r="P582" s="50"/>
      <c r="Q582" s="65"/>
      <c r="R582" s="135"/>
      <c r="S582" s="136"/>
      <c r="T582" s="136"/>
      <c r="U582" s="124"/>
    </row>
    <row r="583" spans="1:21" ht="13.5" thickBot="1" x14ac:dyDescent="0.25">
      <c r="G583" s="24"/>
      <c r="H583" s="25"/>
      <c r="I583" s="25"/>
      <c r="J583" s="26" t="s">
        <v>21</v>
      </c>
      <c r="K583" s="27">
        <f>SUM(K581:K582)</f>
        <v>0</v>
      </c>
      <c r="L583" s="137">
        <f>SUM(L581:L582)</f>
        <v>0</v>
      </c>
      <c r="M583" s="29"/>
    </row>
    <row r="584" spans="1:21" ht="13.5" thickBot="1" x14ac:dyDescent="0.25">
      <c r="G584" s="32"/>
      <c r="H584" s="25"/>
      <c r="I584" s="25"/>
      <c r="J584" s="33"/>
      <c r="K584" s="34"/>
      <c r="L584" s="34"/>
      <c r="M584" s="22"/>
    </row>
    <row r="585" spans="1:21" x14ac:dyDescent="0.2">
      <c r="G585" s="154" t="s">
        <v>319</v>
      </c>
      <c r="H585" s="155"/>
      <c r="I585" s="155"/>
      <c r="J585" s="155"/>
      <c r="K585" s="155"/>
      <c r="L585" s="155"/>
      <c r="M585" s="156"/>
    </row>
    <row r="586" spans="1:21" ht="38.25" x14ac:dyDescent="0.2">
      <c r="G586" s="35" t="s">
        <v>23</v>
      </c>
      <c r="H586" s="36" t="s">
        <v>24</v>
      </c>
      <c r="I586" s="37" t="s">
        <v>25</v>
      </c>
      <c r="J586" s="36" t="s">
        <v>26</v>
      </c>
      <c r="K586" s="36" t="s">
        <v>27</v>
      </c>
      <c r="L586" s="37" t="s">
        <v>28</v>
      </c>
      <c r="M586" s="38" t="s">
        <v>29</v>
      </c>
    </row>
    <row r="587" spans="1:21" ht="13.5" thickBot="1" x14ac:dyDescent="0.25">
      <c r="B587" s="139"/>
      <c r="G587" s="39">
        <f>K583</f>
        <v>0</v>
      </c>
      <c r="H587" s="40">
        <f>L583</f>
        <v>0</v>
      </c>
      <c r="I587" s="41">
        <v>0.2</v>
      </c>
      <c r="J587" s="40">
        <f>G587*I587</f>
        <v>0</v>
      </c>
      <c r="K587" s="40">
        <f>H587*I587</f>
        <v>0</v>
      </c>
      <c r="L587" s="40">
        <f>G587+J587</f>
        <v>0</v>
      </c>
      <c r="M587" s="42">
        <f>H587+K587</f>
        <v>0</v>
      </c>
    </row>
    <row r="589" spans="1:21" ht="13.5" thickBot="1" x14ac:dyDescent="0.25"/>
    <row r="590" spans="1:21" ht="63" customHeight="1" thickBot="1" x14ac:dyDescent="0.25">
      <c r="A590" s="1" t="s">
        <v>0</v>
      </c>
      <c r="B590" s="2" t="s">
        <v>1</v>
      </c>
      <c r="C590" s="1" t="s">
        <v>2</v>
      </c>
      <c r="D590" s="3" t="s">
        <v>3</v>
      </c>
      <c r="E590" s="1" t="s">
        <v>4</v>
      </c>
      <c r="F590" s="145" t="s">
        <v>5</v>
      </c>
      <c r="G590" s="4" t="s">
        <v>6</v>
      </c>
      <c r="H590" s="5" t="s">
        <v>7</v>
      </c>
      <c r="I590" s="6" t="s">
        <v>8</v>
      </c>
      <c r="J590" s="7" t="s">
        <v>9</v>
      </c>
      <c r="K590" s="8" t="s">
        <v>10</v>
      </c>
      <c r="L590" s="8" t="s">
        <v>11</v>
      </c>
      <c r="M590" s="7" t="s">
        <v>12</v>
      </c>
      <c r="N590" s="7" t="s">
        <v>13</v>
      </c>
      <c r="O590" s="7" t="s">
        <v>14</v>
      </c>
      <c r="P590" s="7" t="s">
        <v>15</v>
      </c>
    </row>
    <row r="591" spans="1:21" ht="13.5" thickBot="1" x14ac:dyDescent="0.25">
      <c r="A591" s="157" t="s">
        <v>320</v>
      </c>
      <c r="B591" s="158"/>
      <c r="C591" s="158"/>
      <c r="D591" s="158"/>
      <c r="E591" s="158"/>
      <c r="F591" s="158"/>
      <c r="G591" s="158"/>
      <c r="H591" s="158"/>
      <c r="I591" s="158"/>
      <c r="J591" s="158"/>
      <c r="K591" s="158"/>
      <c r="L591" s="158"/>
      <c r="M591" s="158"/>
      <c r="N591" s="158"/>
      <c r="O591" s="158"/>
      <c r="P591" s="159"/>
      <c r="Q591" s="133"/>
    </row>
    <row r="592" spans="1:21" ht="178.5" customHeight="1" x14ac:dyDescent="0.2">
      <c r="A592" s="62" t="s">
        <v>17</v>
      </c>
      <c r="B592" s="150" t="s">
        <v>339</v>
      </c>
      <c r="C592" s="13" t="s">
        <v>19</v>
      </c>
      <c r="D592" s="13" t="s">
        <v>20</v>
      </c>
      <c r="E592" s="95">
        <v>7000</v>
      </c>
      <c r="F592" s="95"/>
      <c r="G592" s="13"/>
      <c r="H592" s="13"/>
      <c r="I592" s="88"/>
      <c r="J592" s="18"/>
      <c r="K592" s="19">
        <f>ROUND(I592*E592,2)</f>
        <v>0</v>
      </c>
      <c r="L592" s="20">
        <f>ROUND(K592+(K592*J592),2)</f>
        <v>0</v>
      </c>
      <c r="M592" s="13"/>
      <c r="N592" s="21"/>
      <c r="O592" s="13"/>
      <c r="P592" s="13"/>
      <c r="Q592" s="65"/>
      <c r="R592" s="135"/>
      <c r="S592" s="136"/>
      <c r="T592" s="136"/>
      <c r="U592" s="124"/>
    </row>
    <row r="593" spans="1:21" ht="186.75" customHeight="1" x14ac:dyDescent="0.2">
      <c r="A593" s="36" t="s">
        <v>33</v>
      </c>
      <c r="B593" s="72" t="s">
        <v>321</v>
      </c>
      <c r="C593" s="13" t="s">
        <v>19</v>
      </c>
      <c r="D593" s="50" t="s">
        <v>20</v>
      </c>
      <c r="E593" s="96">
        <v>6000</v>
      </c>
      <c r="F593" s="96"/>
      <c r="G593" s="50"/>
      <c r="H593" s="50"/>
      <c r="I593" s="89"/>
      <c r="J593" s="18"/>
      <c r="K593" s="19">
        <f>ROUND(I593*E593,2)</f>
        <v>0</v>
      </c>
      <c r="L593" s="20">
        <f>ROUND(K593+(K593*J593),2)</f>
        <v>0</v>
      </c>
      <c r="M593" s="50"/>
      <c r="N593" s="58"/>
      <c r="O593" s="50"/>
      <c r="P593" s="50"/>
      <c r="Q593" s="65"/>
      <c r="R593" s="135"/>
      <c r="S593" s="136"/>
      <c r="T593" s="136"/>
      <c r="U593" s="124"/>
    </row>
    <row r="594" spans="1:21" ht="13.5" thickBot="1" x14ac:dyDescent="0.25">
      <c r="G594" s="24"/>
      <c r="H594" s="25"/>
      <c r="I594" s="25"/>
      <c r="J594" s="26" t="s">
        <v>21</v>
      </c>
      <c r="K594" s="27">
        <f>SUM(K592:K593)</f>
        <v>0</v>
      </c>
      <c r="L594" s="137">
        <f>SUM(L592:L593)</f>
        <v>0</v>
      </c>
      <c r="M594" s="29"/>
    </row>
    <row r="595" spans="1:21" ht="13.5" thickBot="1" x14ac:dyDescent="0.25">
      <c r="G595" s="32"/>
      <c r="H595" s="25"/>
      <c r="I595" s="25"/>
      <c r="J595" s="33"/>
      <c r="K595" s="34"/>
      <c r="L595" s="34"/>
      <c r="M595" s="22"/>
    </row>
    <row r="596" spans="1:21" x14ac:dyDescent="0.2">
      <c r="G596" s="154" t="s">
        <v>322</v>
      </c>
      <c r="H596" s="155"/>
      <c r="I596" s="155"/>
      <c r="J596" s="155"/>
      <c r="K596" s="155"/>
      <c r="L596" s="155"/>
      <c r="M596" s="156"/>
    </row>
    <row r="597" spans="1:21" ht="38.25" x14ac:dyDescent="0.2">
      <c r="G597" s="35" t="s">
        <v>23</v>
      </c>
      <c r="H597" s="36" t="s">
        <v>24</v>
      </c>
      <c r="I597" s="37" t="s">
        <v>25</v>
      </c>
      <c r="J597" s="36" t="s">
        <v>26</v>
      </c>
      <c r="K597" s="36" t="s">
        <v>27</v>
      </c>
      <c r="L597" s="37" t="s">
        <v>28</v>
      </c>
      <c r="M597" s="38" t="s">
        <v>29</v>
      </c>
    </row>
    <row r="598" spans="1:21" ht="13.5" thickBot="1" x14ac:dyDescent="0.25">
      <c r="B598" s="139"/>
      <c r="G598" s="39">
        <f>K594</f>
        <v>0</v>
      </c>
      <c r="H598" s="40">
        <f>L594</f>
        <v>0</v>
      </c>
      <c r="I598" s="41">
        <v>0.2</v>
      </c>
      <c r="J598" s="40">
        <f>G598*I598</f>
        <v>0</v>
      </c>
      <c r="K598" s="40">
        <f>H598*I598</f>
        <v>0</v>
      </c>
      <c r="L598" s="40">
        <f>G598+J598</f>
        <v>0</v>
      </c>
      <c r="M598" s="42">
        <f>H598+K598</f>
        <v>0</v>
      </c>
    </row>
    <row r="600" spans="1:21" ht="13.5" thickBot="1" x14ac:dyDescent="0.25"/>
    <row r="601" spans="1:21" ht="55.5" customHeight="1" thickBot="1" x14ac:dyDescent="0.25">
      <c r="A601" s="1" t="s">
        <v>0</v>
      </c>
      <c r="B601" s="2" t="s">
        <v>1</v>
      </c>
      <c r="C601" s="1" t="s">
        <v>2</v>
      </c>
      <c r="D601" s="3" t="s">
        <v>3</v>
      </c>
      <c r="E601" s="1" t="s">
        <v>4</v>
      </c>
      <c r="F601" s="145" t="s">
        <v>5</v>
      </c>
      <c r="G601" s="4" t="s">
        <v>6</v>
      </c>
      <c r="H601" s="5" t="s">
        <v>7</v>
      </c>
      <c r="I601" s="6" t="s">
        <v>8</v>
      </c>
      <c r="J601" s="7" t="s">
        <v>9</v>
      </c>
      <c r="K601" s="8" t="s">
        <v>10</v>
      </c>
      <c r="L601" s="8" t="s">
        <v>11</v>
      </c>
      <c r="M601" s="7" t="s">
        <v>12</v>
      </c>
      <c r="N601" s="7" t="s">
        <v>13</v>
      </c>
      <c r="O601" s="7" t="s">
        <v>14</v>
      </c>
      <c r="P601" s="7" t="s">
        <v>15</v>
      </c>
    </row>
    <row r="602" spans="1:21" ht="13.5" thickBot="1" x14ac:dyDescent="0.25">
      <c r="A602" s="157" t="s">
        <v>323</v>
      </c>
      <c r="B602" s="158"/>
      <c r="C602" s="158"/>
      <c r="D602" s="158"/>
      <c r="E602" s="158"/>
      <c r="F602" s="158"/>
      <c r="G602" s="158"/>
      <c r="H602" s="158"/>
      <c r="I602" s="158"/>
      <c r="J602" s="158"/>
      <c r="K602" s="158"/>
      <c r="L602" s="158"/>
      <c r="M602" s="158"/>
      <c r="N602" s="158"/>
      <c r="O602" s="158"/>
      <c r="P602" s="159"/>
      <c r="Q602" s="133"/>
    </row>
    <row r="603" spans="1:21" ht="25.5" x14ac:dyDescent="0.2">
      <c r="A603" s="62" t="s">
        <v>17</v>
      </c>
      <c r="B603" s="71" t="s">
        <v>324</v>
      </c>
      <c r="C603" s="13" t="s">
        <v>19</v>
      </c>
      <c r="D603" s="13" t="s">
        <v>20</v>
      </c>
      <c r="E603" s="95">
        <v>100</v>
      </c>
      <c r="F603" s="95"/>
      <c r="G603" s="13"/>
      <c r="H603" s="13"/>
      <c r="I603" s="88"/>
      <c r="J603" s="18"/>
      <c r="K603" s="19">
        <f>ROUND(I603*E603,2)</f>
        <v>0</v>
      </c>
      <c r="L603" s="20">
        <f>ROUND(K603+(K603*J603),2)</f>
        <v>0</v>
      </c>
      <c r="M603" s="13"/>
      <c r="N603" s="21"/>
      <c r="O603" s="13"/>
      <c r="P603" s="13"/>
      <c r="Q603" s="65"/>
      <c r="R603" s="135"/>
      <c r="S603" s="136"/>
      <c r="T603" s="136"/>
      <c r="U603" s="124"/>
    </row>
    <row r="604" spans="1:21" ht="15" x14ac:dyDescent="0.2">
      <c r="A604" s="36" t="s">
        <v>33</v>
      </c>
      <c r="B604" s="72" t="s">
        <v>325</v>
      </c>
      <c r="C604" s="13" t="s">
        <v>19</v>
      </c>
      <c r="D604" s="50" t="s">
        <v>20</v>
      </c>
      <c r="E604" s="96">
        <v>500</v>
      </c>
      <c r="F604" s="96"/>
      <c r="G604" s="50"/>
      <c r="H604" s="50"/>
      <c r="I604" s="89"/>
      <c r="J604" s="18"/>
      <c r="K604" s="19">
        <f>ROUND(I604*E604,2)</f>
        <v>0</v>
      </c>
      <c r="L604" s="20">
        <f>ROUND(K604+(K604*J604),2)</f>
        <v>0</v>
      </c>
      <c r="M604" s="50"/>
      <c r="N604" s="58"/>
      <c r="O604" s="50"/>
      <c r="P604" s="50"/>
      <c r="Q604" s="65"/>
      <c r="R604" s="135"/>
      <c r="S604" s="136"/>
      <c r="T604" s="136"/>
      <c r="U604" s="124"/>
    </row>
    <row r="605" spans="1:21" ht="15" x14ac:dyDescent="0.2">
      <c r="A605" s="36" t="s">
        <v>53</v>
      </c>
      <c r="B605" s="72" t="s">
        <v>326</v>
      </c>
      <c r="C605" s="13" t="s">
        <v>19</v>
      </c>
      <c r="D605" s="50" t="s">
        <v>20</v>
      </c>
      <c r="E605" s="96">
        <v>100</v>
      </c>
      <c r="F605" s="96"/>
      <c r="G605" s="50"/>
      <c r="H605" s="50"/>
      <c r="I605" s="89"/>
      <c r="J605" s="18"/>
      <c r="K605" s="19">
        <f>ROUND(I605*E605,2)</f>
        <v>0</v>
      </c>
      <c r="L605" s="20">
        <f>ROUND(K605+(K605*J605),2)</f>
        <v>0</v>
      </c>
      <c r="M605" s="50"/>
      <c r="N605" s="58"/>
      <c r="O605" s="50"/>
      <c r="P605" s="50"/>
      <c r="Q605" s="65"/>
      <c r="R605" s="135"/>
      <c r="S605" s="136"/>
      <c r="T605" s="136"/>
      <c r="U605" s="124"/>
    </row>
    <row r="606" spans="1:21" ht="13.5" thickBot="1" x14ac:dyDescent="0.25">
      <c r="G606" s="24"/>
      <c r="H606" s="25"/>
      <c r="I606" s="25"/>
      <c r="J606" s="26" t="s">
        <v>21</v>
      </c>
      <c r="K606" s="27">
        <f>SUM(K603:K605)</f>
        <v>0</v>
      </c>
      <c r="L606" s="137">
        <f>SUM(L603:L605)</f>
        <v>0</v>
      </c>
      <c r="M606" s="29"/>
    </row>
    <row r="607" spans="1:21" ht="13.5" thickBot="1" x14ac:dyDescent="0.25">
      <c r="G607" s="32"/>
      <c r="H607" s="25"/>
      <c r="I607" s="25"/>
      <c r="J607" s="33"/>
      <c r="K607" s="34"/>
      <c r="L607" s="34"/>
      <c r="M607" s="22"/>
    </row>
    <row r="608" spans="1:21" x14ac:dyDescent="0.2">
      <c r="G608" s="154" t="s">
        <v>327</v>
      </c>
      <c r="H608" s="155"/>
      <c r="I608" s="155"/>
      <c r="J608" s="155"/>
      <c r="K608" s="155"/>
      <c r="L608" s="155"/>
      <c r="M608" s="156"/>
    </row>
    <row r="609" spans="1:21" ht="38.25" x14ac:dyDescent="0.2">
      <c r="G609" s="35" t="s">
        <v>23</v>
      </c>
      <c r="H609" s="36" t="s">
        <v>24</v>
      </c>
      <c r="I609" s="37" t="s">
        <v>25</v>
      </c>
      <c r="J609" s="36" t="s">
        <v>26</v>
      </c>
      <c r="K609" s="36" t="s">
        <v>27</v>
      </c>
      <c r="L609" s="37" t="s">
        <v>28</v>
      </c>
      <c r="M609" s="38" t="s">
        <v>29</v>
      </c>
    </row>
    <row r="610" spans="1:21" ht="13.5" thickBot="1" x14ac:dyDescent="0.25">
      <c r="B610" s="139"/>
      <c r="G610" s="39">
        <f>K606</f>
        <v>0</v>
      </c>
      <c r="H610" s="40">
        <f>L606</f>
        <v>0</v>
      </c>
      <c r="I610" s="41">
        <v>0.2</v>
      </c>
      <c r="J610" s="40">
        <f>G610*I610</f>
        <v>0</v>
      </c>
      <c r="K610" s="40">
        <f>H610*I610</f>
        <v>0</v>
      </c>
      <c r="L610" s="40">
        <f>G610+J610</f>
        <v>0</v>
      </c>
      <c r="M610" s="42">
        <f>H610+K610</f>
        <v>0</v>
      </c>
    </row>
    <row r="612" spans="1:21" ht="13.5" thickBot="1" x14ac:dyDescent="0.25"/>
    <row r="613" spans="1:21" ht="60" customHeight="1" thickBot="1" x14ac:dyDescent="0.25">
      <c r="A613" s="1" t="s">
        <v>0</v>
      </c>
      <c r="B613" s="2" t="s">
        <v>1</v>
      </c>
      <c r="C613" s="1" t="s">
        <v>2</v>
      </c>
      <c r="D613" s="3" t="s">
        <v>3</v>
      </c>
      <c r="E613" s="1" t="s">
        <v>4</v>
      </c>
      <c r="F613" s="145" t="s">
        <v>5</v>
      </c>
      <c r="G613" s="4" t="s">
        <v>6</v>
      </c>
      <c r="H613" s="5" t="s">
        <v>7</v>
      </c>
      <c r="I613" s="6" t="s">
        <v>8</v>
      </c>
      <c r="J613" s="7" t="s">
        <v>9</v>
      </c>
      <c r="K613" s="8" t="s">
        <v>10</v>
      </c>
      <c r="L613" s="8" t="s">
        <v>11</v>
      </c>
      <c r="M613" s="7" t="s">
        <v>12</v>
      </c>
      <c r="N613" s="7" t="s">
        <v>13</v>
      </c>
      <c r="O613" s="7" t="s">
        <v>14</v>
      </c>
      <c r="P613" s="7" t="s">
        <v>15</v>
      </c>
    </row>
    <row r="614" spans="1:21" ht="13.5" thickBot="1" x14ac:dyDescent="0.25">
      <c r="A614" s="157" t="s">
        <v>328</v>
      </c>
      <c r="B614" s="158"/>
      <c r="C614" s="158"/>
      <c r="D614" s="158"/>
      <c r="E614" s="158"/>
      <c r="F614" s="158"/>
      <c r="G614" s="158"/>
      <c r="H614" s="158"/>
      <c r="I614" s="158"/>
      <c r="J614" s="158"/>
      <c r="K614" s="158"/>
      <c r="L614" s="158"/>
      <c r="M614" s="158"/>
      <c r="N614" s="158"/>
      <c r="O614" s="158"/>
      <c r="P614" s="159"/>
      <c r="Q614" s="133"/>
    </row>
    <row r="615" spans="1:21" ht="15" x14ac:dyDescent="0.2">
      <c r="A615" s="62" t="s">
        <v>17</v>
      </c>
      <c r="B615" s="71" t="s">
        <v>329</v>
      </c>
      <c r="C615" s="13" t="s">
        <v>19</v>
      </c>
      <c r="D615" s="13" t="s">
        <v>20</v>
      </c>
      <c r="E615" s="95">
        <v>100</v>
      </c>
      <c r="F615" s="95"/>
      <c r="G615" s="13"/>
      <c r="H615" s="13"/>
      <c r="I615" s="88"/>
      <c r="J615" s="18"/>
      <c r="K615" s="19">
        <f>ROUND(I615*E615,2)</f>
        <v>0</v>
      </c>
      <c r="L615" s="20">
        <f>ROUND(K615+(K615*J615),2)</f>
        <v>0</v>
      </c>
      <c r="M615" s="13"/>
      <c r="N615" s="21"/>
      <c r="O615" s="13"/>
      <c r="P615" s="13"/>
      <c r="Q615" s="65"/>
      <c r="R615" s="135"/>
      <c r="S615" s="136"/>
      <c r="T615" s="136"/>
      <c r="U615" s="124"/>
    </row>
    <row r="616" spans="1:21" ht="15" x14ac:dyDescent="0.2">
      <c r="A616" s="62" t="s">
        <v>33</v>
      </c>
      <c r="B616" s="71" t="s">
        <v>330</v>
      </c>
      <c r="C616" s="13" t="s">
        <v>19</v>
      </c>
      <c r="D616" s="13" t="s">
        <v>20</v>
      </c>
      <c r="E616" s="95">
        <v>50</v>
      </c>
      <c r="F616" s="95"/>
      <c r="G616" s="13"/>
      <c r="H616" s="13"/>
      <c r="I616" s="88"/>
      <c r="J616" s="18"/>
      <c r="K616" s="19">
        <f>ROUND(I616*E616,2)</f>
        <v>0</v>
      </c>
      <c r="L616" s="20">
        <f>ROUND(K616+(K616*J616),2)</f>
        <v>0</v>
      </c>
      <c r="M616" s="13"/>
      <c r="N616" s="21"/>
      <c r="O616" s="13"/>
      <c r="P616" s="13"/>
      <c r="Q616" s="65"/>
      <c r="R616" s="135"/>
      <c r="S616" s="136"/>
      <c r="T616" s="136"/>
      <c r="U616" s="124"/>
    </row>
    <row r="617" spans="1:21" ht="15" x14ac:dyDescent="0.2">
      <c r="A617" s="36" t="s">
        <v>53</v>
      </c>
      <c r="B617" s="72" t="s">
        <v>331</v>
      </c>
      <c r="C617" s="13" t="s">
        <v>19</v>
      </c>
      <c r="D617" s="50" t="s">
        <v>20</v>
      </c>
      <c r="E617" s="96">
        <v>30</v>
      </c>
      <c r="F617" s="96"/>
      <c r="G617" s="50"/>
      <c r="H617" s="50"/>
      <c r="I617" s="89"/>
      <c r="J617" s="18"/>
      <c r="K617" s="19">
        <f>ROUND(I617*E617,2)</f>
        <v>0</v>
      </c>
      <c r="L617" s="20">
        <f>ROUND(K617+(K617*J617),2)</f>
        <v>0</v>
      </c>
      <c r="M617" s="50"/>
      <c r="N617" s="58"/>
      <c r="O617" s="50"/>
      <c r="P617" s="50"/>
      <c r="Q617" s="65"/>
      <c r="R617" s="135"/>
      <c r="S617" s="136"/>
      <c r="T617" s="136"/>
      <c r="U617" s="124"/>
    </row>
    <row r="618" spans="1:21" ht="15" x14ac:dyDescent="0.2">
      <c r="A618" s="36" t="s">
        <v>55</v>
      </c>
      <c r="B618" s="72" t="s">
        <v>332</v>
      </c>
      <c r="C618" s="13" t="s">
        <v>19</v>
      </c>
      <c r="D618" s="50" t="s">
        <v>20</v>
      </c>
      <c r="E618" s="96">
        <v>20</v>
      </c>
      <c r="F618" s="96"/>
      <c r="G618" s="50"/>
      <c r="H618" s="50"/>
      <c r="I618" s="89"/>
      <c r="J618" s="18"/>
      <c r="K618" s="19">
        <f>ROUND(I618*E618,2)</f>
        <v>0</v>
      </c>
      <c r="L618" s="20">
        <f>ROUND(K618+(K618*J618),2)</f>
        <v>0</v>
      </c>
      <c r="M618" s="50"/>
      <c r="N618" s="58"/>
      <c r="O618" s="50"/>
      <c r="P618" s="50"/>
      <c r="Q618" s="65"/>
      <c r="R618" s="135"/>
      <c r="S618" s="136"/>
      <c r="T618" s="136"/>
      <c r="U618" s="124"/>
    </row>
    <row r="619" spans="1:21" ht="13.5" thickBot="1" x14ac:dyDescent="0.25">
      <c r="G619" s="24"/>
      <c r="H619" s="25"/>
      <c r="I619" s="25"/>
      <c r="J619" s="26" t="s">
        <v>21</v>
      </c>
      <c r="K619" s="27">
        <f>SUM(K615:K618)</f>
        <v>0</v>
      </c>
      <c r="L619" s="137">
        <f>SUM(L615:L618)</f>
        <v>0</v>
      </c>
      <c r="M619" s="29"/>
    </row>
    <row r="620" spans="1:21" ht="13.5" thickBot="1" x14ac:dyDescent="0.25">
      <c r="G620" s="32"/>
      <c r="H620" s="25"/>
      <c r="I620" s="25"/>
      <c r="J620" s="33"/>
      <c r="K620" s="34"/>
      <c r="L620" s="34"/>
      <c r="M620" s="22"/>
    </row>
    <row r="621" spans="1:21" x14ac:dyDescent="0.2">
      <c r="G621" s="154" t="s">
        <v>333</v>
      </c>
      <c r="H621" s="155"/>
      <c r="I621" s="155"/>
      <c r="J621" s="155"/>
      <c r="K621" s="155"/>
      <c r="L621" s="155"/>
      <c r="M621" s="156"/>
    </row>
    <row r="622" spans="1:21" ht="38.25" x14ac:dyDescent="0.2">
      <c r="G622" s="35" t="s">
        <v>23</v>
      </c>
      <c r="H622" s="36" t="s">
        <v>24</v>
      </c>
      <c r="I622" s="37" t="s">
        <v>25</v>
      </c>
      <c r="J622" s="36" t="s">
        <v>26</v>
      </c>
      <c r="K622" s="36" t="s">
        <v>27</v>
      </c>
      <c r="L622" s="37" t="s">
        <v>28</v>
      </c>
      <c r="M622" s="38" t="s">
        <v>29</v>
      </c>
    </row>
    <row r="623" spans="1:21" ht="13.5" thickBot="1" x14ac:dyDescent="0.25">
      <c r="B623" s="139"/>
      <c r="G623" s="39">
        <f>K619</f>
        <v>0</v>
      </c>
      <c r="H623" s="40">
        <f>L619</f>
        <v>0</v>
      </c>
      <c r="I623" s="41">
        <v>0.2</v>
      </c>
      <c r="J623" s="40">
        <f>G623*I623</f>
        <v>0</v>
      </c>
      <c r="K623" s="40">
        <f>H623*I623</f>
        <v>0</v>
      </c>
      <c r="L623" s="40">
        <f>G623+J623</f>
        <v>0</v>
      </c>
      <c r="M623" s="42">
        <f>H623+K623</f>
        <v>0</v>
      </c>
    </row>
  </sheetData>
  <mergeCells count="129">
    <mergeCell ref="G37:M37"/>
    <mergeCell ref="A44:P44"/>
    <mergeCell ref="G48:M48"/>
    <mergeCell ref="A55:P55"/>
    <mergeCell ref="G59:M59"/>
    <mergeCell ref="A66:P66"/>
    <mergeCell ref="A10:P10"/>
    <mergeCell ref="G14:M14"/>
    <mergeCell ref="G17:M17"/>
    <mergeCell ref="A21:P21"/>
    <mergeCell ref="G26:M26"/>
    <mergeCell ref="A33:P33"/>
    <mergeCell ref="B125:D127"/>
    <mergeCell ref="G126:M126"/>
    <mergeCell ref="A133:P133"/>
    <mergeCell ref="G141:M141"/>
    <mergeCell ref="A148:P148"/>
    <mergeCell ref="G154:M154"/>
    <mergeCell ref="G71:M71"/>
    <mergeCell ref="A78:P78"/>
    <mergeCell ref="G94:M94"/>
    <mergeCell ref="A101:P101"/>
    <mergeCell ref="G105:M105"/>
    <mergeCell ref="A112:P112"/>
    <mergeCell ref="A199:P199"/>
    <mergeCell ref="G220:M220"/>
    <mergeCell ref="A227:P227"/>
    <mergeCell ref="G234:M234"/>
    <mergeCell ref="A241:P241"/>
    <mergeCell ref="G246:M246"/>
    <mergeCell ref="A160:P160"/>
    <mergeCell ref="G166:M166"/>
    <mergeCell ref="A173:P173"/>
    <mergeCell ref="G179:M179"/>
    <mergeCell ref="A186:P186"/>
    <mergeCell ref="G192:M192"/>
    <mergeCell ref="A253:P253"/>
    <mergeCell ref="G260:M260"/>
    <mergeCell ref="A267:P267"/>
    <mergeCell ref="G271:M271"/>
    <mergeCell ref="A278:P278"/>
    <mergeCell ref="A279:A280"/>
    <mergeCell ref="C279:C280"/>
    <mergeCell ref="D279:D280"/>
    <mergeCell ref="E279:E280"/>
    <mergeCell ref="G279:G280"/>
    <mergeCell ref="N279:N280"/>
    <mergeCell ref="O279:O280"/>
    <mergeCell ref="P279:P280"/>
    <mergeCell ref="G283:M283"/>
    <mergeCell ref="A290:P290"/>
    <mergeCell ref="G300:M300"/>
    <mergeCell ref="H279:H280"/>
    <mergeCell ref="I279:I280"/>
    <mergeCell ref="J279:J280"/>
    <mergeCell ref="K279:K280"/>
    <mergeCell ref="L279:L280"/>
    <mergeCell ref="M279:M280"/>
    <mergeCell ref="A341:P341"/>
    <mergeCell ref="G345:M345"/>
    <mergeCell ref="A351:P351"/>
    <mergeCell ref="G356:M356"/>
    <mergeCell ref="A363:P363"/>
    <mergeCell ref="G367:M367"/>
    <mergeCell ref="A307:P307"/>
    <mergeCell ref="G311:M311"/>
    <mergeCell ref="A318:P318"/>
    <mergeCell ref="G322:M322"/>
    <mergeCell ref="A329:P329"/>
    <mergeCell ref="G333:M333"/>
    <mergeCell ref="A392:A393"/>
    <mergeCell ref="B392:B393"/>
    <mergeCell ref="G399:M399"/>
    <mergeCell ref="A406:P406"/>
    <mergeCell ref="G418:M418"/>
    <mergeCell ref="A425:P425"/>
    <mergeCell ref="A374:P374"/>
    <mergeCell ref="G378:M378"/>
    <mergeCell ref="A385:P385"/>
    <mergeCell ref="A386:A388"/>
    <mergeCell ref="B386:B388"/>
    <mergeCell ref="A390:A391"/>
    <mergeCell ref="B390:B391"/>
    <mergeCell ref="G429:M429"/>
    <mergeCell ref="A436:P436"/>
    <mergeCell ref="A437:A438"/>
    <mergeCell ref="C437:C438"/>
    <mergeCell ref="D437:D438"/>
    <mergeCell ref="E437:E438"/>
    <mergeCell ref="G437:G438"/>
    <mergeCell ref="H437:H438"/>
    <mergeCell ref="I437:I438"/>
    <mergeCell ref="J437:J438"/>
    <mergeCell ref="G446:M446"/>
    <mergeCell ref="A453:P453"/>
    <mergeCell ref="G457:M457"/>
    <mergeCell ref="A464:P464"/>
    <mergeCell ref="G468:M468"/>
    <mergeCell ref="A475:P475"/>
    <mergeCell ref="K437:K438"/>
    <mergeCell ref="L437:L438"/>
    <mergeCell ref="M437:M438"/>
    <mergeCell ref="N437:N438"/>
    <mergeCell ref="O437:O438"/>
    <mergeCell ref="P437:P438"/>
    <mergeCell ref="B2:P8"/>
    <mergeCell ref="G596:M596"/>
    <mergeCell ref="A602:P602"/>
    <mergeCell ref="G608:M608"/>
    <mergeCell ref="A614:P614"/>
    <mergeCell ref="G621:M621"/>
    <mergeCell ref="G560:M560"/>
    <mergeCell ref="A566:P566"/>
    <mergeCell ref="G574:M574"/>
    <mergeCell ref="A580:P580"/>
    <mergeCell ref="G585:M585"/>
    <mergeCell ref="A591:P591"/>
    <mergeCell ref="G516:M516"/>
    <mergeCell ref="A522:P522"/>
    <mergeCell ref="G531:M531"/>
    <mergeCell ref="A537:P537"/>
    <mergeCell ref="G543:M543"/>
    <mergeCell ref="A549:P549"/>
    <mergeCell ref="G479:M479"/>
    <mergeCell ref="A486:P486"/>
    <mergeCell ref="G492:M492"/>
    <mergeCell ref="A499:P499"/>
    <mergeCell ref="G504:M504"/>
    <mergeCell ref="A510:P510"/>
  </mergeCells>
  <pageMargins left="0.7" right="0.7" top="0.75" bottom="0.75" header="0.3" footer="0.3"/>
  <pageSetup paperSize="9" scale="28" fitToHeight="0" orientation="landscape" horizontalDpi="4294967294" verticalDpi="42949672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Arkusz1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Monika Morawska</dc:creator>
  <cp:lastModifiedBy>Agnieszka Szkudlarek</cp:lastModifiedBy>
  <cp:lastPrinted>2023-12-08T12:47:35Z</cp:lastPrinted>
  <dcterms:created xsi:type="dcterms:W3CDTF">2023-11-20T10:40:53Z</dcterms:created>
  <dcterms:modified xsi:type="dcterms:W3CDTF">2023-12-22T11:48:15Z</dcterms:modified>
</cp:coreProperties>
</file>