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tturajski\Documents\Mogilno\22 Sterylny niesterylny sprzęt medyczny ZROBIĆ\SWZ ZROBIĆ\"/>
    </mc:Choice>
  </mc:AlternateContent>
  <xr:revisionPtr revIDLastSave="0" documentId="13_ncr:1_{EFD0B32F-A8C9-4792-B200-11053861600B}" xr6:coauthVersionLast="47" xr6:coauthVersionMax="47" xr10:uidLastSave="{00000000-0000-0000-0000-000000000000}"/>
  <bookViews>
    <workbookView xWindow="-108" yWindow="-108" windowWidth="23256" windowHeight="12456" xr2:uid="{00000000-000D-0000-FFFF-FFFF00000000}"/>
  </bookViews>
  <sheets>
    <sheet name="Arkusz1" sheetId="1" r:id="rId1"/>
  </sheets>
  <definedNames>
    <definedName name="_xlnm.Print_Area" localSheetId="0">Arkusz1!$A$1:$J$251</definedName>
  </definedNames>
  <calcPr calcId="191029"/>
</workbook>
</file>

<file path=xl/calcChain.xml><?xml version="1.0" encoding="utf-8"?>
<calcChain xmlns="http://schemas.openxmlformats.org/spreadsheetml/2006/main">
  <c r="H217" i="1" l="1"/>
  <c r="H219" i="1"/>
  <c r="H220" i="1"/>
  <c r="I219" i="1"/>
  <c r="J219" i="1" s="1"/>
  <c r="I158" i="1"/>
  <c r="J158" i="1" s="1"/>
  <c r="H158" i="1"/>
  <c r="I247" i="1"/>
  <c r="J247" i="1" s="1"/>
  <c r="J248" i="1" s="1"/>
  <c r="H247" i="1"/>
  <c r="I138" i="1"/>
  <c r="J138" i="1" s="1"/>
  <c r="I139" i="1"/>
  <c r="J139" i="1" s="1"/>
  <c r="H138" i="1"/>
  <c r="H139" i="1"/>
  <c r="H240" i="1"/>
  <c r="I240" i="1"/>
  <c r="J240" i="1" s="1"/>
  <c r="I235" i="1"/>
  <c r="J235" i="1" s="1"/>
  <c r="I236" i="1"/>
  <c r="J236" i="1" s="1"/>
  <c r="I237" i="1"/>
  <c r="J237" i="1" s="1"/>
  <c r="I238" i="1"/>
  <c r="J238" i="1" s="1"/>
  <c r="I239" i="1"/>
  <c r="J239" i="1" s="1"/>
  <c r="H235" i="1"/>
  <c r="H236" i="1"/>
  <c r="H237" i="1"/>
  <c r="H238" i="1"/>
  <c r="H239" i="1"/>
  <c r="I241" i="1"/>
  <c r="J241" i="1" s="1"/>
  <c r="H241" i="1"/>
  <c r="I234" i="1"/>
  <c r="J234" i="1" s="1"/>
  <c r="H234" i="1"/>
  <c r="I156" i="1"/>
  <c r="J156" i="1" s="1"/>
  <c r="H156" i="1"/>
  <c r="I94" i="1"/>
  <c r="J94" i="1" s="1"/>
  <c r="H94" i="1"/>
  <c r="I183" i="1"/>
  <c r="J183" i="1" s="1"/>
  <c r="H183" i="1"/>
  <c r="I182" i="1"/>
  <c r="J182" i="1" s="1"/>
  <c r="H182" i="1"/>
  <c r="I181" i="1"/>
  <c r="J181" i="1" s="1"/>
  <c r="H181" i="1"/>
  <c r="I180" i="1"/>
  <c r="J180" i="1" s="1"/>
  <c r="H180" i="1"/>
  <c r="I179" i="1"/>
  <c r="J179" i="1" s="1"/>
  <c r="H179" i="1"/>
  <c r="I178" i="1"/>
  <c r="J178" i="1" s="1"/>
  <c r="H178" i="1"/>
  <c r="I177" i="1"/>
  <c r="J177" i="1" s="1"/>
  <c r="H177" i="1"/>
  <c r="I176" i="1"/>
  <c r="J176" i="1" s="1"/>
  <c r="H176" i="1"/>
  <c r="I248" i="1" l="1"/>
  <c r="J242" i="1"/>
  <c r="I242" i="1"/>
  <c r="I40" i="1"/>
  <c r="J40" i="1" s="1"/>
  <c r="I41" i="1"/>
  <c r="J41" i="1" s="1"/>
  <c r="I42" i="1"/>
  <c r="J42" i="1" s="1"/>
  <c r="I43" i="1"/>
  <c r="J43" i="1" s="1"/>
  <c r="I76" i="1"/>
  <c r="J76" i="1" s="1"/>
  <c r="H76" i="1"/>
  <c r="I75" i="1"/>
  <c r="J75" i="1" s="1"/>
  <c r="H75" i="1"/>
  <c r="I74" i="1"/>
  <c r="J74" i="1" s="1"/>
  <c r="H74" i="1"/>
  <c r="I73" i="1"/>
  <c r="J73" i="1" s="1"/>
  <c r="H73" i="1"/>
  <c r="I72" i="1"/>
  <c r="J72" i="1" s="1"/>
  <c r="H72" i="1"/>
  <c r="I71" i="1"/>
  <c r="J71" i="1" s="1"/>
  <c r="H71" i="1"/>
  <c r="I70" i="1"/>
  <c r="J70" i="1" s="1"/>
  <c r="H70" i="1"/>
  <c r="I69" i="1"/>
  <c r="J69" i="1" s="1"/>
  <c r="H69" i="1"/>
  <c r="I68" i="1"/>
  <c r="J68" i="1" s="1"/>
  <c r="H68" i="1"/>
  <c r="I67" i="1"/>
  <c r="J67" i="1" s="1"/>
  <c r="H67" i="1"/>
  <c r="I66" i="1"/>
  <c r="J66" i="1" s="1"/>
  <c r="H66" i="1"/>
  <c r="I65" i="1"/>
  <c r="J65" i="1" s="1"/>
  <c r="H65" i="1"/>
  <c r="I64" i="1"/>
  <c r="J64" i="1" s="1"/>
  <c r="H64" i="1"/>
  <c r="I63" i="1"/>
  <c r="J63" i="1" s="1"/>
  <c r="H63" i="1"/>
  <c r="I62" i="1"/>
  <c r="J62" i="1" s="1"/>
  <c r="H62" i="1"/>
  <c r="I60" i="1"/>
  <c r="J60" i="1" s="1"/>
  <c r="H60" i="1"/>
  <c r="H59" i="1"/>
  <c r="E59" i="1"/>
  <c r="I59" i="1" s="1"/>
  <c r="J59" i="1" s="1"/>
  <c r="I58" i="1"/>
  <c r="J58" i="1" s="1"/>
  <c r="H58" i="1"/>
  <c r="I56" i="1"/>
  <c r="J56" i="1" s="1"/>
  <c r="E55" i="1"/>
  <c r="I54" i="1"/>
  <c r="I46" i="1"/>
  <c r="J46" i="1" s="1"/>
  <c r="H46" i="1"/>
  <c r="I45" i="1"/>
  <c r="J45" i="1" s="1"/>
  <c r="H45" i="1"/>
  <c r="I44" i="1"/>
  <c r="J44" i="1" s="1"/>
  <c r="H44" i="1"/>
  <c r="H43" i="1"/>
  <c r="H42" i="1"/>
  <c r="H41" i="1"/>
  <c r="H40" i="1"/>
  <c r="I39" i="1"/>
  <c r="J39" i="1" s="1"/>
  <c r="H39" i="1"/>
  <c r="I38" i="1"/>
  <c r="J38" i="1" s="1"/>
  <c r="H38" i="1"/>
  <c r="I37" i="1"/>
  <c r="J37" i="1" s="1"/>
  <c r="H37" i="1"/>
  <c r="I36" i="1"/>
  <c r="J36" i="1" s="1"/>
  <c r="H36" i="1"/>
  <c r="I35" i="1"/>
  <c r="J35" i="1" s="1"/>
  <c r="H35" i="1"/>
  <c r="I34" i="1"/>
  <c r="H34" i="1"/>
  <c r="I27" i="1"/>
  <c r="J27" i="1" s="1"/>
  <c r="H27" i="1"/>
  <c r="I26" i="1"/>
  <c r="J26" i="1" s="1"/>
  <c r="H26" i="1"/>
  <c r="I25" i="1"/>
  <c r="J25" i="1" s="1"/>
  <c r="H25" i="1"/>
  <c r="I24" i="1"/>
  <c r="J24" i="1" s="1"/>
  <c r="H24" i="1"/>
  <c r="I23" i="1"/>
  <c r="J23" i="1" s="1"/>
  <c r="H23" i="1"/>
  <c r="I22" i="1"/>
  <c r="H22" i="1"/>
  <c r="I28" i="1" l="1"/>
  <c r="J28" i="1" s="1"/>
  <c r="I55" i="1"/>
  <c r="J55" i="1" s="1"/>
  <c r="I47" i="1"/>
  <c r="H55" i="1"/>
  <c r="H56" i="1"/>
  <c r="J54" i="1"/>
  <c r="J22" i="1"/>
  <c r="J34" i="1"/>
  <c r="J47" i="1" s="1"/>
  <c r="H54" i="1"/>
  <c r="I213" i="1"/>
  <c r="J213" i="1" s="1"/>
  <c r="I214" i="1"/>
  <c r="J214" i="1" s="1"/>
  <c r="I215" i="1"/>
  <c r="J215" i="1" s="1"/>
  <c r="I216" i="1"/>
  <c r="J216" i="1" s="1"/>
  <c r="I217" i="1"/>
  <c r="J217" i="1" s="1"/>
  <c r="I218" i="1"/>
  <c r="J218" i="1" s="1"/>
  <c r="H213" i="1"/>
  <c r="H214" i="1"/>
  <c r="H215" i="1"/>
  <c r="H216" i="1"/>
  <c r="H218" i="1"/>
  <c r="I227" i="1"/>
  <c r="J227" i="1" s="1"/>
  <c r="H227" i="1"/>
  <c r="I226" i="1"/>
  <c r="H226" i="1"/>
  <c r="I220" i="1"/>
  <c r="J220" i="1" s="1"/>
  <c r="I212" i="1"/>
  <c r="H212" i="1"/>
  <c r="H205" i="1"/>
  <c r="I205" i="1"/>
  <c r="J205" i="1" s="1"/>
  <c r="H204" i="1"/>
  <c r="I204" i="1"/>
  <c r="J204" i="1" s="1"/>
  <c r="I203" i="1"/>
  <c r="J203" i="1" s="1"/>
  <c r="H203" i="1"/>
  <c r="I202" i="1"/>
  <c r="J202" i="1" s="1"/>
  <c r="H202" i="1"/>
  <c r="I201" i="1"/>
  <c r="J201" i="1" s="1"/>
  <c r="H201" i="1"/>
  <c r="I206" i="1"/>
  <c r="J206" i="1" s="1"/>
  <c r="H206" i="1"/>
  <c r="I200" i="1"/>
  <c r="H200" i="1"/>
  <c r="I191" i="1"/>
  <c r="J191" i="1" s="1"/>
  <c r="H191" i="1"/>
  <c r="I190" i="1"/>
  <c r="I192" i="1" s="1"/>
  <c r="H190" i="1"/>
  <c r="H137" i="1"/>
  <c r="I137" i="1"/>
  <c r="J137" i="1" s="1"/>
  <c r="H136" i="1"/>
  <c r="I136" i="1"/>
  <c r="J136" i="1" s="1"/>
  <c r="I134" i="1"/>
  <c r="J134" i="1" s="1"/>
  <c r="I135" i="1"/>
  <c r="J135" i="1" s="1"/>
  <c r="H135" i="1"/>
  <c r="H134" i="1"/>
  <c r="I133" i="1"/>
  <c r="J133" i="1" s="1"/>
  <c r="H133" i="1"/>
  <c r="I131" i="1"/>
  <c r="J131" i="1" s="1"/>
  <c r="I132" i="1"/>
  <c r="J132" i="1" s="1"/>
  <c r="H132" i="1"/>
  <c r="H131" i="1"/>
  <c r="I157" i="1"/>
  <c r="J157" i="1" s="1"/>
  <c r="H157" i="1"/>
  <c r="I155" i="1"/>
  <c r="J155" i="1" s="1"/>
  <c r="H155" i="1"/>
  <c r="I154" i="1"/>
  <c r="J154" i="1" s="1"/>
  <c r="H154" i="1"/>
  <c r="I121" i="1"/>
  <c r="J121" i="1" s="1"/>
  <c r="H121" i="1"/>
  <c r="I122" i="1"/>
  <c r="J122" i="1" s="1"/>
  <c r="H122" i="1"/>
  <c r="I11" i="1"/>
  <c r="J11" i="1" s="1"/>
  <c r="H11" i="1"/>
  <c r="I12" i="1"/>
  <c r="J12" i="1" s="1"/>
  <c r="H12" i="1"/>
  <c r="I93" i="1"/>
  <c r="J93" i="1" s="1"/>
  <c r="H93" i="1"/>
  <c r="I91" i="1"/>
  <c r="J91" i="1" s="1"/>
  <c r="H91" i="1"/>
  <c r="I92" i="1"/>
  <c r="J92" i="1" s="1"/>
  <c r="H92" i="1"/>
  <c r="I130" i="1"/>
  <c r="J130" i="1" s="1"/>
  <c r="H130" i="1"/>
  <c r="I140" i="1"/>
  <c r="J140" i="1" s="1"/>
  <c r="H140" i="1"/>
  <c r="I184" i="1"/>
  <c r="J184" i="1" s="1"/>
  <c r="H184" i="1"/>
  <c r="I166" i="1"/>
  <c r="J166" i="1" s="1"/>
  <c r="I167" i="1"/>
  <c r="J167" i="1" s="1"/>
  <c r="I168" i="1"/>
  <c r="J168" i="1" s="1"/>
  <c r="H166" i="1"/>
  <c r="H167" i="1"/>
  <c r="H168" i="1"/>
  <c r="I169" i="1"/>
  <c r="J169" i="1" s="1"/>
  <c r="H169" i="1"/>
  <c r="I165" i="1"/>
  <c r="H165" i="1"/>
  <c r="I150" i="1"/>
  <c r="J150" i="1" s="1"/>
  <c r="H150" i="1"/>
  <c r="I151" i="1"/>
  <c r="J151" i="1" s="1"/>
  <c r="H151" i="1"/>
  <c r="I153" i="1"/>
  <c r="J153" i="1" s="1"/>
  <c r="H153" i="1"/>
  <c r="I152" i="1"/>
  <c r="J152" i="1" s="1"/>
  <c r="H152" i="1"/>
  <c r="I149" i="1"/>
  <c r="J149" i="1" s="1"/>
  <c r="H149" i="1"/>
  <c r="I159" i="1"/>
  <c r="J159" i="1" s="1"/>
  <c r="H159" i="1"/>
  <c r="I148" i="1"/>
  <c r="J148" i="1" s="1"/>
  <c r="H148" i="1"/>
  <c r="I147" i="1"/>
  <c r="H147" i="1"/>
  <c r="I120" i="1"/>
  <c r="H120" i="1"/>
  <c r="I112" i="1"/>
  <c r="J112" i="1" s="1"/>
  <c r="H112" i="1"/>
  <c r="I111" i="1"/>
  <c r="J111" i="1" s="1"/>
  <c r="J113" i="1" s="1"/>
  <c r="H111" i="1"/>
  <c r="I105" i="1"/>
  <c r="J105" i="1" s="1"/>
  <c r="J106" i="1" s="1"/>
  <c r="H105" i="1"/>
  <c r="I90" i="1"/>
  <c r="J90" i="1" s="1"/>
  <c r="H90" i="1"/>
  <c r="I88" i="1"/>
  <c r="J88" i="1" s="1"/>
  <c r="H88" i="1"/>
  <c r="I89" i="1"/>
  <c r="J89" i="1" s="1"/>
  <c r="H89" i="1"/>
  <c r="I95" i="1"/>
  <c r="J95" i="1" s="1"/>
  <c r="H95" i="1"/>
  <c r="I87" i="1"/>
  <c r="J87" i="1" s="1"/>
  <c r="H87" i="1"/>
  <c r="H10" i="1"/>
  <c r="I10" i="1"/>
  <c r="J10" i="1" s="1"/>
  <c r="I13" i="1"/>
  <c r="J13" i="1" s="1"/>
  <c r="H13" i="1"/>
  <c r="I228" i="1" l="1"/>
  <c r="I77" i="1"/>
  <c r="I185" i="1"/>
  <c r="I123" i="1"/>
  <c r="J77" i="1"/>
  <c r="I221" i="1"/>
  <c r="J226" i="1"/>
  <c r="J228" i="1" s="1"/>
  <c r="J212" i="1"/>
  <c r="J221" i="1" s="1"/>
  <c r="I207" i="1"/>
  <c r="J200" i="1"/>
  <c r="J207" i="1" s="1"/>
  <c r="J190" i="1"/>
  <c r="J192" i="1" s="1"/>
  <c r="J141" i="1"/>
  <c r="I170" i="1"/>
  <c r="I141" i="1"/>
  <c r="J185" i="1"/>
  <c r="J165" i="1"/>
  <c r="J170" i="1" s="1"/>
  <c r="I160" i="1"/>
  <c r="J147" i="1"/>
  <c r="J160" i="1" s="1"/>
  <c r="J120" i="1"/>
  <c r="J123" i="1" s="1"/>
  <c r="I113" i="1"/>
  <c r="I106" i="1"/>
  <c r="J96" i="1"/>
  <c r="I96" i="1"/>
  <c r="I14" i="1"/>
  <c r="J14" i="1"/>
</calcChain>
</file>

<file path=xl/sharedStrings.xml><?xml version="1.0" encoding="utf-8"?>
<sst xmlns="http://schemas.openxmlformats.org/spreadsheetml/2006/main" count="553" uniqueCount="197">
  <si>
    <t>Zadanie nr 1</t>
  </si>
  <si>
    <t>Lp</t>
  </si>
  <si>
    <t>Opis przedmiotu zamówienia</t>
  </si>
  <si>
    <t>j. miary</t>
  </si>
  <si>
    <t>Ilość w opakowaniu</t>
  </si>
  <si>
    <t>Ilość opakowań</t>
  </si>
  <si>
    <t>Cena netto/1op</t>
  </si>
  <si>
    <t>Podatek Vat</t>
  </si>
  <si>
    <t>Cena brutto 1op</t>
  </si>
  <si>
    <t xml:space="preserve">Wartość netto </t>
  </si>
  <si>
    <t>Wartość brutto</t>
  </si>
  <si>
    <t>Ogółem</t>
  </si>
  <si>
    <t>CPV 33141000-0  Jednorazowe, niechemiczne artykuły medyczne i hematologiczne</t>
  </si>
  <si>
    <t>szt</t>
  </si>
  <si>
    <t>Trokar optyczny - 5-11mm bez noża ani plastikowych ostrych krawędzi. Obturator- atraumatyczny separator tkankowy wyprofilowany skrętnie z otworem pozwalającym na bezpośrednią insuflację. Kaniula- żebrowanie atraumatyczne w kształcie litery Z lub system fiksacji w powłokach złożonych z symetrycznego bezlateksowego balonu o pojemności 5ml oraz dysku retencyjnego.</t>
  </si>
  <si>
    <t>szt.</t>
  </si>
  <si>
    <t>Jednorazowy laparoskopowy zestaw ssąco-płuczący, kaniula 5mm,możliwość zamontowania kaniuli na 2 osoby, dwa podłączenia do butli z płynem, z klemami na drenach, podłączenie ssaka, boczne otwory obarczające, przyciski kodowane kolorem</t>
  </si>
  <si>
    <t>Zadanie nr 2</t>
  </si>
  <si>
    <t>Zadanie nr 3</t>
  </si>
  <si>
    <t>Zadanie nr 4</t>
  </si>
  <si>
    <t>Endobag laparoskopowy, worek do laparoskopii z rękojeścią o pojemności 200ml średnica wejścia 100mm. Wymiar długi endobaga 170mm rękojeść 370mm o średnicy 10mm.</t>
  </si>
  <si>
    <t>op</t>
  </si>
  <si>
    <t>Zadanie nr 5</t>
  </si>
  <si>
    <t>Kanka Yankauer zakrzywiona: rozmiar 22, bez kontroli ssania; z czterema bocznymi otworami obarczającymi; w zestawie dren średnicy 7mm. Długość 300cm; drenz doklejonymi elastycznymi końcówkami żeńskimi posiadającymi wewnetrzne pierścienie uszczelniające; dren zabezpieczony przed załamywaniem wzdłużnymi zewnętrznymi żłobieniami, a ścianki wewnętrzne gładkie niepowodujące zatrzymywania odsysanej treści</t>
  </si>
  <si>
    <t>Zestaw laparoskopowy Jumbo 2 kaniule 10mm o długości 10cm; 2 kaniule 5mm o długości 10cm; igła Veressa długości 12cm; woreczek laparoskopowy do ewakuacji tkanek; magazynek tytanowych klipsów rozmiarów M/L; kaniule zewnętrzne żebrowane, przezierne, skośnie ścięte; wyposażone port do insuflacji z kranikiem z rotacją w zakresie 360 stopni; posiadające dwa uchwyty umożliwiające umocowanie do skóry; grot do trokara 10mm - z nożem tnącym liniowo o osłonie, wyposażony we wskaźnik bezpieczeństwa ON/OFF; grot do trokara 5mm- rozpychający</t>
  </si>
  <si>
    <t>1 zestaw</t>
  </si>
  <si>
    <t>Zestaw do biernego i czynnego drenażu klatki piersiowej- komora kolekcyjna o pojemności 1000ml z kranikiem spustowym i łącznikiem służącym do podłączania dodatkowych wymiennych worków kolekcyjnych:-pracujący jako drenaż czynny oraz po odłączeniu ssania- jako grawitacyjny. Płynna, meczaniczna regulacja siły ssania w zakresie od 0 do 45 cm H2O. Dodatkowy, wyskalowany optyczny wskaźnik potwierdzający faktyczną siłę ssania. Sucha mechaniczna zastawka jednokierunkowa o stałym oporze odpowiadającym 1cm H2O zainstalowaną na wejściu do komory kolekcyjnej dla wyeliminowania przestrzeni martwej. Wyposażony w specjalną komorę z siedmiostopniową sklą do ciągłego monitorowania wielkości przecieku doopłucnowego. Komora kolekcyjna wyskalowana co 50ml oraz z dodatkową precyzyjną skalą w zakresie do 100 ml co 10 ml. Automatyczne odbarczanie wysokiego ujemnegopodciśnienia w opłucnej. Podwójny zawór odbarczający, zabezpieczający przed wzrostem ciśnienia w drenowanych komorach w kierunku dodatnim. Posiadający kontrolkę informującą o rozprężaniu płuc. Posiadający kontrolkę informującą o niedrożnościdrenu w kierunku pacjenta. Beziglowy, samouszczelniający port w komorze kolekcyjnej do pobierania materiału na posiew. Pracujący poprawnie zarówno w pozycji pionowej oraz poziomej. Gwarantujący poprawną pracę przez siedem dni. Wyposażony w wieszak do zawieszania na ramie łóżka oraz chwytak do transportu. Niewymagający przygotowania jednokierunkowej zastawki wodnej. Jednorazowego użytku, sterylny.</t>
  </si>
  <si>
    <t>Zadanie nr 6</t>
  </si>
  <si>
    <t>Dren do cewnika-średnica 6mm, długość 200cm, posiadający końcówkę żeńską oraz męską Finger Tipdo połączenia z cewnikiem;wyposażony w trwale zamocowany kapturek nakrywający dla zabezpieczenia zainfekowanej końcówki po każdorazowym usunięciu cewnika; końcówka żeńska doklejana elastyczna, posiadająca wewnętrzne pierścienie uszczelniające; dren zabezpieczony przed załamywaniem wzdłużnymi zewnętrznymi żłobieniami, a ścianki wewnętrzne gładkie niepowodujące zatrzymywania odsysanej treści</t>
  </si>
  <si>
    <t>Worek wymienny do zestawu do drenażu klatki piersiowej; kompatybilny z zestawem do drenażu z poz.nr 3, pojemność 1000 ml, wyposażony w korek zamykający</t>
  </si>
  <si>
    <t>Igła Veress'a wykonana ze stali nierdzewnej, umocowana w plastikowej rękojeści. Długość 12cm</t>
  </si>
  <si>
    <t>Igła Veressa, wykonana ze stali nierdzewnej, umocowana w plastikowej rękojeści. Dlugość 15 cm</t>
  </si>
  <si>
    <t>Zadanie nr 7</t>
  </si>
  <si>
    <t>Zadanie nr 8</t>
  </si>
  <si>
    <t>Próżnociąg położniczy- sterylny, jednorazowego użytku, wyposażony w pompkę wytwarzającą stabilne, stałe podciśnienie przy minimalnym wysiłku, oraz w automatyczną blokadę bezpieczeństwa z łatwo dostępnym zaworem zwalniającem próżnię w postaci skrzydełek i czytelnym wskaźniekiem próżniw kształcie zegara. Atrauamtyczna, miekka miseczka: w kształcie grzybka średnica miseczki 50mm wyginająca się 90 stpni w każdym kierunku</t>
  </si>
  <si>
    <t>Zadanie nr 9</t>
  </si>
  <si>
    <t>Elektrody czynne- jednorazowe elektrody elektrochirurgiczne, przeznaczone do cięcia i koagulacji. Sterylne, uchwyt jednorazowy z elektrodą, 2 przyciski, kabel dł. 3m, 3-pin sterylny</t>
  </si>
  <si>
    <t>Elektroda bierna neutralna, jednorazowa, hydrożelowa, dzielona, dla dorosłych, przyklejana do skóry pacjenta rozmiar 176x122mm 110 cm2</t>
  </si>
  <si>
    <t>Zadanie nr 10</t>
  </si>
  <si>
    <t>Układ anestetyczny oddechowy jednorazowy dla dorosłych, podstawowy. Koncentryczny zestaw węży karbowanych wykonanych z rozciągliwego i odpornego na zagniecenia materiału- 22mm, układ oddechowy z workiem 2l i gałęzią 1,5m 2,0</t>
  </si>
  <si>
    <t>Zadanie nr 11</t>
  </si>
  <si>
    <t>1.</t>
  </si>
  <si>
    <t>6 cm x 11 cm</t>
  </si>
  <si>
    <t>-</t>
  </si>
  <si>
    <t>8 cm x 13 cm</t>
  </si>
  <si>
    <t>15 cm x 15 cm</t>
  </si>
  <si>
    <t>30 cm x 30 cm</t>
  </si>
  <si>
    <t>2.</t>
  </si>
  <si>
    <t>3.</t>
  </si>
  <si>
    <t xml:space="preserve">Nieresorbowalna ultralekka siatka chirurgiczna, wytwarzana techniką dziewiarską z przędzy monofilamentowej, polipropylenowej, przeznaczona do chirurgicznego leczenia przepuklin brzusznych - pierwotnych i nawrotowych, pachwinowych, udowych, okołopępkowych i w bliźnie pooperacyjnej, podczas zabiegów rekonstrukcyjnych w celu wzmocnienia tkanek miękkich, średnie oczka - gramatura siatki 35g/m2, powierzchnia porów min. 4 mm2
8 x 13 cm </t>
  </si>
  <si>
    <t>a)</t>
  </si>
  <si>
    <t>b)</t>
  </si>
  <si>
    <t>c)</t>
  </si>
  <si>
    <t>Pieluszki dla dzieci, wykonane w całości z warstw przepuszczających powietrze i parę wodną, w tym z zastosowaniem na całej powierzchni jako zewnętrznej warstwy izolacyjnej paroprzepuszczalnego laminatu (połączenie paroprzepuszczalnej folii i włókniny). Pieluszki muszą posiadać przylepcoprzepy umożliwiające wielokrotne zapinanie i odpinanie, przymocowane do elastycznych uszu w tylnej części pieluszki, dzięki którym produkt na bieżąco dopasowuje się do kształtu ciała. Pieluszki muszą posiadać system dystrybucji cieczy po wkładzie chłonnym, polegający na zastosowaniu w górnej części wkładu chłonnego specjalnej warstwy dystrybucyjnej.</t>
  </si>
  <si>
    <t>Sterylna taśma medyczna poliestrowo - wiskozowa z klejem hot-melt, do mocowania serwet, drenów, pokrowców itp., rozmiar 9 x 50 cm,  pakowana po 1 szt. w torebkę papierowo - foliową z etykietą zawierającą min. 2 samoprzylepne odcinki służące do wklejania do dokumentacji medycznej</t>
  </si>
  <si>
    <t>Zadanie nr 12</t>
  </si>
  <si>
    <t>Filtry  BARIERBAC jednorazowy, p/bakteryjny, p/wirusowy przeznaczony do obwodów oddechowyh, złącze luer oraz bezgwintowa oprawa zatyczki elektrostatyczna powierzchnia filtracji 23cm2, złącze 22M/15F, 22F/15M/ISO</t>
  </si>
  <si>
    <t>Zadanie nr 13</t>
  </si>
  <si>
    <t>Mechaniczny filtr oddechowy Termovent HEPA - przezroczysta obudowa z wyraźnie zaznaczonym kierunkiem przepływu gazu, o zaoblonych, bezpiecznych dla pacjenta krawędziach i centralnie usytuowanym porcie do gazometrii. Pierścień zapobiegający rozłączaniu (zgodnie z normą ISO-9356)</t>
  </si>
  <si>
    <t>Foliowy, sterylny pokrowiec na kable, z taśmą do mocowania, rozmiar 13-15 cm x 230-250 cm, wyrób medyczny</t>
  </si>
  <si>
    <t>Wosk kostny 2,5g Sterylna mieszanka wosku pszczelego i wazeliny</t>
  </si>
  <si>
    <t>Zestaw do znieczulenia podpajęczynówkowego. Igła do znieczulenia podpajęczynówkowego typ Pencil-Point w rozmiarach: 26G x 120mm z igłą prowadzącą 20G x 38 mm 2 strzykawki, 2 igły</t>
  </si>
  <si>
    <t>Zestaw do znieczulenia podpajęczynówkowego. Igła do znieczulenia podpajęczynówkowego typ Pencil-Point w rozmiarach: 26G x 90mm z igłą prowadzącą 20G x 38 mm 2 strzykawki, 2 igły</t>
  </si>
  <si>
    <t>Zestaw do znieczulenia podpajęczynówkowego. Igła do znieczulenia podpajęczynówkowego typ Pencil-Point w rozmiarach: 27G x 90mm z igłą prowadzącą 22G x 38 mm 2 strzykawki, 2 igły</t>
  </si>
  <si>
    <t>Zestaw do znieczulenia podpajęczynówkowego. Igła do znieczulenia podpajęczynówkowego typ Pencil-Point w rozmiarach: 27G x 120mm z igłą prowadzącą 22G x 38 mm 2 strzykawki, 2 igły</t>
  </si>
  <si>
    <t>Igła Pencil-Point 27G x 120 z igłą prowadzącą</t>
  </si>
  <si>
    <t>Igła Pencil-Point 27G x 90 z igłą prowadzącą</t>
  </si>
  <si>
    <t>Igła Pencil-Point 26G x 120 z igłą prowadzącą</t>
  </si>
  <si>
    <t>Igła Pencil-Point 26G x 90 z igłą prowadzącą</t>
  </si>
  <si>
    <t>Jednorazowe twarzowe maski anestetyczne z pierścieniem mocującym i z wyprofilowanym anatomiczne miękkim termoplastycznym mankietem elastomerowym kodowanym kolorystycznie odpowiadającym rozmiarowi maski, kopuła maski posiada krystalicznie przezroczystą formę umożliwiającą obserwację twarzy pacjenta, na kopule wytłoczony rozmiar maski i logo lub nazwa producenta, jednorazowego użytku, mikrobiologicznie czysta, pakowana pojedynczo, średnica 22F, opakowanie typu folia-folia zawiera medialną perforację ułatwiającą bezpieczne otwieranie, na ulotce lub opakowaniu nadrukowano nazwę i adres producenta, nazwę produktu i numer katalogowy, piktogramowy obraz maski uwzględniający jej rozmiar, kod kreskowy, symbol CE, symbol jednorazowego zastosowania i braku PVC oraz lateksu, numer REF, LOT, datę przydatności.Rozmiar 2</t>
  </si>
  <si>
    <t>Jednorazowe twarzowe maski anestetyczne z pierścieniem mocującym i z wyprofilowanym anatomiczne miękkim termoplastycznym mankietem elastomerowym kodowanym kolorystycznie odpowiadającym rozmiarowi maski, kopuła maski posiada krystalicznie przezroczystą formę umożliwiającą obserwację twarzy pacjenta, na kopule wytłoczony rozmiar maski i logo lub nazwa producenta, jednorazowego użytku, mikrobiologicznie czysta, pakowana pojedynczo, średnica 22F, opakowanie typu folia-folia zawiera medialną perforację ułatwiającą bezpieczne otwieranie, na ulotce lub opakowaniu nadrukowano nazwę i adres producenta, nazwę produktu i numer katalogowy, piktogramowy obraz maski uwzględniający jej rozmiar, kod kreskowy, symbol CE, symbol jednorazowego zastosowania i braku PVC oraz lateksu, numer REF, LOT, datę przydatności.Rozmiar 3</t>
  </si>
  <si>
    <t>Jednorazowe twarzowe maski anestetyczne z pierścieniem mocującym i z wyprofilowanym anatomiczne miękkim termoplastycznym mankietem elastomerowym kodowanym kolorystycznie odpowiadającym rozmiarowi maski, kopuła maski posiada krystalicznie przezroczystą formę umożliwiającą obserwację twarzy pacjenta, na kopule wytłoczony rozmiar maski i logo lub nazwa producenta, jednorazowego użytku, mikrobiologicznie czysta, pakowana pojedynczo, średnica 22F, opakowanie typu folia-folia zawiera medialną perforację ułatwiającą bezpieczne otwieranie, na ulotce lub opakowaniu nadrukowano nazwę i adres producenta, nazwę produktu i numer katalogowy, piktogramowy obraz maski uwzględniający jej rozmiar, kod kreskowy, symbol CE, symbol jednorazowego zastosowania i braku PVC oraz lateksu, numer REF, LOT, datę przydatności.Rozmiar 4</t>
  </si>
  <si>
    <t>Jednorazowe twarzowe maski anestetyczne z pierścieniem mocującym i z wyprofilowanym anatomiczne miękkim termoplastycznym mankietem elastomerowym kodowanym kolorystycznie odpowiadającym rozmiarowi maski, kopuła maski posiada krystalicznie przezroczystą formę umożliwiającą obserwację twarzy pacjenta, na kopule wytłoczony rozmiar maski i logo lub nazwa producenta, jednorazowego użytku, mikrobiologicznie czysta, pakowana pojedynczo, średnica 22F, opakowanie typu folia-folia zawiera medialną perforację ułatwiającą bezpieczne otwieranie, na ulotce lub opakowaniu nadrukowano nazwę i adres producenta, nazwę produktu i numer katalogowy, piktogramowy obraz maski uwzględniający jej rozmiar, kod kreskowy, symbol CE, symbol jednorazowego zastosowania i braku PVC oraz lateksu, numer REF, LOT, datę przydatności.Rozmiar 5</t>
  </si>
  <si>
    <t>Jednorazowe twarzowe maski anestetyczne z pierścieniem mocującym i z wyprofilowanym anatomiczne miękkim termoplastycznym mankietem elastomerowym kodowanym kolorystycznie odpowiadającym rozmiarowi maski, kopuła maski posiada krystalicznie przezroczystą formę umożliwiającą obserwację twarzy pacjenta, na kopule wytłoczony rozmiar maski i logo lub nazwa producenta, jednorazowego użytku, mikrobiologicznie czysta, pakowana pojedynczo, średnica 22F, opakowanie typu folia-folia zawiera medialną perforację ułatwiającą bezpieczne otwieranie, na ulotce lub opakowaniu nadrukowano nazwę i adres producenta, nazwę produktu i numer katalogowy, piktogramowy obraz maski uwzględniający jej rozmiar, kod kreskowy, symbol CE, symbol jednorazowego zastosowania i braku PVC oraz lateksu, numer REF, LOT, datę przydatności.Rozmiar 6</t>
  </si>
  <si>
    <t>Drenaż chirurgiczny - jednorazowe wkłady workowe 1000ml wykonane z cienkiej, mocnej poliolefiny, wyposażony w przyłącze Single Connection oraz filtry hydrofobowe.</t>
  </si>
  <si>
    <t>Drenaż chirurgiczny - jednorazowe wkłady workowe 2000ml wykonane z cienkiej, mocnej poliolefiny, wyposażony w przyłącze Single Connection oraz filtry hydrofobowe.</t>
  </si>
  <si>
    <t>Zestaw do drenażu klatki piersiowej:
3-komorowy zestaw do drenażu klatki piersiowej, do aktywnego lub grawitacyjnego drenażu, z wydzieloną komorą zastawki wodnej, z barwnikiem ułatwiającym odczyt wartości siły ssania,
wodna regulacja siły ssania; wypełnienie zastawki pozwala na monitoring ciśnienia, diagnozowanie przecieku oraz zapobiega przed powrotem drenowanej treści do pacjenta;
komora kolekcyjna na wydzielinę o pojemności 2100 ml wyskalowana (co 5 ml w zakresie 0-200 ml i co 10 ml do 2000 ml); automatyczna zastawka zabezpieczającą przed wysokim dodatnim ciśnieniem oraz mechaniczna zastawka zabezpieczającą przed wysokim ciśnieniem ujemnym; samouszczelniający port bezigłowy do pobierania próbek drenowanego płynu; kompaktowa budowa, stabilna, kwadratowa podstawa,wysokość maksymalna 25 cm, uchwyt umożliwiający przenoszenie lub powieszenie; dren łączący bezlateksowy zabezpieczony przed zagięciem poprzez specjalną konstrukcję drenu (bez metalowych elementów),z możliwością odłączenia, możliwość badania pacjenta w rezonansie magnetycznym. Zestaw sterylny, podwójnie opakowany, w zestawie strzykawka do wypełnienia komory zastawki.</t>
  </si>
  <si>
    <t>Rurka intubacyjna (bez mankietu) o zwiększonych właściwościach termoplastycznych i poślizgowych, wykonana z mieszaniny silikonu i PCW - półprzezroczysta. Jednocześnie rurka nie jest zbyt miękka aby umożliwić zaintubowanie bez użycia prowadnicy. Linia Rtg i centymetrowe oznaczenie głębokości intubacji na korpusie rurki (po dwóch stronach korpusu dla rozmiarów 2,0-6,0).
Nazwa producenta i średnica podane na korpusie rurki i łączniku 15 mm. Jednorazowa, sterylna.
Rozmiary od 2,0 do 9,0 mm co 0,5 mm</t>
  </si>
  <si>
    <t>Kateter do odsysania ran typu Redon-
Wykonany jest z PVC medycznego, wysokiej jakości o odpowiednio dobranej elastyczności. Perforacja
na długości 9-10 cm.
Pakowany podłużnie, sterylny.</t>
  </si>
  <si>
    <t>Zestaw do kaniulacji duzych naczyń trzykanałowy- Kateter posiada poliuretanowy, radiocieniujący
trzon z centymetrową podziałką głębokości wprowadzenia, zawierający
odseparowane kanały oraz odpowiadające ich liczbie otwory w pobliżu
atraumatycznej końcówki kateteru. Każdy z kanałów przechodzi
w korpusie w rurkę posiadającą blokadę przepływu oraz oznakowany port
luer przeznaczony do podawania płynów. Dzięki oddzielnym kanałom
możliwe jest jednoczesne podawanie i pobieranie różnych płynów.Klasa ryzyka wyrobu zgodnie z MDR: III Zestaw zawiera:kateter,igła, prowadnik, rozszerzacz, skalpel, strzykawka 5ml, motylek z zaciskiem, korek luer lock – 3 szt Rozmiary: 5F,6F i 7 F, długość kateteru 20cm</t>
  </si>
  <si>
    <t>Zestaw do kaniulacji dużych naczyń dwukanałowy - Kateter do wkłucia centralnego posiada poliuretanowy, radiocieniujący trzon z centymetrową podziałką głębokości wprowadzenia, zawierający
odseparowane kanały oraz odpowiadające ich liczbie otwory w pobliżu atraumatycznej końcówki kateteru. Każdy z kanałów przechodzi
w korpusie w rurkę posiadającą blokadę przepływu oraz oznakowany port luer przeznaczony do podawania płynów. Dzięki oddzielnym kanałom
możliwe jest jednoczesne podawanie i pobieranie różnych płynów.Klasa ryzyka wyrobu zgodnie z MDR: III Zestaw zawiera:kateter, igła,prowadnik, rozszerzacz, skalpel, strzykawka 5ml, motylek z zaciskiem, korek luer lock - 2 szt. Rozmiary 5F, 6F, 7F dł.kateteru 20cm.</t>
  </si>
  <si>
    <t>Sonda Sengstakena wykonana z biokompatybilnego transparentnego silikonu, sterylna, czteroświatłowa umożliwiająca odsysanie i usuwania treści żołądka, jak również krwotoku z górnego odcinka przełyku oraz śliny. Bardzo elastyczna z prowadnicą umożliwiającą szybkie założenie sondy, dzięki czemu zapewnia utrzymanie kinetyki krążenia i przepływu krwi w wątrobie w przypadku nagłego krwawienia.a umiarkowaną plastyczność,zdolna do skutecznego odsysania i usuwania treści żołądka z balonem przełykowym z mankietem niskociśnieniowym.Balon żołądkowy o dł. 60 mm, objętości powietrza 150 - 200 cm3 - maksymalnie: 350 cm3, znaczniki głębokości w odległości od 25 cm od początku balonu przełykowego, atraumatyczne zakończenie cewnika typu oliwka. Wyposażona w wyściółkę z gąbki mocowaną na nozdrzu pacjenta z zaciskiem ułatwiającym otwieranie i zamykanie przewodu do manometru.Żołądkowe i przełykowe przewody do manometru rozróżnia się kolorami, linia kontrastująca w RTG na całej  długości sondy, długość całkowita 850 mm, pakowana w opakowanie typu  papier-folia oraz zewnętrzne kartonowe pudełko. Rozmiar 16,18,20 </t>
  </si>
  <si>
    <t>Dren do drenażu klatki piersiowej ze stalowym trokarem. Wykonany z PCV z linią RTG na całej długości, z otworem końcowym oraz dwoma otworami bocznymi naprzemianległymi, skalowany co 2cm, z fabrycznie zamontowanym łącznikiem. Długość 22cm - 37cm w zależności od rozmiaru. Aluminiowy trokar z uchwytem oraz ostrzem zabezpieczonym osłonką- z oznaczeniem rozmiaru drenu na rączce trokara. Nazwa producenta oraz rozmiar umieszczona na drenie. Pakowany podwójnie: wewnętrzne oraz zewnętrzne opakowanie folia-papier. Rozmiar CH 24</t>
  </si>
  <si>
    <t>Uniwersalna zatyczka do cewników o budowie schodkowej. Posiadająca uchwyt motylkowy ułatwiający manipulację zatyczką.  Kompatybilna z drenami o średnicach od  CH 6 do CH 35.
sterylna, pakowana pojedynczo, posiadająca ergonomiczny uchwyt. Opakowanie papier-folia</t>
  </si>
  <si>
    <t xml:space="preserve">Dren do drenażu dróg żółciowych. Wykonany ze 100% silikonu klasy medycznej. Pasek kontrastujący w promieniach RTG na całej długości obydwu ramion drenu, długość ramion 18x45cm. Twardość drenu 60±5  ͦ shore. Dren zakończony łącznikiem large lock przeznaczonym do połaczenia z workiem zabezpieczającym dedykowanym do drenu.  Rozmiary: CH 08-CH 24. Atraumatyczne, miękkie zakończenie drenu. Sterylny, pakowany podwójnie: opakowanie wewnętrzne perforowana folia, zewnętrzne papier folia.
 </t>
  </si>
  <si>
    <t>Dren T-Kehr z perforowanym ramieniem poprzecznym. Dren do drenażu dróg żółciowych. Wykonany ze 100% silikonu klasy medycznej. Pasek kontrastujący w promieniach RTG na całej długości obydwu ramion drenu, długość ramion 18x45cm. Twardość drenu 60±5  ͦ shore. Dren zakończony łącznikiem large lock przeznaczonym do połaczenia z workiem zabezpieczającym dedykowanym do drenu. W miejscu połaczenia ramion dwa większe otwory drenujące. Rozmiary: CH 08-CH24. Atraumatyczne, miękkie zakończenie drenu. Sterylny, pakowany podwójnie: opakowanie wewnętrzne perforowana folia, zewnętrzne papier folia</t>
  </si>
  <si>
    <t>op.</t>
  </si>
  <si>
    <t>Dren T-Kehr z workiem zbiorczym. Wykonany ze 100% silikonu klasy medycznej. Pasek kontrastujący w promieniach RTG na całej długości obydwu ramion drenu, długość ramion 18x45cm. Twardość drenu 60±5  ͦ shore. W skład zestawu wchodzi dren T-Kehr zakończony łącznikiem large lock oraz transparentny worek zbiorczy o pojemności 800ml.  Worek posiada własny system podwieszenia w postaci dwóch taśm wykonanych z tworzywa sztucznego oraz klamrę zaciskową umożliwiającą zamknięcie worka po odłączeniu od drenu. Skalowany co 50ml- skala pionowa oraz ukośna. Rozmiary: CH08-CH24. Atraumatyczne, miękkie zakończenie drenu, pakowany podwójnie: opakowanie wewnętrzne perforowana folia, zewnętrzne</t>
  </si>
  <si>
    <t>SZT.</t>
  </si>
  <si>
    <t xml:space="preserve"> Podkład chłonny na stół operacyjny w rozmiarze 100 x 225cm z wkładem chłonnym 50 x 208cm ±2,5 cm; wykonany z pięciu warstw tj. włókniny polipropylenowej 18g/m², warstwy celulozowej 16 g/m², pulpy celulozowej 81,5g z superabsorbentem SAP27g , warstwy celulozowej 16 g/m², niebieskiej folii PE 40 g/m². Waga całkowita podkładu 280 g ±5g, chłonność 3820,18 ml; opakowanie 10 szt.</t>
  </si>
  <si>
    <t>Zadanie nr 14</t>
  </si>
  <si>
    <t xml:space="preserve"> Łyżki jednorazowego użytku do wideolaryngoskopu iS3-L- Łyżki laryngoskopowe o specjalnym kształcie  ułatwiającym intubację trudnych dróg oddechowych. Cztery rozmiary łyżek:neonatologiczna, pediatryczna, średnia, duża.Łyżki wykonane z poliwęglanu o dużej przejrzystości.</t>
  </si>
  <si>
    <t>Łyżka do laryngoskopu - Metalowe łyżki światłowodowe, jednorazowego użytku z podstawą z tworzywa sztucznego. Zaokrąglona końcówka łyżki i gładkie krawędzie. Pakowane pojedynczo – gotowe do użytku.Dostępne w rozmiarach Mac 00,0,1,2,3,4,5 oraz Miller 000,00,0,1,2,3,4. Współpracujące  z rękojeściami światłowodowymi w standardzie ISO 7376-3.Nie zawierają latexu.Pakowanie folia-papier</t>
  </si>
  <si>
    <t>Zadanie nr 15</t>
  </si>
  <si>
    <t xml:space="preserve">Worek jednoczęściowy z możliwością opróżniania, przeźroczysty. Płytka hydrokoloidowa z dodatkowym składnikiem wspomagającym gojenie. Płytka z nacięciami bocznymi, z możliwością przycięcia 13-70mm. Zapinany na rzep. Ujście woreczka jest usztywnione, dzięki czemu jest łatwe w utrzymaniu higeny,worek posiada filtr węglowy zabezpieczony przez wewnętrzną membranę przed zatykaniem się. Worek obustronnie pokryty jest wodoodporną fizeliną. </t>
  </si>
  <si>
    <t xml:space="preserve">Worek jednoczęściowy z możliwością opróżniania, beżowy z okienkiem do obserwacji stomii . Płytka hydrokoloidowa,  z możliwością przycięcia 13-70mm. Zapinany na rzep. Ujście woreczka jest usztywnione, dzięki czemu jest łatwe w utrzymaniu higeny,worek posiada filtr węglowy zabezpieczony przez wewnętrzną membranę przed zatykaniem się. Worek obustronnie pokryty jest wodoodporną fizeliną. </t>
  </si>
  <si>
    <t xml:space="preserve">Pasta uszczelniająco gojąca, hydrokoloidowa, bezalkoholu. </t>
  </si>
  <si>
    <t xml:space="preserve">Worek urostomijny jednoczęściowy beżowy z okienkiem do obserwacji stomii . Worek posiada system zapobiebiegający cofaniu się moczu. Płytka hydrokoloidowa z dodatkowym składnikiem wspomagającym gojenie. Płytka z nacięciami bocznymi, z możliwością przycięcia 13-70mm. worek posiada filtr węglowy zabezpieczony przez wewnętrzną membranę przed zatykaniem się. Worek obustronnie pokryty jest wodoodporną fizeliną. </t>
  </si>
  <si>
    <t xml:space="preserve">Gaziki z substancją ochronną oraz dodatkowyą substancją wspomagającą przylepność worka do skóry. </t>
  </si>
  <si>
    <t>Gaziki zmywające do skóry wokół stomii</t>
  </si>
  <si>
    <t>Spray zmywający/usuwający resztki kleju ze skóry wokół stomii o zapachu mięty</t>
  </si>
  <si>
    <t>Zadanie nr 16</t>
  </si>
  <si>
    <t>Zestaw cewnika dializacyjnego- zestaw zawiera: cewnik, rozrywaną koszulkę hemostatyczną typu Arrow SmartSeal, prowadnicę drutową, igłę wprowadzającą, wstępnie zmontowany aparat do tunelowania (metalowy) z gwintowaną nasadką kompresyjną i mankietem kompresyjnym,zespół nasadki łączącej, 2 kapturki Luer -Lock, rozszerzadło tunelu, opatrunek Tegaderm, rozszerzadła tkankowe, pojemnik na ostre odpady SharpsAwayII, skalpel bezpieczny, rurę do irygacji z zaciskaczem, zacisk cewnika.Rozmiar cewnika :15Fr, długość 24cm, długość wprowadzenia od końcówki do mankietu 19 cm.</t>
  </si>
  <si>
    <t>Zestaw cewnika dializacyjnego- zestaw zawiera: cewnik, rozrywaną koszulkę hemostatyczną typu Arrow SmartSeal, prowadnicę drutową, igłę wprowadzającą, wstępnie zmontowany aparat do tunelowania (metalowy) z gwintowaną nasadką kompresyjną i mankietem kompresyjnym,zespół nasadki łączącej, 2 kapturki Luer -Lock, rozszerzadło tunelu, opatrunek Tegaderm, rozszerzadła tkankowe, pojemnik na ostre odpady SharpsAwayII, skalpel bezpieczny, rurę do irygacji z zaciskaczem, zacisk cewnika.Rozmiar cewnika :15Fr, długość 55cm, długość wprowadzenia od końcówki do mankietu 50 cm.</t>
  </si>
  <si>
    <t>Cewnik dializacyjny, wysokoprzepływowy, dwuświatłowy, bez bocznych otworów, hydrofilny, z powłoką antybakteryjną zawierającą sole bizmutu, proste końcówki, średnica zew. 13Fr, długość 15 cm;zestaw zawiera: cewnik, igłę wprowadzającą, kalibrowany prowadnik, 2 x korek do wstrzyknięć luer-lock, rozszerzacz naczyniowy, opatrunek.</t>
  </si>
  <si>
    <t>Cewnik dializacyjny, wysokoprzepływowy, dwuświatłowy, bez bocznych otworów, hydrofilny, z powłoką antybakteryjną zawierającą sole bizmutu, zagięte końcówki, średnica zew. 13Fr, długość 15 cm;zestaw zawiera: cewnik, igłę wprowadzającą, kalibrowany prowadnik, 2 x korek do wstrzyknięć luer-lock, rozszerzacz naczyniowy, opatrunek.</t>
  </si>
  <si>
    <t xml:space="preserve">Cewnik do hemodializy dwuświatłowy, zakrzywiony w rozmiarze 15cm/14FR/10,10 Ga z powłoką antybakteryjną (chlorheksydyna, sulfadiazyna srebra) posiadające w zestawie:strzykawkę z otworem w tłoku, strzykawkę 5ml, prowadnicę, introduktory, skalpel, rozszerzadło i obłożenie chirurgiczne 60x90cm </t>
  </si>
  <si>
    <t>Cewnik do hemodializy dwuświatłowy, zakrzywiony w rozmiarze 20cm/14 FR/10,10 Ga z powłoką antybakteryjną (chlorheksydyna, sulfadiazyna srebra) posiadające w zestawie:strzykawkę z otworem w tłoku, strzykawkę 5ml, prowadnicę, introduktory, skalpel, rozszerzadło i obłożenie chirurgiczne 60x90cm</t>
  </si>
  <si>
    <t>Cewnik do hemodializy dwuświatłowy, zakrzywiony w rozmiarze 25cm/14 FR/10,10 Ga z powłoką antybakteryjną (chlorheksydyna, sulfadiazyna srebra) posiadające w zestawie:strzykawkę z otworem w tłoku, strzykawkę 5ml, prowadnicę, introduktory, skalpel, rozszerzadło i obłożenie chirurgiczne 60x90cm</t>
  </si>
  <si>
    <t>Cewnik do hemodializy dwuświatłowy, z formowanymi przez użytkownika przewodami zewnętrznymi   13cm/12 FR/12,12Ga z powłoką antybakteryjną (chlorheksydyna, sulfadiazyna srebra) posiadające w zestawie:strzykawkę z otworem w tłoku, strzykawkę 5ml, prowadnicę, introduktory, skalpel, rozszerzadło i obłożenie chirurgiczne 60x90cm</t>
  </si>
  <si>
    <t>Cewnik do hemodializy dwuświatłowy, z formowanymi przez użytkownika przewodami zewnętrznymi   16cm/12 FR/12,12Ga z powłoką antybakteryjną (chlorheksydyna, sulfadiazyna srebra) posiadające w zestawie:strzykawkę z otworem w tłoku, strzykawkę 5ml, prowadnicę, introduktory, skalpel, rozszerzadło i obłożenie chirurgiczne 60x90cm</t>
  </si>
  <si>
    <t>Cewnik do hemodializy dwuświatłowy, z formowanymi przez użytkownika przewodami zewnętrznymi   20cm/12 FR/12,12Ga z powłoką antybakteryjną (chlorheksydyna, sulfadiazyna srebra) posiadające w zestawie:strzykawkę z otworem w tłoku, strzykawkę 5ml, prowadnicę, introduktory, skalpel, rozszerzadło i obłożenie chirurgiczne 60x90cm</t>
  </si>
  <si>
    <t>CPV - 24222121-9 , 33771200-7 pieluchy i pieluchomajtki dla dzieci i dorosłych</t>
  </si>
  <si>
    <t>CPV 39541200-8 siatki włókiennicze</t>
  </si>
  <si>
    <t>CPV 33141000-0  Jednorazowe, niechemiczne artykuły medyczne</t>
  </si>
  <si>
    <t xml:space="preserve">CPV 33141000-0  Jednorazowe, niechemiczne artykuły medyczne </t>
  </si>
  <si>
    <t>CPV 33141000-0  Jednorazowe, niechemiczne artykuły medyczne,
33141610-9- torby do gromadzenia płynów ustrojowych, 33700000-7 produkty do pielęgnacji ciała</t>
  </si>
  <si>
    <t>j.m.</t>
  </si>
  <si>
    <t>Ilość w op.</t>
  </si>
  <si>
    <t>Ilość op.</t>
  </si>
  <si>
    <t>Podatek VAT</t>
  </si>
  <si>
    <t>Wartość netto</t>
  </si>
  <si>
    <t>Nieresorbowalna, makroporowa siatka chirurgiczna, wykonana w 100% z polipropylenu, przędza monofilamentowa, wytwarzana techniką dziewiarską, gramatura siatki 60 - 80 g/m2, grubość siatki 0,65 mm (+/- 0,15 mm), grubość przędzy 0,16 mm, powierzchnia porów 3,3 – 6,0 mm2, porowatość 70%, pakowane pojedynczo w kopertę kartonową oraz w podwójną torebkę papierowo – foliową z etykietą i instrukcją użycia.</t>
  </si>
  <si>
    <t>Siatka przepuklinowa polipropylenowa, monofilamentowa, niewchłanialna, pokryta na całej powierzchni powłoką tytanu. Parametry siatki: grubość nici 0,09 mm, grubość siatki; 0,3 mm, gramatura 35 g/m2.
15 x 15 cm</t>
  </si>
  <si>
    <t>Zestaw do zakładania szwów: 
Zestaw do zakładania szwów, sterylizowany w procesie zwalidowanym, skład:
1 x serweta z laminatu bibułowo - foliowego 42 - 45 g/m2, rozmiar 45 x 75 cm, chłonność min. 700%
1 x serweta z laminatu bibułowo - foliowego 42 - 45 g/m2, z otworem o śr. 8 cm i przylepcem wokół otworu, rozmiar serwety 50 x 60 cm, chłonność min. 700%
3 x tupfer kula, wykrój gazy 17 - nitkowej 20 x 20 cm
5 x kompresy włókninowe 4 - warstwowe, włóknina 30 g/m2, 7,5 x 7,5 cm 
1 x pęseta plastikowa o wzmocnionych ramionach, stabilizatory przesunięcia - stabilny uchwyt, wąskie końcówki z nacięciami, długość całkowita 13 cm
1 x pęseta metalowa chirurgiczna 12,5 cm, ząbki 1 w 2, szeroka, karbowana powierzchnia pod palce, wąska końcowka, znaczona kolorową farbą oraz znakiem jednorazowego użycia dla odróżnienia od narzędzi wielorazowego użytku
1 x imadło metalowe 13 cm, zamek zaciskowy, bransze gładkie,  znaczone kolorową farbą znaczona kolorową farbą oraz znakiem jednorazowego użycia dla odróżnienia od narzędzi wielorazowego użytku
1 x nożyczki metalowe ostro-ostre 11 cm,  znaczone kolorową farbą znaczona kolorową farbą oraz znakiem jednorazowego użycia dla odróżnienia od narzędzi wielorazowego użytku
Zestaw zapakowany w sztywne opakowanie, taca - blister dwukomorowy, zamknięty papierem medycznym z etykietą zawierającą informację o składzie zestawu w postaci symboli graficznych elementów składowych (szybka, wzrokowa identyfikacja składu), min. dwie etykiety służące do wklejania do dokumentacji medycznej z nazwą producenta, datą ważności, numerem serii oraz indeksem/ref.</t>
  </si>
  <si>
    <t>Zestaw do usuwania szwów, sterylizowany w procesie zwalidowanym, skład:
2 x rękawice lateksowe M
6 x tupfer kula, wykrój gazy 17 - nitkowej 20 x 20 cm
1 x pęseta metalowa anatomiczna, 12,5 cm, znaczona kolorową farbą oraz znakiem jednorazowego użycia dla odróżnienia od narzędzi wielorazowego użytku, szeroka, karbowana powierzchnia pod palce, wąska końcowka
1 x nożyczki metalowe ostro-ostre 11 cm,  znaczone kolorową farbą znaczona kolorową farbą oraz znakiem jednorazowego użycia dla odróżnienia od narzędzi wielorazowego użytku
Zestaw zapakowany w sztywne opakowanie, taca - blister dwukomorowy, zamknięty papierem medycznym z etykietą zawierającą informację o składzie zestawu w postaci symboli graficznych elementów składowych (szybka, wzrokowa identyfikacja składu), min. dwie etykiety służące do wklejania do dokumentacji medycznej z nazwą producenta, datą ważności, numerem serii oraz indeksem/ref.</t>
  </si>
  <si>
    <t>Zestaw do usuwania staplerów / zszywek, sterylizowany w procesie zwalidowanym, skład:
2 x rękawice nitrylowe M
4 x kompresy z gazy 17 – nitkowej, 8 – warstwowe, 7,5 x 7,5 cm
1 x narzędzie do usuwania staplerów 11 cm (+/- 0,3 cm)
Zestaw zapakowany w sztywne opakowanie, taca - blister jednokomorowy, zamknięty papierem medycznym z etykietą zawierającą informację o składzie zestawu w postaci symboli graficznych elementów składowych (szybka, wzrokowa identyfikacja składu), min. dwie etykiety służące do wklejania do dokumentacji medycznej z nazwą producenta, datą ważności, numerem serii oraz indeksem/ref.</t>
  </si>
  <si>
    <t>Serweta do porodu fizjologicznego w kształcie kieszeni na płyny, wykonana z laminatu włókninowo - foliowego o masie powierzchniowej 56 - 60 g/m2, szerokość 100 - 110 cm, długość 113 - 115 cm, sterylna, pakowana w torebkę papierowo - foliową ze zgrzewem w kształcie litery "V" oraz wycięciem na kciuk, z etykietą zawierającą informacje, które muszą być dostarczane z wyrobem medycznym, min. dwie etykiety służące do wklejania do dokumentacji medycznej z nazwą producenta, datą ważności, numerem serii oraz indeksem/ref.</t>
  </si>
  <si>
    <t>Zestaw - obłożenie jałowe do cystoskopii, skład:
1 x serweta główna o rozmiarze całkowitym 180 x 75 cm, z otworem w kształcie rombu o wymiarach 10 x 20 cm oraz półokrągłymi wycięciami o średnicy 20 cm na dłuższych bokach serwety, na wysokości otworu. Serweta wykonana z laminatu włókninowo - foliowego (polipropylenowo - polietylenowego) o gramaturze min. 56 g/m2, odporności na przenikanie cieczy min. 250 cm H2O, odporności na wypychanie na sucho i mokro min. 150 kPa, pylenie max 1,5 log10. Laminat musi spełniać wymagania normy PN EN 13 795 dla obłożeń chirurgicznych, dla wymagań wysokich, powierzchni krytycznych i mniej krytycznych
1 x serweta pod pośladki 90 x 75 wykonana z takiego samego lamimnatu, jak serweta główna
2 x pokrowiec na kończynę 120 x 75 cm, wykonany z takiego samego laminatu jak serweta główna 
1 x pokrowiec (worek) na stolik Mayo 145 x 80 cm z warstwą chłonną 75 - 80 x 85 cm
1 x serweta na stolik instrumentarium 190 x 150 cm, stanowiąca owinięcie zestawu. Wzmocnienie chłonne na całej długości, szerokość 65 - 70 cm
2 x ręcznik do rąk z włókniny kompresowej
Zestaw zapakowany w opaowanie typu papier - folia, zaopatrzony w etykietę zawierającą wszystkie informacje, które muszą znajdować na się na wyrobie medycznym, a ponadto skład zestawu w postaci symboli graficznych elementów składowych - szybka, wizualna identyfikacja składu. Etykieta musi zawierać min. 2 naklejki do dokumnetacji medycznej  z nazwą producenta, datą ważności, numerem serii oraz indeksem/ref.</t>
  </si>
  <si>
    <t xml:space="preserve">Zestaw - obłożenie jałowe do operacji dłoni i stopy, skład:
1 x serweta główna o rozmiarze całkowitym 300 x 240 cm, z samouszczelniającym otworem okrągłym o średnicy 4 cm, umieszczonym decentralnie, pomiędzy 85 cm a 120 cm licząc od jednego z krótszych boków oraz centralnie względem dłuższych boków. Serweta wykonana z laminatu włókninowo - foliowego polipropylenowo - polietylenowego z warstwą chłonnej włókniny wiskozowej na całej powierzchni, o łącznej gramaturze min. 73 g/m2, odporności na przenikanie cieczy min. 190 cm H2O, odporności na wypychanie na sucho i mokro min. 100 kPa, pylenie max 3,2 log10. Laminat musi spełniać wymagania normy PN EN 13 795 dla obłożeń chirurgicznych, dla wymagań wysokich, powierzchni krytycznych i mniej krytycznych
1 x serweta na stolik instrumentarium 190 x 150 cm, stanowiąca owinięcie zestawu. Wzmocnienie chłonne na całej długości, szerokość 65 - 70 cm
1 x pokrowiec (worek) na stolik Mayo 145 x 80 cm z warstwą chłonną 75 - 80 x 85 cm
4 x serwetka do rąk z włókniny kompresowej 40 g/m2, rozmiar 20 x 40 cm 
Zestaw zapakowany w opaowanie papier - folia z marginesem ułatwiającym otwieranie, zaopatrzony w etykietę zawierającą wszystkie informacje, które muszą znajdować na się na wyrobie medycznym, a ponadto skład zestawu w postaci symboli graficznych elementów składowych - szybka, wzrokowa identyfikacja składu. Etykieta musi zawierać min. 2 naklejki do dokumnetacji medycznej zawierające dane producenta, numer serii, datę ważności, indeks / ref. </t>
  </si>
  <si>
    <t xml:space="preserve">Zestaw - obłożenie uniwersalne, wzmocnione, skład:
1 x serweta na stolik narzędziowy 150 x 190 cm (wzmocnienie 66 x 190 cm)
1 x obłożenie stolika Mayo złożone teleskopowo 80x145 cm (wzmocnienie 76 x 85 cm)
1 x samoprzylepna serweta operacyjna 150x 240cm (wzmocnienie 37,5 x 70 cm) 
1 x samoprzylepna serweta operacyjna 200x 170cm (wzmocnienie 37,5 x 70 cm)
2 x samoprzylepne serwety operacyjne 75 x 90cm (wzmocnienie 37,5 x 70 cm)
1 x taśma samoprzylepna 9 x 50 cm
2 x ręczniki z włókniny kompresowej min. 40 g/m2, chłonności min. 800% 20 x 40 cm
Obłożenie pacjenta (serweta górna, dolna oraz boczne) wykonane z laminatu włókniny i folii o gramaturze min. 62 g/m2, w obszarze krytycznym wzmocnione włókninowymi łatami chłonnymi o gramaturze min. 60 g/m2. Łączna gramatura w obszarze wzmocnionym min. 125 g/m2 (licząc warstwy kleju). Barierowość dla wody min. 150 cm H2O, wytrzymałość na wypychanie na sucho i mokro min. 120 kPa, nasiąkliwość metodą run off w obszarze krtycznym min. 66 % (wg PN - EN ISO 9073-11). Laminat nie może powodować drażenienia, uczulenia (wg PN - EN ISO 10993 - 10) i nie może być cytotoksyczny (wg PN - EN ISO 10993 - 5).
Zestaw zapakowany w opaowanie papier - folia z marginesem ułatwiającym otwieranie, zaopatrzony w etykietę zawierającą wszystkie informacje, które muszą znajdować na się na wyrobie medycznym, a ponadto skład zestawu w postaci symboli graficznych elementów składowych - szybka, wzrokowa identyfikacja składu. Etykieta musi zawierać min. 2 naklejki do dokumnetacji medycznej zawierające dane producenta, numer serii, datę ważności, indeks / ref. </t>
  </si>
  <si>
    <t>Koszule operacyjne jednorazowe w rozmiarze uniwersalnym, kolor niebieski. Wykonane z włókniny polipropylenowej typu SMS, nieprześwitującej, o gramaturze 35 - 40 g/m2, długość 110 - 120 cm, długość rękawa 25 - 30 cm, szerokość koszuli na dole w rozłożeniu  140 - 150 cm. Wyrób medyczny. Pakowane maksymlanie po 10 szt. w worki foliowe, każdy worek musi posiadać etykietę z wszystkimi informacjami, które muszą być dostarczane z wyrobem medycznym zgodnie z załącznikiem I rodział III Rozporządzenia 2017/745 MDR</t>
  </si>
  <si>
    <r>
      <rPr>
        <sz val="10"/>
        <color rgb="FF000000"/>
        <rFont val="Arial"/>
      </rPr>
      <t xml:space="preserve">Komplet operacyjny, składający się z bluzy i spodni, z nieprześwitującej włókniny typu SMS o gramaturze 45 g/m2. Bluza z trzema kieszeniami (dwie na dole i jedna na piersi), rękaw krótki, pod szyją wykończenie "V" i lamówką w kolorze kompletu, na bokach bluzy rozporki min. 8 cm ułatwiające zakładanie, spodnie proste, wiązane na troki, metka rozmiarem, widoczna przed rozłożeniem bluzy, </t>
    </r>
    <r>
      <rPr>
        <b/>
        <sz val="10"/>
        <color rgb="FF000000"/>
        <rFont val="Arial"/>
      </rPr>
      <t>kolor ciemnoniebieski</t>
    </r>
    <r>
      <rPr>
        <sz val="10"/>
        <color rgb="FF000000"/>
        <rFont val="Arial"/>
      </rPr>
      <t>. Rozmiary (rozmiar/długość bluzy/ długość spodni): XS/68/101; S/71/104; M/74/107; L/76/110; XL/78/113; XXL/82/117; XXXL/86/120  Wyrób medyczny, w tym do stosowania na bloku operacyjnym, zgodny z normą PN-EN 13795 lub równoważną. Komplety pakowane pojedynczo w torebki foliowe, każdy komplet musi posiadać etykietę z wszystkimi informacjami, które muszą być dostarczane z wyrobem medycznym zgodnie z załącznikiem I rodział III Rozporządzenia 2017/745 MDR</t>
    </r>
  </si>
  <si>
    <r>
      <rPr>
        <sz val="10"/>
        <color rgb="FF000000"/>
        <rFont val="Arial"/>
      </rPr>
      <t xml:space="preserve">Komplet operacyjny, składający się z bluzy i spodni, z nieprześwitującej włókniny typu SMS o gramaturze 45 g/m2. Bluza z trzema kieszeniami (dwie na dole i jedna na piersi), rękaw krótki, pod szyją wykończenie "V" i lamówką w kolorze kompletu, na bokach bluzy rozporki min. 8 cm ułatwiające zakładanie, spodnie proste, wiązane na troki, metka rozmiarem, widoczna przed rozłożeniem bluzy, </t>
    </r>
    <r>
      <rPr>
        <b/>
        <sz val="10"/>
        <color rgb="FF000000"/>
        <rFont val="Arial"/>
      </rPr>
      <t>kolor zielony</t>
    </r>
    <r>
      <rPr>
        <sz val="10"/>
        <color rgb="FF000000"/>
        <rFont val="Arial"/>
      </rPr>
      <t>. Rozmiary (rozmiar/długość bluzy/ długość spodni): XS/68/101; S/71/104; M/74/107; L/76/110; XL/78/113; XXL/82/117; XXXL/86/120  Wyrób medyczny, w tym do stosowania na bloku operacyjnym, zgodny z normą PN-EN 13795 lub równoważną. Komplety pakowane pojedynczo w torebki foliowe, każdy komplet musi posiadać etykietę z wszystkimi informacjami, które muszą być dostarczane z wyrobem medycznym zgodnie z załącznikiem I rodział III Rozporządzenia 2017/745 MDR</t>
    </r>
  </si>
  <si>
    <r>
      <rPr>
        <sz val="10"/>
        <color rgb="FF000000"/>
        <rFont val="Arial"/>
      </rPr>
      <t xml:space="preserve">
Sukienka operacyjna jednorazowego użytku z włókniny typu SMS o gramaturze 45 g/m2, nieprześwitująca, antystatyczna, oddychająca (wskaźnik przepuszczalności min. 4500 g/m2/24 h), niepyląca (pylenie poniżej 3 log10) </t>
    </r>
    <r>
      <rPr>
        <b/>
        <sz val="10"/>
        <color rgb="FF000000"/>
        <rFont val="Arial"/>
      </rPr>
      <t>kolor ciemnoniebieski</t>
    </r>
    <r>
      <rPr>
        <sz val="10"/>
        <color rgb="FF000000"/>
        <rFont val="Arial"/>
      </rPr>
      <t xml:space="preserve">.Krótki rękaw, wycięcie "V"zakończona lamówką w kolorze, sukienki, trzy kieszenie – jedna na wysokości piersi, dwie na dole. Rozmiary S – XL (w tym długość całkowita dla rozmiaru S – 105 cm, M- 110 cm, L – 115 cm, XL – 120 cm. Odzież musi być zgodna z normą PN EN 13795 lub równoważnej odpowiednio do strefy i rodzaju przewidzianego przez normę.  Sukienki pakowane pojedynczo w torebki foliowe, każda  musi posiadać etykietę z wszystkimi informacjami, które muszą być dostarczane z wyrobem medycznym zgodnie z załącznikiem I rodział III Rozporządzenia 2017/745 MDR
</t>
    </r>
  </si>
  <si>
    <r>
      <rPr>
        <sz val="10"/>
        <color rgb="FF000000"/>
        <rFont val="Arial"/>
      </rPr>
      <t xml:space="preserve">Sukienka operacyjna jednorazowego użytku z włókniny typu SMS o gramaturze 45 g/m2, nieprześwitująca, antystatyczna, oddychająca (wskaźnik przepuszczalności min. 4500 g/m2/24 h), niepyląca (pylenie poniżej 3 log10) </t>
    </r>
    <r>
      <rPr>
        <b/>
        <sz val="10"/>
        <color rgb="FF000000"/>
        <rFont val="Arial"/>
      </rPr>
      <t>kolor zielony</t>
    </r>
    <r>
      <rPr>
        <sz val="10"/>
        <color rgb="FF000000"/>
        <rFont val="Arial"/>
      </rPr>
      <t xml:space="preserve">. Krótki rękaw, wycięcie "V"zakończona lamówką w kolorze, sukienki, trzy kieszenie – jedna na wysokości piersi, dwie na dole. Rozmiary S – XL (w tym długość całkowita dla rozmiaru S – 105 cm, M- 110 cm, L – 115 cm, XL – 120 cm. Odzież musi być zgodna z normą PN EN 13795 lub równoważnej odpowiednio do strefy i rodzaju przewidzianego przez normę.  Sukienki pakowane pojedynczo w torebki foliowe, każda  musi posiadać etykietę z wszystkimi informacjami, które muszą być dostarczane z wyrobem medycznym zgodnie z załącznikiem I rodział III Rozporządzenia 2017/745 MDR
</t>
    </r>
  </si>
  <si>
    <t>Pieluchomajtki dla dorosłych do zastosowania na dzień - podstawowe, wykonane w całości z warstw przepuszczających powietrze i parę wodną, w tym z zastosowaniem na całej powierzchni jako zewnętrznej warstwy izolacyjnej paroprzepuszczalnego laminatu w obrębie wkładu chłonnego (połączenie paroprzepuszczalnej folii i włókniny), skrzydła tworzące zakładki na biodrach wykonane z paroprzepuszczalnej włókniny. 
Właściowści:
- bez ściągaczy taliowych 
- cztery przylepcorzepy umożliwiające wielokrotne zapinanie i odpinanie
- podwójny wkład chłonny z superabsorbentem 
- system zapobiegający powstawaniu przykrego zapachu 
- podwójny typ indykatora wilgotności informujący o potrzebie zmiany produktu - w tym min. jeden pasek zmieniający kolor wraz z napełnienieniem produktu
- wzdłuż wkładu chłonnego osłonki boczne skierowane na zewnątrz względem osi produktu, dopasowujące się do kształtu ciała
- wyrób nie może zawierać lateksu</t>
  </si>
  <si>
    <t>Rozmiar M, przeznaczone (wg. rekomendacji producenta) dla osób o obwodzie pasa 75 - 110 cm, chłonność min. 2200 g wg ISO 11 948 -1 lub równoważnej</t>
  </si>
  <si>
    <t>Rozmiar L, przeznaczone (wg. rekomendacji producenta) dla osób o obwodzie pasa 100 - 150 cm, chłonność min. 2500 g wg ISO 11 948 -1 lub równoważnej</t>
  </si>
  <si>
    <t>Rozmiar XL, przeznaczone (wg. rekomendacji producenta) dla osób o obwodzie pasa 130 - 170 cm, chłonność min. 2500 g wg ISO 11 948 -1 lub równoważnej</t>
  </si>
  <si>
    <t>Pieluchomajtki dla dorosłych do zastosowania na dzień - o podwyższonej funkcjonalności, wykonane w całości z warstw przepuszczających powietrze i parę wodną, w tym z zastosowaniem na całej powierzchni jako zewnętrznej warstwy izolacyjnej paroprzepuszczalnego laminatu (połączenie paroprzepuszczalnej folii i włókniny, również w obrębie bioder). 
Właściowści:
- system umożliwiający szybkie i równomierne rozprowadzenie wilgoci wewnątrz wkładu chłonnego w postaci paska włókniny dystrybucyjnej
- dwa ściągacze taliowe - jeden z tyłu, jeden z przodu 
- cztery elastyczne (posiadające zdolność do rozciągania się o min. 1 cm pod wpływem siły działającej wzdłuż oraz samoistnego powrotu do pierwotnej długości) przylepcorzepy umożliwiające wielokrotne zapinanie i odpinanie 
- podwójny wkład chłonny z superabsorbentem 
- system zapobiegający powstawaniu przykrego zapachu 
- podwójny indykator wilgotności informujący o potrzebie zmiany produktu - w tym min. jeden pasek zmieniający kolor wraz z napełnienieniem produktu
- wzdłuż wkładu chłonnego osłonki boczne skierowane na zewnątrz względem osi produktu, dopasowujące się do kształtu ciała
- wyrób nie może zawierać lateksu</t>
  </si>
  <si>
    <t>Rozmiar M, przeznaczone (wg. rekomendacji producenta) dla osób o obwodzie pasa 75 - 110 cm, chłonność min. 2300 g wg ISO 11 948 -1 lub równoważnej</t>
  </si>
  <si>
    <t>Rozmiar L, przeznaczone (wg. rekomendacji producenta) dla osób o obwodzie pasa 100 - 150 cm, chłonność min. 2600 g wg ISO 11 948 -1 lub równoważnej</t>
  </si>
  <si>
    <t>Rozmiar XL, przeznaczone (wg. rekomendacji producenta) dla osób o obwodzie pasa 130 - 170 cm, chłonność min. 2600 g wg ISO 11 948 -1</t>
  </si>
  <si>
    <t>Pieluchy jednorazowe typu Newborn ( od 2-5 kg), chłonność wg ISO 11 948 - 1 lub równoważnej: min. 270 g</t>
  </si>
  <si>
    <t>Pieluchy jednorazowe Mini ( od 3-6 kg), chłonność wg ISO 11 948 - 1 lub równoważnej: min. 410 g</t>
  </si>
  <si>
    <t>Pieluchy jednorazowe Midi ( od 5-9 kg), chłonność wg ISO 11 948 - 1 lub równoważnej: min. 490 g</t>
  </si>
  <si>
    <t>d)</t>
  </si>
  <si>
    <t>Pieluchy jednorazowe Maxi ( od 8-14kg), chłonność wg ISO 11 948 - 1 lub równoważnej: min. 670 g</t>
  </si>
  <si>
    <t>4.</t>
  </si>
  <si>
    <t xml:space="preserve">Podkład nieprzemakalny, z wkładem z pulpy celulozowej, rozmiar całkowity 90 cm x 60 cm, rozmiar wkładu chłonnego min. 81 x 53cm, powierzchnia chłonna gładka, niepikowana, chłonność min. 950 g wg ISO 11 948 - 1 lub równoważnej, opakowanie maks. 30 szt. </t>
  </si>
  <si>
    <t>5.</t>
  </si>
  <si>
    <t xml:space="preserve">Podkład nieprzemakalny, z wkładem z pulpy celulozowej, rozmiar całkowity 90 cm x 60 cm, rozmiar wkładu chłonnego min. 81 x 53cm, powierzchnia chłonna gładka, niepikowana, chłonność min. 1600 g wg ISO 11 948 - 1 lub równoważnej, opakowanie maks. 30 szt. </t>
  </si>
  <si>
    <t>6.</t>
  </si>
  <si>
    <t xml:space="preserve">Podkład nieprzemakalny, z wkładem z pulpy celulozowej, rozmiar całkowity 60 cm x 60 cm, rozmiar wkładu chłonnego min. 81 x 53cm, powierzchnia chłonna gładka, niepikowana, chłonność min. 950 g wg ISO 11 948 - 1 lub równoważnej, opakowanie maks. 30 szt. </t>
  </si>
  <si>
    <t>7.</t>
  </si>
  <si>
    <t xml:space="preserve">Podkład nieprzemakalny, z wkładem z pulpy celulozowej, rozmiar całkowity 60 cm x 60 cm, rozmiar wkładu chłonnego min. 81 x 53cm, powierzchnia chłonna gładka, niepikowana, chłonność min. 600 g wg ISO 11 948 - 1 lub równoważnej, opakowanie maks. 30 szt. </t>
  </si>
  <si>
    <t>8.</t>
  </si>
  <si>
    <t>Pianka myjąco pielęgnująca do skóry, nawilzająca, łagodnie oczyszczająca bez użycia wody i mydła, zawierająca skłaniki aktywne: biokompleks lniany, pantenol, olej z oliwek, kwas mlekowy, środek neutralizujący zapach, opakowanie 500 ml</t>
  </si>
  <si>
    <t>9.</t>
  </si>
  <si>
    <t xml:space="preserve">Chusteczki nasączone do pielęgnacji i oczyszczania skóry, o właściwościach nawilżających, pH 5,0 - 5,2 wymiary min. 20 x 30 cm, opakowanie a'80 szt. z klipsem gwarantującym szczelne zamykanie opakowania po każdorazowym użyciu </t>
  </si>
  <si>
    <t>10.</t>
  </si>
  <si>
    <t>Krem myjący do pielęgnacji osób wrażliwych na działanie wody i mydła, chroniący naturalną warstwę hydrolipidową skóry, zawierający mocznik w stężeniu 3% oraz składniki aktywne: biokompleks lniany, gliceryna, kwas mlekowy, pH 5 6,9; opakowanie 1000 ml</t>
  </si>
  <si>
    <t>11.</t>
  </si>
  <si>
    <t>Krem ochronny z tlenkiem cynku, przeznaczony do zabezpieczania skóry przed odleżynami i podrażnieniami, przyspieszjący regenerację podrażnionej skóry, zawierający składniki aktywne: tlenek cynku, biokompleks lniany, środek neutralizujący nieprzyjmeny zapach, pantenol, gliceryna opakowanie 200 ml</t>
  </si>
  <si>
    <t>12.</t>
  </si>
  <si>
    <t>Szampon w piance przeznaczony do mycia włosów bez użycia wody u osób chorych, unieruchomionych, zawierający składniki aktywne, w tym biokompleks lniany, środek neutralizujący nieprzyjemny zapach, opakowanie 200 ml</t>
  </si>
  <si>
    <t>13.</t>
  </si>
  <si>
    <t>Krem do skóry zrogowaciałej, przeznaczony w szczególności do miejsc takich jak kolana, łokcie, stopy, dłonie, ożywiający, natłuszczający oraz nawilżający, zawierający składniki aktywne: 10% mocznika, kwas mlekowy, biokompleks lniany, pantenol, gliceryna. Opakowanie 100 ml.</t>
  </si>
  <si>
    <t>14.</t>
  </si>
  <si>
    <t xml:space="preserve">Profesjonalny neutralizator zapachu do neutralizacji nieprzyjemnych zapachów m.in. moczu, odchodów, wymiocin, potu. Działajnie polegające na przyspieszaniu rozpadu cząsteczek odpowiedzialnych za przykry zapach (nie maskuje nieprzyjemnego zapachu). Bezpieczny dla skóry, biodegradowalny i przyjazny środowisku. Sposób aplikacji - spray. Opakowanie 500 ml. </t>
  </si>
  <si>
    <t>Rurka intubacyjna z mankietem zwężonym ku dołowi o potwierdzonej badaniami klinicznymi obniżonej przenikliwości dla podtlenku azotu, z otworem murphy'ego o wygładzonych wszystkich krawędziach wewnątrztchwiczych, z całkowicie wygładzonym połączeniem mankietu z rurką, balonik kontrolny wskazujący na stan wypełnienia mankietu (płaski przed wypełnieniem) z oznaczeniem nazwy producenta, średnicą rurki i mankietu oraz rodzaju mankietu. Przewód łączący balonik kontrolny w innym kolorze niż korpus rurki dodatkowe oznaczenia rozmiaru na korpusie rurki w miejscu widocznym po zaintubowaniu jak i n ałączniku, linia RTG na całej długośći rurki. Skala centymetrowa podana na korpusie rurki pomagajca określić głębokość intubacji wraz z oznaczeniem poziomu strun głosowych oraz w postaci lini przerywającej miejscem cięcia korpusu rurki dla rozgraniczenia intubacji ustnej lub nosowej. Jednorazowa, pakowana pojedyńczo. Rozmiar 5-9 ; co 0,5 cm ( do wyboru przez zamawiającego)</t>
  </si>
  <si>
    <t>Rurki intubacyjne ze standardowym mankietem niskociśnieniowym, wysokoobjętościowym; z otworem Murpy`ego,z balonikiem kontrolnym znakowanym rozmiarem rurki, z linią Rtg na całej długości rurki, 
z czytelnym oznaczeniem rurki. Jednorazowe, pakowane pojedynczo. Rozmiary: od 3,0 do 4,5</t>
  </si>
  <si>
    <t>Rurki intubacyjne ze standardowym mankietem niskociśnieniowym, wysokoobjętościowym; z otworem Murpy`ego,z balonikiem kontrolnym znakowanym rozmiarem rurki, z linią Rtg na całej długości rurki, z czytelnym oznaczeniem rurki. Jednorazowe, pakowane pojedynczo. Rozmiary: 2,0; 2,5</t>
  </si>
  <si>
    <t>Rurka ustno-gardłowa guedel. Pkowana pojedyńczo, jednorazowa. Wykonana z silikonowego PCW  zmniejszająca ryzyko zranienia. Rozmiar zróżnicowany kolor końcówek. Pakowana x 10 szt. Rozmiar 0-6 (do wyboru przez zamawiającego)</t>
  </si>
  <si>
    <t>Rurka intubacyjna zbrojona prosta z mankietem o potwierdzonej badaniami klinicznymi obniżonej przenikalności dla podtlenku azotu, z otworem Murphy'ego, posiadająca balonik kontrolny wskazujący na stan wypełnienia mankietu (płaski przed wypełnieniem), nazwa  producenta, średnica rurki i mankietu oraz rodzaj mankietu podany na baloniku kontrolnym lub korpusie rurki w miejscu widocznym po zaintubowaniu.
Skala centymetrowa pomagająca określić głębokość intubacji wraz z oznaczeniem poziomu strun głosowych podana na korpusie rurki. Sterylnie pakowana, jednorazowa.Rozmiary od 5,0 do 7,5 mm co 0,5 mm.</t>
  </si>
  <si>
    <t>Rurka intubacyjna zbrojona prosta z mankietem o potwierdzonej badaniami klinicznymi obniżonej przenikalności dla podtlenku azotu, z otworem Murphy'ego, posiadająca balonik kontrolny wskazujący na stan wypełnienia mankietu (płaski przed wypełnieniem), nazwa  producenta, średnica rurki i mankietu oraz rodzaj mankietu podany na baloniku kontrolnym lub korpusie rurki w miejscu widocznym po zaintubowaniu.
Skala centymetrowa pomagająca określić głębokość intubacji wraz z oznaczeniem poziomu strun głosowych podana na korpusie rurki. Sterylnie pakowana, jednorazowa.Rozmiary od 8,0 do 9,5 mm co 0,5 mm.</t>
  </si>
  <si>
    <t>Rurki trachestomijne Blue Line ultra z mankietem 7,0 mm- 8,5 MM  (DO WYBORU PRZEZ ZAMAWIAJĄCEGO</t>
  </si>
  <si>
    <t>Pojemnik wielorazowy 2l orągły, do wkładów workowych wykonany z przezroczystego tworzywa ze skalą pomiarową, wyposażony w zintegrowany zaczep do mocowania oraz króciec obrotowy typu schodkowego.</t>
  </si>
  <si>
    <t>Zestaw do kaniulacji dużych naczyń jednokanałowy - Kateter do wkłucia centralnego posiada poliuretanowy, radiocieniujący trzon z centymetrową podziałką głębokości wprowadzenia, zawierający
odseparowane kanały oraz odpowiadające ich liczbie otwory w pobliżu atraumatycznej końcówki kateteru. Kanał przechodzi
w korpusie w rurkę posiadającą blokadę przepływu oraz oznakowany port luer przeznaczony do podawania płynów.Klasa ryzyka wyrobu zgodnie z MDR: III Zestaw zawiera:kateter, igła,prowadnik, rozszerzacz, skalpel, strzykawka 5ml, motylek z zaciskiem, korek luer lock - 2 szt. Rozmiary 5F, 6F, 7F dł.kateteru 20cm.</t>
  </si>
  <si>
    <t>POJEMNIK NA HISTOPATY. PRZEZNACZONY DO BEZPIECZNEGO PRZECHOWYWANIA I TRANSPORTU POBRANYCH TKANEK. WYPOSAŻONY W SZCZELNĄ POKRYWĘ LUB NAKRĘTKĘ PP. POJ. 30 LUB 35ML.</t>
  </si>
  <si>
    <t>POJEMNIK NA HISTOPATY. PRZEZNACZONY DO BEZPIECZNEGO PRZECHOWYWANIA I TRANSPORTU POBRANYCH TKANEK. WYPOSAŻONY W SZCZELNĄ POKRYWĘ LUB NAKRĘTKĘ PP. POJ. 120ML.</t>
  </si>
  <si>
    <t>POJEMNIK NA HISTOPATY. PRZEZNACZONY DO BEZPIECZNEGO PRZECHOWYWANIA I TRANSPORTU POBRANYCH TKANEK. WYPOSAŻONY W SZCZELNĄ POKRYWĘ LUB NAKRĘTKĘ PP. POJ. 200 LUB 250ML</t>
  </si>
  <si>
    <t>POJEMNIK NA HISTOPATY. PRZEZNACZONY DO BEZPIECZNEGO PRZECHOWYWANIA I TRANSPORTU POBRANYCH TKANEK. WYPOSAŻONY W SZCZELNĄ POKRYWĘ LUB NAKRĘTKĘ PP.POJ.500 LUB 520 ML</t>
  </si>
  <si>
    <t>POJEMNIK NA HISTOPATY. PRZEZNACZONY DO BEZPIECZNEGO PRZECHOWYWANIA I TRANSPORTU POBRANYCH TKANEK. WYPOSAŻONY W SZCZELNĄ POKRYWĘ LUB NAKRĘTKĘ PP.POJ.1000 LUB 1200 ML</t>
  </si>
  <si>
    <t>POJEMNIK NA HISTOPATY. PRZEZNACZONY DO BEZPIECZNEGO PRZECHOWYWANIA I TRANSPORTU POBRANYCH TKANEK. WYPOSAŻONY W SZCZELNĄ POKRYWĘ LUB NAKRĘTKĘ PP.POJ.2300 ML</t>
  </si>
  <si>
    <t>POJEMNIK NA HISTOPATY. PRZEZNACZONY DO BEZPIECZNEGO PRZECHOWYWANIA I TRANSPORTU POBRANYCH TKANEK. WYPOSAŻONY W SZCZELNĄ POKRYWĘ LUB NAKRĘTKĘ PP.POJ.3000 LUB 3400ML</t>
  </si>
  <si>
    <t>POJEMNIK NA HISTOPATY. PRZEZNACZONY DO BEZPIECZNEGO PRZECHOWYWANIA I TRANSPORTU POBRANYCH TKANEK. WYPOSAŻONY W SZCZELNĄ POKRYWĘ LUB NAKRĘTKĘ PP.POJ.5000 LUB 5600ML</t>
  </si>
  <si>
    <t>Zadanie nr 17</t>
  </si>
  <si>
    <t>Butelka do długotrwałego odsysania ran typu REDON
Wykonana z polietylenu, możliwość podłączenia z drenami o średnicach od CH6 – CH18 , rozmiar 200ml Sterylna, Jednorazowego użytku, opakowanie - papier/folia</t>
  </si>
  <si>
    <t>Butelka do długotrwałego odsysania ran typu REDON
Wykonana z polietylenu, możliwość podłączenia z drenami o średnicach od CH6 – CH18 , rozmiar 400ml, Sterylna, Jednorazowego użytku, opakowanie - papier/folia</t>
  </si>
  <si>
    <t>Zadanie nr 18</t>
  </si>
  <si>
    <t xml:space="preserve">Zestaw do znieczulenia zewnątrzoponowego przeznaczony do wprowadzania środków przeciwbólowych lub opiatów.
Znieczulenie zewnątrzoponowe stosowane w celu znieczulenia (np. podczas porodu). Jako uzupełnienie znieczulenia ogólnego. Dotyczy szerokiej gamy zabiegów np. histerektomia, rekonstrukcja biodra, laparotomia lub nawet otwarta operacja tętniaka aorty.Jako jedyna technika do znieczulenia chirurgicznego
(np. cesarskie cięcie).Dla pooperacyjnej lub pourazowej analgezji.Elementy zestawu:• igła Tuohy, kateter epiduralny z nasadką, filtr przeciwbakteryjny płaski 0.2 μm z elementem samoprzylepnym,tulejka uniwersalna.Rozmiar od 16G-18G (do wyboru przez zamawiającego)
</t>
  </si>
  <si>
    <t xml:space="preserve">Zestaw cewnika dializacyjnego- zestaw zawierający: cewnik; 1 cewnik: 15 Fr,1  rozrywaną koszulkę hemostatyczną typu Arrow SmartSeal: 16 Fr.1  prowadnicę drutową: 0,038'' (0,97mm) x 39-1/2'' (100 cm) prosta, sztywna końcówka z jednej strony – końcówka typu “J” z drugiej wraz z Arrow Advancer™1  igłę wprowadzającą: 18 Ga. x 2-1/2" (6,35 cm) 1  wstępnie zmontowany aparat do tunelowania (metalowy) z gwintowaną nasadką kompresyjną i mankietem kompresyjnym,1  zespół nasadki łączącej, 2  kapturki Luer-Lock, 1  rozszerzadło tunelu,1  opatrunek Tegaderm® 10 cm x 12 cm,1  rozszerzadło tkankowe: 12 Fr.1  rozszerzadło tkankowe: 14 Fr.1  pojemnik na ostre odpady SharpsAway II1  skalpel bezpieczny: #11
1  rurę do irygacji z zaciskiem
1  zacisk cewnika </t>
  </si>
  <si>
    <t>Załącznik nr 2 do SWZ</t>
  </si>
  <si>
    <r>
      <t xml:space="preserve">Wartości z pozycji </t>
    </r>
    <r>
      <rPr>
        <b/>
        <sz val="11"/>
        <color theme="1"/>
        <rFont val="Arial"/>
        <family val="2"/>
        <charset val="238"/>
      </rPr>
      <t>OGÓŁEM (netto, VAT, brutto)</t>
    </r>
    <r>
      <rPr>
        <sz val="11"/>
        <color theme="1"/>
        <rFont val="Arial"/>
        <family val="2"/>
        <charset val="238"/>
      </rPr>
      <t xml:space="preserve"> należy przenieść do Formularza ofertowego w miejsce przeznaczone do wpisania wartości za wykonanie przedmiotu zamówienia w zakresie zadania n.
Zamawiający nie dopuszcza składania oferty na poszczególne pozycje w ramach Zadania. Wykonawca winien złożyć ofertę na wszystkie pozycje w zakresie Zadania.
Wykonawca może usunąć w arkuszu Zadania/części, na które nie składa oferty lub pozostawić je niewypełnione.</t>
    </r>
  </si>
  <si>
    <t>FORMULARZ  CENOWY (OPZ)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</si>
</sst>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zł-415];[Red]\-#,##0.00\ [$zł-415]"/>
    <numFmt numFmtId="165" formatCode="_-* #,##0.00\ [$zł-415]_-;\-* #,##0.00\ [$zł-415]_-;_-* &quot;-&quot;??\ [$zł-415]_-;_-@_-"/>
    <numFmt numFmtId="166" formatCode="_-* #,##0.00\ [$zł-415]_-;\-* #,##0.00\ [$zł-415]_-;_-* &quot;-&quot;??\ [$zł-415]_-;_-@"/>
  </numFmts>
  <fonts count="20">
    <font>
      <sz val="11"/>
      <color theme="1"/>
      <name val="Czcionka tekstu podstawowego"/>
      <family val="2"/>
      <charset val="238"/>
    </font>
    <font>
      <b/>
      <sz val="11"/>
      <color indexed="8"/>
      <name val="Arial"/>
      <family val="2"/>
      <charset val="238"/>
    </font>
    <font>
      <b/>
      <sz val="10"/>
      <color indexed="8"/>
      <name val="Arial"/>
      <family val="2"/>
      <charset val="238"/>
    </font>
    <font>
      <sz val="11"/>
      <color theme="1"/>
      <name val="Arial"/>
      <family val="2"/>
      <charset val="238"/>
    </font>
    <font>
      <b/>
      <sz val="11"/>
      <color theme="1"/>
      <name val="Arial"/>
      <family val="2"/>
      <charset val="238"/>
    </font>
    <font>
      <sz val="10"/>
      <color theme="1"/>
      <name val="Arial"/>
      <family val="2"/>
      <charset val="238"/>
    </font>
    <font>
      <sz val="11"/>
      <color indexed="8"/>
      <name val="Arial"/>
      <family val="2"/>
      <charset val="238"/>
    </font>
    <font>
      <sz val="9"/>
      <color theme="1"/>
      <name val="Arial"/>
      <family val="2"/>
      <charset val="238"/>
    </font>
    <font>
      <sz val="8"/>
      <color theme="1"/>
      <name val="Arial"/>
      <family val="2"/>
      <charset val="238"/>
    </font>
    <font>
      <b/>
      <sz val="10"/>
      <color theme="1"/>
      <name val="Arial"/>
    </font>
    <font>
      <sz val="11"/>
      <name val="Calibri"/>
    </font>
    <font>
      <b/>
      <sz val="9"/>
      <color theme="1"/>
      <name val="Arial"/>
    </font>
    <font>
      <sz val="10"/>
      <color theme="1"/>
      <name val="Arial"/>
    </font>
    <font>
      <b/>
      <sz val="10"/>
      <color rgb="FF000000"/>
      <name val="Arial"/>
    </font>
    <font>
      <sz val="10"/>
      <color rgb="FF000000"/>
      <name val="Arial"/>
    </font>
    <font>
      <b/>
      <sz val="11"/>
      <color theme="1"/>
      <name val="Arial"/>
    </font>
    <font>
      <sz val="10"/>
      <color theme="1"/>
      <name val="Calibri"/>
    </font>
    <font>
      <sz val="10"/>
      <color rgb="FF000000"/>
      <name val="Calibri"/>
    </font>
    <font>
      <sz val="11"/>
      <color theme="1"/>
      <name val="Calibri"/>
    </font>
    <font>
      <b/>
      <sz val="9"/>
      <color theme="1"/>
      <name val="Arial"/>
      <family val="2"/>
      <charset val="238"/>
    </font>
  </fonts>
  <fills count="7">
    <fill>
      <patternFill patternType="none"/>
    </fill>
    <fill>
      <patternFill patternType="gray125"/>
    </fill>
    <fill>
      <patternFill patternType="solid">
        <fgColor indexed="22"/>
        <bgColor indexed="31"/>
      </patternFill>
    </fill>
    <fill>
      <patternFill patternType="solid">
        <fgColor theme="0" tint="-0.249977111117893"/>
        <bgColor indexed="64"/>
      </patternFill>
    </fill>
    <fill>
      <patternFill patternType="solid">
        <fgColor rgb="FFC0C0C0"/>
        <bgColor rgb="FFC0C0C0"/>
      </patternFill>
    </fill>
    <fill>
      <patternFill patternType="solid">
        <fgColor theme="0" tint="-0.249977111117893"/>
        <bgColor indexed="31"/>
      </patternFill>
    </fill>
    <fill>
      <patternFill patternType="solid">
        <fgColor theme="0" tint="-0.249977111117893"/>
        <bgColor rgb="FFC0C0C0"/>
      </patternFill>
    </fill>
  </fills>
  <borders count="11">
    <border>
      <left/>
      <right/>
      <top/>
      <bottom/>
      <diagonal/>
    </border>
    <border>
      <left style="medium">
        <color indexed="8"/>
      </left>
      <right style="medium">
        <color indexed="8"/>
      </right>
      <top/>
      <bottom style="medium">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medium">
        <color rgb="FF000000"/>
      </left>
      <right style="medium">
        <color rgb="FF000000"/>
      </right>
      <top/>
      <bottom style="medium">
        <color rgb="FF000000"/>
      </bottom>
      <diagonal/>
    </border>
    <border>
      <left style="medium">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style="thick">
        <color rgb="FF000000"/>
      </left>
      <right style="thick">
        <color rgb="FF000000"/>
      </right>
      <top style="thick">
        <color rgb="FF000000"/>
      </top>
      <bottom style="thick">
        <color rgb="FF000000"/>
      </bottom>
      <diagonal/>
    </border>
    <border>
      <left style="thin">
        <color indexed="64"/>
      </left>
      <right style="thin">
        <color indexed="64"/>
      </right>
      <top/>
      <bottom style="thin">
        <color indexed="64"/>
      </bottom>
      <diagonal/>
    </border>
  </borders>
  <cellStyleXfs count="1">
    <xf numFmtId="0" fontId="0" fillId="0" borderId="0"/>
  </cellStyleXfs>
  <cellXfs count="137">
    <xf numFmtId="0" fontId="0" fillId="0" borderId="0" xfId="0"/>
    <xf numFmtId="0" fontId="1" fillId="0" borderId="1" xfId="0" applyFont="1" applyBorder="1" applyAlignment="1">
      <alignment horizontal="center" wrapText="1"/>
    </xf>
    <xf numFmtId="0" fontId="2" fillId="2" borderId="2" xfId="0" applyFont="1" applyFill="1" applyBorder="1" applyAlignment="1">
      <alignment horizontal="center" vertical="center" wrapText="1"/>
    </xf>
    <xf numFmtId="0" fontId="3" fillId="0" borderId="0" xfId="0" applyFont="1"/>
    <xf numFmtId="0" fontId="5" fillId="0" borderId="0" xfId="0" applyFont="1"/>
    <xf numFmtId="0" fontId="5" fillId="0" borderId="2" xfId="0" applyFont="1" applyBorder="1" applyAlignment="1">
      <alignment vertical="top" wrapText="1"/>
    </xf>
    <xf numFmtId="0" fontId="6" fillId="0" borderId="2" xfId="0" applyFont="1" applyBorder="1" applyAlignment="1">
      <alignment horizontal="center" vertical="center" wrapText="1"/>
    </xf>
    <xf numFmtId="0" fontId="3" fillId="0" borderId="2" xfId="0" applyFont="1" applyBorder="1" applyAlignment="1">
      <alignment horizontal="center" vertical="center"/>
    </xf>
    <xf numFmtId="0" fontId="8" fillId="0" borderId="2" xfId="0" applyFont="1" applyBorder="1" applyAlignment="1">
      <alignment vertical="top" wrapText="1"/>
    </xf>
    <xf numFmtId="0" fontId="3" fillId="0" borderId="0" xfId="0" applyFont="1" applyAlignment="1">
      <alignment horizontal="center"/>
    </xf>
    <xf numFmtId="0" fontId="3" fillId="0" borderId="0" xfId="0" applyFont="1" applyAlignment="1">
      <alignment horizontal="center" vertical="center"/>
    </xf>
    <xf numFmtId="0" fontId="5" fillId="0" borderId="0" xfId="0" applyFont="1" applyAlignment="1">
      <alignment horizontal="center"/>
    </xf>
    <xf numFmtId="0" fontId="5" fillId="0" borderId="0" xfId="0" applyFont="1" applyAlignment="1">
      <alignment horizontal="center" vertical="center"/>
    </xf>
    <xf numFmtId="165" fontId="2" fillId="2" borderId="2" xfId="0" applyNumberFormat="1" applyFont="1" applyFill="1" applyBorder="1" applyAlignment="1">
      <alignment horizontal="center" vertical="center" wrapText="1"/>
    </xf>
    <xf numFmtId="165" fontId="3" fillId="0" borderId="2" xfId="0" applyNumberFormat="1" applyFont="1" applyBorder="1" applyAlignment="1">
      <alignment horizontal="center" vertical="center"/>
    </xf>
    <xf numFmtId="0" fontId="3" fillId="0" borderId="0" xfId="0" applyFont="1" applyAlignment="1">
      <alignment horizontal="left"/>
    </xf>
    <xf numFmtId="165" fontId="3" fillId="0" borderId="1" xfId="0" applyNumberFormat="1" applyFont="1" applyBorder="1" applyAlignment="1">
      <alignment vertical="center"/>
    </xf>
    <xf numFmtId="165" fontId="2" fillId="2" borderId="2" xfId="0" applyNumberFormat="1" applyFont="1" applyFill="1" applyBorder="1" applyAlignment="1">
      <alignment vertical="center" wrapText="1"/>
    </xf>
    <xf numFmtId="165" fontId="3" fillId="0" borderId="2" xfId="0" applyNumberFormat="1" applyFont="1" applyBorder="1" applyAlignment="1">
      <alignment vertical="center"/>
    </xf>
    <xf numFmtId="165" fontId="3" fillId="0" borderId="0" xfId="0" applyNumberFormat="1" applyFont="1" applyAlignment="1">
      <alignment vertical="center"/>
    </xf>
    <xf numFmtId="165" fontId="3" fillId="0" borderId="0" xfId="0" applyNumberFormat="1" applyFont="1" applyAlignment="1">
      <alignment horizontal="center" vertical="center"/>
    </xf>
    <xf numFmtId="0" fontId="3" fillId="0" borderId="3" xfId="0" applyFont="1" applyBorder="1" applyAlignment="1">
      <alignment horizontal="center" vertical="center"/>
    </xf>
    <xf numFmtId="165" fontId="5" fillId="0" borderId="0" xfId="0" applyNumberFormat="1" applyFont="1" applyAlignment="1">
      <alignment horizontal="center" vertical="center"/>
    </xf>
    <xf numFmtId="165" fontId="3" fillId="0" borderId="3" xfId="0" applyNumberFormat="1" applyFont="1" applyBorder="1" applyAlignment="1">
      <alignment horizontal="center" vertical="center"/>
    </xf>
    <xf numFmtId="165" fontId="5" fillId="0" borderId="0" xfId="0" applyNumberFormat="1" applyFont="1" applyAlignment="1">
      <alignment vertical="center"/>
    </xf>
    <xf numFmtId="165" fontId="3" fillId="0" borderId="3" xfId="0" applyNumberFormat="1" applyFont="1" applyBorder="1" applyAlignment="1">
      <alignment vertical="center"/>
    </xf>
    <xf numFmtId="0" fontId="4" fillId="0" borderId="0" xfId="0" applyFont="1"/>
    <xf numFmtId="0" fontId="7" fillId="0" borderId="2" xfId="0" applyFont="1" applyBorder="1" applyAlignment="1">
      <alignment wrapText="1"/>
    </xf>
    <xf numFmtId="0" fontId="5" fillId="0" borderId="3" xfId="0" applyFont="1" applyBorder="1" applyAlignment="1">
      <alignment vertical="top" wrapText="1"/>
    </xf>
    <xf numFmtId="0" fontId="6" fillId="0" borderId="3" xfId="0" applyFont="1" applyBorder="1" applyAlignment="1">
      <alignment horizontal="center" vertical="center"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horizontal="center"/>
    </xf>
    <xf numFmtId="166" fontId="12" fillId="0" borderId="0" xfId="0" applyNumberFormat="1" applyFont="1" applyAlignment="1">
      <alignment horizontal="center" vertical="center"/>
    </xf>
    <xf numFmtId="0" fontId="13" fillId="4" borderId="4" xfId="0" applyFont="1" applyFill="1" applyBorder="1" applyAlignment="1">
      <alignment horizontal="center" vertical="center" wrapText="1"/>
    </xf>
    <xf numFmtId="0" fontId="14" fillId="0" borderId="4" xfId="0" applyFont="1" applyBorder="1" applyAlignment="1">
      <alignment vertical="center" wrapText="1"/>
    </xf>
    <xf numFmtId="0" fontId="12" fillId="0" borderId="4" xfId="0" applyFont="1" applyBorder="1" applyAlignment="1">
      <alignment horizontal="center" vertical="center"/>
    </xf>
    <xf numFmtId="0" fontId="12" fillId="0" borderId="4" xfId="0" applyFont="1" applyBorder="1" applyAlignment="1">
      <alignment horizontal="center" vertical="center" wrapText="1"/>
    </xf>
    <xf numFmtId="166" fontId="12" fillId="0" borderId="4" xfId="0" applyNumberFormat="1" applyFont="1" applyBorder="1" applyAlignment="1">
      <alignment horizontal="center" vertical="center"/>
    </xf>
    <xf numFmtId="166" fontId="12" fillId="0" borderId="4" xfId="0" applyNumberFormat="1" applyFont="1" applyBorder="1" applyAlignment="1">
      <alignment horizontal="center" vertical="center" wrapText="1"/>
    </xf>
    <xf numFmtId="0" fontId="14" fillId="0" borderId="4" xfId="0" applyFont="1" applyBorder="1" applyAlignment="1">
      <alignment horizontal="center" vertical="center" wrapText="1"/>
    </xf>
    <xf numFmtId="0" fontId="13" fillId="0" borderId="6" xfId="0" applyFont="1" applyBorder="1" applyAlignment="1">
      <alignment vertical="center" wrapText="1"/>
    </xf>
    <xf numFmtId="3" fontId="13" fillId="4" borderId="4" xfId="0" applyNumberFormat="1" applyFont="1" applyFill="1" applyBorder="1" applyAlignment="1">
      <alignment horizontal="center" vertical="center"/>
    </xf>
    <xf numFmtId="0" fontId="16" fillId="0" borderId="4" xfId="0" applyFont="1" applyBorder="1" applyAlignment="1">
      <alignment horizontal="center" vertical="center" wrapText="1"/>
    </xf>
    <xf numFmtId="0" fontId="16" fillId="0" borderId="4" xfId="0" applyFont="1" applyBorder="1" applyAlignment="1">
      <alignment horizontal="center" vertical="center"/>
    </xf>
    <xf numFmtId="166" fontId="12" fillId="0" borderId="4" xfId="0" applyNumberFormat="1" applyFont="1" applyBorder="1" applyAlignment="1">
      <alignment horizontal="right" vertical="center"/>
    </xf>
    <xf numFmtId="0" fontId="9" fillId="0" borderId="6" xfId="0" applyFont="1" applyBorder="1" applyAlignment="1">
      <alignment vertical="center"/>
    </xf>
    <xf numFmtId="0" fontId="17" fillId="0" borderId="4" xfId="0" applyFont="1" applyBorder="1" applyAlignment="1">
      <alignment horizontal="center" vertical="center" wrapText="1"/>
    </xf>
    <xf numFmtId="0" fontId="18" fillId="0" borderId="4" xfId="0" applyFont="1" applyBorder="1" applyAlignment="1">
      <alignment wrapText="1"/>
    </xf>
    <xf numFmtId="0" fontId="9" fillId="0" borderId="9" xfId="0" applyFont="1" applyBorder="1" applyAlignment="1">
      <alignment vertical="center"/>
    </xf>
    <xf numFmtId="0" fontId="13" fillId="6" borderId="4" xfId="0" applyFont="1" applyFill="1" applyBorder="1" applyAlignment="1">
      <alignment horizontal="center" vertical="center" wrapText="1"/>
    </xf>
    <xf numFmtId="3" fontId="13" fillId="6" borderId="4" xfId="0" applyNumberFormat="1" applyFont="1" applyFill="1" applyBorder="1" applyAlignment="1">
      <alignment horizontal="center" vertical="center"/>
    </xf>
    <xf numFmtId="0" fontId="2" fillId="5" borderId="2" xfId="0" applyFont="1" applyFill="1" applyBorder="1" applyAlignment="1">
      <alignment horizontal="center" vertical="center" wrapText="1"/>
    </xf>
    <xf numFmtId="164" fontId="2" fillId="3" borderId="2" xfId="0" applyNumberFormat="1" applyFont="1" applyFill="1" applyBorder="1" applyAlignment="1">
      <alignment horizontal="center" vertical="center" wrapText="1"/>
    </xf>
    <xf numFmtId="4" fontId="12" fillId="0" borderId="4" xfId="0" applyNumberFormat="1" applyFont="1" applyBorder="1" applyAlignment="1">
      <alignment horizontal="right" vertical="center" wrapText="1"/>
    </xf>
    <xf numFmtId="4" fontId="14" fillId="0" borderId="4" xfId="0" applyNumberFormat="1" applyFont="1" applyBorder="1" applyAlignment="1">
      <alignment horizontal="center" vertical="center" wrapText="1"/>
    </xf>
    <xf numFmtId="4" fontId="12" fillId="0" borderId="4" xfId="0" applyNumberFormat="1" applyFont="1" applyBorder="1" applyAlignment="1">
      <alignment horizontal="center" vertical="center" wrapText="1"/>
    </xf>
    <xf numFmtId="4" fontId="12" fillId="0" borderId="4" xfId="0" applyNumberFormat="1" applyFont="1" applyBorder="1" applyAlignment="1">
      <alignment horizontal="center" vertical="center"/>
    </xf>
    <xf numFmtId="164" fontId="3" fillId="0" borderId="2" xfId="0" applyNumberFormat="1" applyFont="1" applyBorder="1" applyAlignment="1">
      <alignment horizontal="center" vertical="center"/>
    </xf>
    <xf numFmtId="164" fontId="3" fillId="0" borderId="3" xfId="0" applyNumberFormat="1" applyFont="1" applyBorder="1" applyAlignment="1">
      <alignment horizontal="center" vertical="center"/>
    </xf>
    <xf numFmtId="166" fontId="12" fillId="0" borderId="0" xfId="0" applyNumberFormat="1" applyFont="1" applyAlignment="1">
      <alignment vertical="center"/>
    </xf>
    <xf numFmtId="166" fontId="12" fillId="0" borderId="4" xfId="0" applyNumberFormat="1" applyFont="1" applyBorder="1" applyAlignment="1">
      <alignment vertical="center" wrapText="1"/>
    </xf>
    <xf numFmtId="166" fontId="12" fillId="0" borderId="4" xfId="0" applyNumberFormat="1" applyFont="1" applyBorder="1" applyAlignment="1">
      <alignment vertical="center"/>
    </xf>
    <xf numFmtId="166" fontId="15" fillId="0" borderId="8" xfId="0" applyNumberFormat="1" applyFont="1" applyBorder="1" applyAlignment="1">
      <alignment vertical="center" wrapText="1"/>
    </xf>
    <xf numFmtId="166" fontId="15" fillId="0" borderId="8" xfId="0" applyNumberFormat="1" applyFont="1" applyBorder="1" applyAlignment="1">
      <alignment vertical="center"/>
    </xf>
    <xf numFmtId="166" fontId="15" fillId="0" borderId="9" xfId="0" applyNumberFormat="1" applyFont="1" applyBorder="1" applyAlignment="1">
      <alignment vertical="center"/>
    </xf>
    <xf numFmtId="3" fontId="2" fillId="2" borderId="2" xfId="0" applyNumberFormat="1" applyFont="1" applyFill="1" applyBorder="1" applyAlignment="1">
      <alignment horizontal="center" vertical="center"/>
    </xf>
    <xf numFmtId="3" fontId="3" fillId="0" borderId="2" xfId="0" applyNumberFormat="1" applyFont="1" applyBorder="1" applyAlignment="1">
      <alignment horizontal="center" vertical="center"/>
    </xf>
    <xf numFmtId="0" fontId="3" fillId="0" borderId="0" xfId="0" applyFont="1" applyAlignment="1">
      <alignment horizontal="left" vertical="center" wrapText="1"/>
    </xf>
    <xf numFmtId="3" fontId="13" fillId="4" borderId="5" xfId="0" applyNumberFormat="1" applyFont="1" applyFill="1" applyBorder="1" applyAlignment="1">
      <alignment horizontal="center" vertical="center"/>
    </xf>
    <xf numFmtId="0" fontId="13" fillId="4" borderId="5"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4" fillId="0" borderId="2" xfId="0" applyFont="1" applyBorder="1" applyAlignment="1">
      <alignment vertical="center" wrapText="1"/>
    </xf>
    <xf numFmtId="0" fontId="12" fillId="0" borderId="2" xfId="0" applyFont="1" applyBorder="1" applyAlignment="1">
      <alignment horizontal="center" vertical="center" wrapText="1"/>
    </xf>
    <xf numFmtId="166" fontId="12" fillId="0" borderId="2" xfId="0" applyNumberFormat="1" applyFont="1" applyBorder="1" applyAlignment="1">
      <alignment horizontal="center" vertical="center"/>
    </xf>
    <xf numFmtId="166" fontId="12" fillId="0" borderId="2" xfId="0" applyNumberFormat="1" applyFont="1" applyBorder="1" applyAlignment="1">
      <alignment horizontal="center" vertical="center" wrapText="1"/>
    </xf>
    <xf numFmtId="166" fontId="12" fillId="0" borderId="2" xfId="0" applyNumberFormat="1" applyFont="1" applyBorder="1" applyAlignment="1">
      <alignment vertical="center" wrapText="1"/>
    </xf>
    <xf numFmtId="4" fontId="12" fillId="0" borderId="2" xfId="0" applyNumberFormat="1" applyFont="1" applyBorder="1" applyAlignment="1">
      <alignment horizontal="right" vertical="center" wrapText="1"/>
    </xf>
    <xf numFmtId="166" fontId="12" fillId="0" borderId="2" xfId="0" applyNumberFormat="1" applyFont="1" applyBorder="1" applyAlignment="1">
      <alignment vertical="center"/>
    </xf>
    <xf numFmtId="0" fontId="3" fillId="0" borderId="0" xfId="0" applyFont="1" applyAlignment="1">
      <alignment horizontal="center" vertical="center" wrapText="1"/>
    </xf>
    <xf numFmtId="0" fontId="3" fillId="0" borderId="2" xfId="0" applyFont="1" applyBorder="1" applyAlignment="1">
      <alignment horizontal="center" vertical="center" wrapText="1"/>
    </xf>
    <xf numFmtId="0" fontId="12" fillId="0" borderId="0" xfId="0" applyFont="1" applyAlignment="1">
      <alignment horizontal="center" vertical="center" wrapText="1"/>
    </xf>
    <xf numFmtId="9" fontId="12" fillId="0" borderId="2" xfId="0" applyNumberFormat="1" applyFont="1" applyBorder="1" applyAlignment="1">
      <alignment horizontal="center" vertical="center" wrapText="1"/>
    </xf>
    <xf numFmtId="3" fontId="13" fillId="4" borderId="4" xfId="0" applyNumberFormat="1" applyFont="1" applyFill="1" applyBorder="1" applyAlignment="1">
      <alignment horizontal="center" vertical="center" wrapText="1"/>
    </xf>
    <xf numFmtId="9" fontId="12" fillId="0" borderId="4" xfId="0" applyNumberFormat="1" applyFont="1" applyBorder="1" applyAlignment="1">
      <alignment horizontal="center" vertical="center" wrapText="1"/>
    </xf>
    <xf numFmtId="0" fontId="5" fillId="0" borderId="0" xfId="0" applyFont="1" applyAlignment="1">
      <alignment horizontal="center" vertical="center" wrapText="1"/>
    </xf>
    <xf numFmtId="0" fontId="3" fillId="0" borderId="3" xfId="0" applyFont="1" applyBorder="1" applyAlignment="1">
      <alignment horizontal="center" vertical="center" wrapText="1"/>
    </xf>
    <xf numFmtId="3" fontId="13" fillId="4" borderId="5" xfId="0" applyNumberFormat="1" applyFont="1" applyFill="1" applyBorder="1" applyAlignment="1">
      <alignment horizontal="center" vertical="center" wrapText="1"/>
    </xf>
    <xf numFmtId="3" fontId="3" fillId="0" borderId="3" xfId="0" applyNumberFormat="1" applyFont="1" applyBorder="1" applyAlignment="1">
      <alignment horizontal="center" vertical="center"/>
    </xf>
    <xf numFmtId="3" fontId="3" fillId="0" borderId="10" xfId="0" applyNumberFormat="1" applyFont="1" applyBorder="1" applyAlignment="1">
      <alignment horizontal="center" vertical="center"/>
    </xf>
    <xf numFmtId="0" fontId="7" fillId="0" borderId="10" xfId="0" applyFont="1" applyBorder="1" applyAlignment="1">
      <alignment horizontal="left" wrapText="1"/>
    </xf>
    <xf numFmtId="0" fontId="6" fillId="0" borderId="10" xfId="0" applyFont="1" applyBorder="1" applyAlignment="1">
      <alignment horizontal="center" vertical="center" wrapText="1"/>
    </xf>
    <xf numFmtId="0" fontId="3" fillId="0" borderId="10" xfId="0" applyFont="1" applyBorder="1" applyAlignment="1">
      <alignment horizontal="center" vertical="center"/>
    </xf>
    <xf numFmtId="164" fontId="3" fillId="0" borderId="10" xfId="0" applyNumberFormat="1" applyFont="1" applyBorder="1" applyAlignment="1">
      <alignment horizontal="center" vertical="center"/>
    </xf>
    <xf numFmtId="0" fontId="3" fillId="0" borderId="10" xfId="0" applyFont="1" applyBorder="1" applyAlignment="1">
      <alignment horizontal="center" vertical="center" wrapText="1"/>
    </xf>
    <xf numFmtId="165" fontId="3" fillId="0" borderId="10" xfId="0" applyNumberFormat="1" applyFont="1" applyBorder="1" applyAlignment="1">
      <alignment horizontal="center" vertical="center"/>
    </xf>
    <xf numFmtId="165" fontId="3" fillId="0" borderId="10" xfId="0" applyNumberFormat="1" applyFont="1" applyBorder="1" applyAlignment="1">
      <alignment vertical="center"/>
    </xf>
    <xf numFmtId="0" fontId="5" fillId="0" borderId="2" xfId="0" applyFont="1" applyBorder="1" applyAlignment="1">
      <alignment horizontal="left" vertical="center" wrapText="1"/>
    </xf>
    <xf numFmtId="0" fontId="5" fillId="0" borderId="2" xfId="0" applyFont="1" applyBorder="1" applyAlignment="1">
      <alignment vertical="center" wrapText="1"/>
    </xf>
    <xf numFmtId="0" fontId="7" fillId="0" borderId="2" xfId="0" applyFont="1" applyBorder="1" applyAlignment="1">
      <alignment vertical="center" wrapText="1"/>
    </xf>
    <xf numFmtId="3" fontId="13" fillId="6" borderId="5" xfId="0" applyNumberFormat="1" applyFont="1" applyFill="1" applyBorder="1" applyAlignment="1">
      <alignment horizontal="center" vertical="center"/>
    </xf>
    <xf numFmtId="165" fontId="3" fillId="0" borderId="0" xfId="0" applyNumberFormat="1" applyFont="1" applyAlignment="1">
      <alignment vertical="center" wrapText="1"/>
    </xf>
    <xf numFmtId="165" fontId="3" fillId="0" borderId="2" xfId="0" applyNumberFormat="1" applyFont="1" applyBorder="1" applyAlignment="1">
      <alignment vertical="center" wrapText="1"/>
    </xf>
    <xf numFmtId="165" fontId="3" fillId="0" borderId="1" xfId="0" applyNumberFormat="1" applyFont="1" applyBorder="1" applyAlignment="1">
      <alignment vertical="center" wrapText="1"/>
    </xf>
    <xf numFmtId="166" fontId="12" fillId="0" borderId="0" xfId="0" applyNumberFormat="1" applyFont="1" applyAlignment="1">
      <alignment horizontal="center" vertical="center" wrapText="1"/>
    </xf>
    <xf numFmtId="166" fontId="15" fillId="0" borderId="7" xfId="0" applyNumberFormat="1" applyFont="1" applyBorder="1" applyAlignment="1">
      <alignment horizontal="center" vertical="center" wrapText="1"/>
    </xf>
    <xf numFmtId="166" fontId="15" fillId="0" borderId="9" xfId="0" applyNumberFormat="1" applyFont="1" applyBorder="1" applyAlignment="1">
      <alignment horizontal="center" vertical="center" wrapText="1"/>
    </xf>
    <xf numFmtId="165" fontId="5" fillId="0" borderId="0" xfId="0" applyNumberFormat="1" applyFont="1" applyAlignment="1">
      <alignment vertical="center" wrapText="1"/>
    </xf>
    <xf numFmtId="165" fontId="3" fillId="0" borderId="3" xfId="0" applyNumberFormat="1" applyFont="1" applyBorder="1" applyAlignment="1">
      <alignment vertical="center" wrapText="1"/>
    </xf>
    <xf numFmtId="165" fontId="3" fillId="0" borderId="10" xfId="0" applyNumberFormat="1" applyFont="1" applyBorder="1" applyAlignment="1">
      <alignment vertical="center" wrapText="1"/>
    </xf>
    <xf numFmtId="165" fontId="2" fillId="2" borderId="2" xfId="0" applyNumberFormat="1" applyFont="1" applyFill="1" applyBorder="1" applyAlignment="1">
      <alignment horizontal="center" wrapText="1"/>
    </xf>
    <xf numFmtId="0" fontId="7" fillId="0" borderId="2" xfId="0" applyFont="1" applyBorder="1" applyAlignment="1">
      <alignment horizontal="left" vertical="center" wrapText="1"/>
    </xf>
    <xf numFmtId="0" fontId="19"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19" fillId="0" borderId="0" xfId="0" applyFont="1" applyAlignment="1">
      <alignment horizontal="center" vertical="center" wrapText="1"/>
    </xf>
    <xf numFmtId="0" fontId="9" fillId="0" borderId="0" xfId="0" applyFont="1" applyAlignment="1">
      <alignment horizontal="left" vertical="center"/>
    </xf>
    <xf numFmtId="0" fontId="10" fillId="0" borderId="0" xfId="0" applyFont="1"/>
    <xf numFmtId="0" fontId="9" fillId="0" borderId="0" xfId="0" applyFont="1" applyAlignment="1">
      <alignment horizontal="center" vertical="center"/>
    </xf>
    <xf numFmtId="0" fontId="0" fillId="0" borderId="0" xfId="0"/>
    <xf numFmtId="0" fontId="11" fillId="0" borderId="0" xfId="0" applyFont="1" applyAlignment="1">
      <alignment horizontal="center" vertical="center"/>
    </xf>
    <xf numFmtId="0" fontId="3" fillId="0" borderId="0" xfId="0" applyFont="1" applyAlignment="1">
      <alignment horizontal="left" vertical="center" wrapText="1"/>
    </xf>
    <xf numFmtId="0" fontId="0" fillId="0" borderId="0" xfId="0" applyAlignment="1">
      <alignment horizontal="left" wrapText="1"/>
    </xf>
    <xf numFmtId="0" fontId="4" fillId="0" borderId="0" xfId="0" applyFont="1" applyAlignment="1">
      <alignment horizontal="center" vertical="center" wrapText="1"/>
    </xf>
    <xf numFmtId="0" fontId="0" fillId="0" borderId="0" xfId="0" applyAlignment="1">
      <alignment wrapText="1"/>
    </xf>
    <xf numFmtId="0" fontId="0" fillId="0" borderId="0" xfId="0" applyAlignment="1">
      <alignment vertical="center"/>
    </xf>
    <xf numFmtId="0" fontId="4" fillId="0" borderId="0" xfId="0" applyFont="1" applyAlignment="1">
      <alignment horizontal="left"/>
    </xf>
    <xf numFmtId="0" fontId="4" fillId="0" borderId="0" xfId="0" applyFont="1" applyAlignment="1">
      <alignment horizontal="center"/>
    </xf>
    <xf numFmtId="0" fontId="0" fillId="0" borderId="0" xfId="0" applyAlignment="1">
      <alignment horizontal="center"/>
    </xf>
    <xf numFmtId="0" fontId="19" fillId="0" borderId="0" xfId="0" applyFont="1" applyAlignment="1">
      <alignment horizontal="center"/>
    </xf>
    <xf numFmtId="0" fontId="7" fillId="0" borderId="0" xfId="0" applyFont="1" applyAlignment="1">
      <alignment horizontal="center"/>
    </xf>
    <xf numFmtId="0" fontId="9" fillId="0" borderId="0" xfId="0" applyFont="1" applyAlignment="1">
      <alignment horizontal="left"/>
    </xf>
    <xf numFmtId="0" fontId="11" fillId="0" borderId="0" xfId="0" applyFont="1" applyAlignment="1">
      <alignment horizontal="center"/>
    </xf>
    <xf numFmtId="0" fontId="12" fillId="0" borderId="2" xfId="0" applyFont="1" applyBorder="1" applyAlignment="1">
      <alignment horizontal="center" vertical="center" wrapText="1"/>
    </xf>
    <xf numFmtId="0" fontId="10" fillId="0" borderId="2" xfId="0" applyFont="1" applyBorder="1" applyAlignment="1">
      <alignment horizontal="center"/>
    </xf>
  </cellXfs>
  <cellStyles count="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51"/>
  <sheetViews>
    <sheetView tabSelected="1" zoomScaleNormal="100" workbookViewId="0">
      <selection activeCell="A3" sqref="A3:J3"/>
    </sheetView>
  </sheetViews>
  <sheetFormatPr defaultColWidth="9" defaultRowHeight="13.8"/>
  <cols>
    <col min="1" max="1" width="3.19921875" style="10" customWidth="1"/>
    <col min="2" max="2" width="61.296875" style="3" customWidth="1"/>
    <col min="3" max="3" width="5.796875" style="80" customWidth="1"/>
    <col min="4" max="4" width="7.3984375" style="9" customWidth="1"/>
    <col min="5" max="5" width="9.09765625" style="10" customWidth="1"/>
    <col min="6" max="6" width="10.09765625" style="9" customWidth="1"/>
    <col min="7" max="7" width="7.8984375" style="80" customWidth="1"/>
    <col min="8" max="8" width="11.59765625" style="20" customWidth="1"/>
    <col min="9" max="9" width="7.796875" style="102" customWidth="1"/>
    <col min="10" max="10" width="9.59765625" style="19" customWidth="1"/>
    <col min="11" max="16384" width="9" style="3"/>
  </cols>
  <sheetData>
    <row r="1" spans="1:10">
      <c r="A1" s="123" t="s">
        <v>194</v>
      </c>
      <c r="B1" s="124"/>
      <c r="D1" s="15"/>
      <c r="G1" s="68"/>
    </row>
    <row r="2" spans="1:10">
      <c r="B2" s="15"/>
      <c r="D2" s="15"/>
      <c r="G2" s="68"/>
    </row>
    <row r="3" spans="1:10">
      <c r="A3" s="129" t="s">
        <v>196</v>
      </c>
      <c r="B3" s="130"/>
      <c r="C3" s="130"/>
      <c r="D3" s="130"/>
      <c r="E3" s="130"/>
      <c r="F3" s="130"/>
      <c r="G3" s="130"/>
      <c r="H3" s="130"/>
      <c r="I3" s="130"/>
      <c r="J3" s="130"/>
    </row>
    <row r="4" spans="1:10">
      <c r="B4" s="15"/>
      <c r="D4" s="15"/>
      <c r="G4" s="68"/>
    </row>
    <row r="7" spans="1:10">
      <c r="A7" s="125" t="s">
        <v>0</v>
      </c>
      <c r="B7" s="126"/>
      <c r="C7" s="131" t="s">
        <v>12</v>
      </c>
      <c r="D7" s="132"/>
      <c r="E7" s="132"/>
      <c r="F7" s="132"/>
      <c r="G7" s="132"/>
      <c r="H7" s="132"/>
      <c r="I7" s="132"/>
      <c r="J7" s="132"/>
    </row>
    <row r="9" spans="1:10" s="4" customFormat="1" ht="39.6">
      <c r="A9" s="66" t="s">
        <v>1</v>
      </c>
      <c r="B9" s="2" t="s">
        <v>2</v>
      </c>
      <c r="C9" s="2" t="s">
        <v>3</v>
      </c>
      <c r="D9" s="2" t="s">
        <v>118</v>
      </c>
      <c r="E9" s="52" t="s">
        <v>119</v>
      </c>
      <c r="F9" s="53" t="s">
        <v>6</v>
      </c>
      <c r="G9" s="2" t="s">
        <v>7</v>
      </c>
      <c r="H9" s="13" t="s">
        <v>8</v>
      </c>
      <c r="I9" s="111" t="s">
        <v>9</v>
      </c>
      <c r="J9" s="13" t="s">
        <v>10</v>
      </c>
    </row>
    <row r="10" spans="1:10" ht="66">
      <c r="A10" s="67">
        <v>1</v>
      </c>
      <c r="B10" s="99" t="s">
        <v>14</v>
      </c>
      <c r="C10" s="6" t="s">
        <v>15</v>
      </c>
      <c r="D10" s="7">
        <v>1</v>
      </c>
      <c r="E10" s="7">
        <v>470</v>
      </c>
      <c r="F10" s="58"/>
      <c r="G10" s="81">
        <v>1.08</v>
      </c>
      <c r="H10" s="14">
        <f>F10*G10</f>
        <v>0</v>
      </c>
      <c r="I10" s="103">
        <f>E10*F10</f>
        <v>0</v>
      </c>
      <c r="J10" s="18">
        <f>I10*1.08</f>
        <v>0</v>
      </c>
    </row>
    <row r="11" spans="1:10" ht="22.8">
      <c r="A11" s="67">
        <v>2</v>
      </c>
      <c r="B11" s="100" t="s">
        <v>31</v>
      </c>
      <c r="C11" s="6" t="s">
        <v>15</v>
      </c>
      <c r="D11" s="7">
        <v>1</v>
      </c>
      <c r="E11" s="7">
        <v>20</v>
      </c>
      <c r="F11" s="58"/>
      <c r="G11" s="81">
        <v>1.08</v>
      </c>
      <c r="H11" s="14">
        <f>F11*G11</f>
        <v>0</v>
      </c>
      <c r="I11" s="103">
        <f>E11*F11</f>
        <v>0</v>
      </c>
      <c r="J11" s="18">
        <f>I11*1.08</f>
        <v>0</v>
      </c>
    </row>
    <row r="12" spans="1:10" ht="26.4">
      <c r="A12" s="67">
        <v>3</v>
      </c>
      <c r="B12" s="99" t="s">
        <v>30</v>
      </c>
      <c r="C12" s="6" t="s">
        <v>15</v>
      </c>
      <c r="D12" s="7">
        <v>1</v>
      </c>
      <c r="E12" s="7">
        <v>20</v>
      </c>
      <c r="F12" s="58"/>
      <c r="G12" s="81">
        <v>1.08</v>
      </c>
      <c r="H12" s="14">
        <f>F12*G12</f>
        <v>0</v>
      </c>
      <c r="I12" s="103">
        <f>E12*F12</f>
        <v>0</v>
      </c>
      <c r="J12" s="18">
        <f>I12*1.08</f>
        <v>0</v>
      </c>
    </row>
    <row r="13" spans="1:10" ht="34.200000000000003">
      <c r="A13" s="67">
        <v>4</v>
      </c>
      <c r="B13" s="100" t="s">
        <v>16</v>
      </c>
      <c r="C13" s="6" t="s">
        <v>15</v>
      </c>
      <c r="D13" s="7">
        <v>1</v>
      </c>
      <c r="E13" s="7">
        <v>460</v>
      </c>
      <c r="F13" s="58"/>
      <c r="G13" s="81">
        <v>1.08</v>
      </c>
      <c r="H13" s="14">
        <f>F13*G13</f>
        <v>0</v>
      </c>
      <c r="I13" s="103">
        <f>E13*F13</f>
        <v>0</v>
      </c>
      <c r="J13" s="18">
        <f>I13*1.08</f>
        <v>0</v>
      </c>
    </row>
    <row r="14" spans="1:10" ht="14.4" thickBot="1">
      <c r="B14" s="1" t="s">
        <v>11</v>
      </c>
      <c r="I14" s="104">
        <f>SUM(I10:I13)</f>
        <v>0</v>
      </c>
      <c r="J14" s="16">
        <f>SUM(J10:J13)</f>
        <v>0</v>
      </c>
    </row>
    <row r="18" spans="1:10" ht="14.4">
      <c r="A18" s="133" t="s">
        <v>17</v>
      </c>
      <c r="B18" s="119"/>
      <c r="C18" s="134" t="s">
        <v>113</v>
      </c>
      <c r="D18" s="121"/>
      <c r="E18" s="121"/>
      <c r="F18" s="121"/>
      <c r="G18" s="121"/>
      <c r="H18" s="121"/>
      <c r="I18" s="121"/>
      <c r="J18" s="121"/>
    </row>
    <row r="19" spans="1:10">
      <c r="A19" s="31"/>
      <c r="B19" s="30"/>
      <c r="C19" s="82"/>
      <c r="D19" s="32"/>
      <c r="E19" s="31"/>
      <c r="F19" s="32"/>
      <c r="G19" s="82"/>
      <c r="H19" s="33"/>
      <c r="I19" s="105"/>
      <c r="J19" s="60"/>
    </row>
    <row r="20" spans="1:10" ht="26.4">
      <c r="A20" s="69" t="s">
        <v>1</v>
      </c>
      <c r="B20" s="70" t="s">
        <v>2</v>
      </c>
      <c r="C20" s="88" t="s">
        <v>117</v>
      </c>
      <c r="D20" s="70" t="s">
        <v>118</v>
      </c>
      <c r="E20" s="101" t="s">
        <v>119</v>
      </c>
      <c r="F20" s="71" t="s">
        <v>6</v>
      </c>
      <c r="G20" s="88" t="s">
        <v>120</v>
      </c>
      <c r="H20" s="70" t="s">
        <v>8</v>
      </c>
      <c r="I20" s="88" t="s">
        <v>121</v>
      </c>
      <c r="J20" s="70" t="s">
        <v>10</v>
      </c>
    </row>
    <row r="21" spans="1:10" ht="79.2">
      <c r="A21" s="72" t="s">
        <v>41</v>
      </c>
      <c r="B21" s="73" t="s">
        <v>122</v>
      </c>
      <c r="C21" s="74"/>
      <c r="D21" s="74"/>
      <c r="E21" s="74"/>
      <c r="F21" s="74"/>
      <c r="G21" s="74"/>
      <c r="H21" s="75"/>
      <c r="I21" s="76"/>
      <c r="J21" s="77"/>
    </row>
    <row r="22" spans="1:10" s="4" customFormat="1" ht="13.2">
      <c r="A22" s="135"/>
      <c r="B22" s="73" t="s">
        <v>42</v>
      </c>
      <c r="C22" s="74" t="s">
        <v>21</v>
      </c>
      <c r="D22" s="72" t="s">
        <v>43</v>
      </c>
      <c r="E22" s="72">
        <v>180</v>
      </c>
      <c r="F22" s="78"/>
      <c r="G22" s="83">
        <v>0.08</v>
      </c>
      <c r="H22" s="75">
        <f t="shared" ref="H22:H27" si="0">F22+(F22*G22)</f>
        <v>0</v>
      </c>
      <c r="I22" s="76">
        <f t="shared" ref="I22:I27" si="1">F22*E22</f>
        <v>0</v>
      </c>
      <c r="J22" s="79">
        <f t="shared" ref="J22:J27" si="2">I22+(I22*G22)</f>
        <v>0</v>
      </c>
    </row>
    <row r="23" spans="1:10" s="4" customFormat="1" ht="13.2">
      <c r="A23" s="136"/>
      <c r="B23" s="73" t="s">
        <v>44</v>
      </c>
      <c r="C23" s="74" t="s">
        <v>21</v>
      </c>
      <c r="D23" s="72" t="s">
        <v>43</v>
      </c>
      <c r="E23" s="72">
        <v>180</v>
      </c>
      <c r="F23" s="78"/>
      <c r="G23" s="83">
        <v>0.08</v>
      </c>
      <c r="H23" s="75">
        <f t="shared" si="0"/>
        <v>0</v>
      </c>
      <c r="I23" s="76">
        <f t="shared" si="1"/>
        <v>0</v>
      </c>
      <c r="J23" s="79">
        <f t="shared" si="2"/>
        <v>0</v>
      </c>
    </row>
    <row r="24" spans="1:10" s="4" customFormat="1" ht="13.2">
      <c r="A24" s="136"/>
      <c r="B24" s="73" t="s">
        <v>45</v>
      </c>
      <c r="C24" s="74" t="s">
        <v>21</v>
      </c>
      <c r="D24" s="72" t="s">
        <v>43</v>
      </c>
      <c r="E24" s="72">
        <v>4</v>
      </c>
      <c r="F24" s="78"/>
      <c r="G24" s="83">
        <v>0.08</v>
      </c>
      <c r="H24" s="75">
        <f t="shared" si="0"/>
        <v>0</v>
      </c>
      <c r="I24" s="76">
        <f t="shared" si="1"/>
        <v>0</v>
      </c>
      <c r="J24" s="79">
        <f t="shared" si="2"/>
        <v>0</v>
      </c>
    </row>
    <row r="25" spans="1:10" s="4" customFormat="1" ht="13.2">
      <c r="A25" s="136"/>
      <c r="B25" s="73" t="s">
        <v>46</v>
      </c>
      <c r="C25" s="74" t="s">
        <v>21</v>
      </c>
      <c r="D25" s="72" t="s">
        <v>43</v>
      </c>
      <c r="E25" s="72">
        <v>6</v>
      </c>
      <c r="F25" s="78"/>
      <c r="G25" s="83">
        <v>0.08</v>
      </c>
      <c r="H25" s="75">
        <f t="shared" si="0"/>
        <v>0</v>
      </c>
      <c r="I25" s="76">
        <f t="shared" si="1"/>
        <v>0</v>
      </c>
      <c r="J25" s="79">
        <f t="shared" si="2"/>
        <v>0</v>
      </c>
    </row>
    <row r="26" spans="1:10" s="4" customFormat="1" ht="52.8">
      <c r="A26" s="72" t="s">
        <v>47</v>
      </c>
      <c r="B26" s="73" t="s">
        <v>123</v>
      </c>
      <c r="C26" s="74" t="s">
        <v>21</v>
      </c>
      <c r="D26" s="72">
        <v>3</v>
      </c>
      <c r="E26" s="74">
        <v>2</v>
      </c>
      <c r="F26" s="78"/>
      <c r="G26" s="83">
        <v>0.08</v>
      </c>
      <c r="H26" s="75">
        <f t="shared" si="0"/>
        <v>0</v>
      </c>
      <c r="I26" s="76">
        <f t="shared" si="1"/>
        <v>0</v>
      </c>
      <c r="J26" s="79">
        <f t="shared" si="2"/>
        <v>0</v>
      </c>
    </row>
    <row r="27" spans="1:10" s="4" customFormat="1" ht="92.4">
      <c r="A27" s="72" t="s">
        <v>48</v>
      </c>
      <c r="B27" s="73" t="s">
        <v>49</v>
      </c>
      <c r="C27" s="74" t="s">
        <v>21</v>
      </c>
      <c r="D27" s="72">
        <v>3</v>
      </c>
      <c r="E27" s="72">
        <v>6</v>
      </c>
      <c r="F27" s="78"/>
      <c r="G27" s="83">
        <v>0.08</v>
      </c>
      <c r="H27" s="75">
        <f t="shared" si="0"/>
        <v>0</v>
      </c>
      <c r="I27" s="76">
        <f t="shared" si="1"/>
        <v>0</v>
      </c>
      <c r="J27" s="79">
        <f t="shared" si="2"/>
        <v>0</v>
      </c>
    </row>
    <row r="28" spans="1:10" s="4" customFormat="1" ht="14.4" thickBot="1">
      <c r="A28" s="31"/>
      <c r="B28" s="41" t="s">
        <v>11</v>
      </c>
      <c r="C28" s="82"/>
      <c r="D28" s="32"/>
      <c r="E28" s="31"/>
      <c r="F28" s="32"/>
      <c r="G28" s="82"/>
      <c r="H28" s="33"/>
      <c r="I28" s="106">
        <f>SUM(I22:I27)</f>
        <v>0</v>
      </c>
      <c r="J28" s="63">
        <f>ROUND((I28*1.08),2)</f>
        <v>0</v>
      </c>
    </row>
    <row r="29" spans="1:10" s="4" customFormat="1" ht="13.2">
      <c r="A29" s="31"/>
      <c r="B29" s="30"/>
      <c r="C29" s="82"/>
      <c r="D29" s="32"/>
      <c r="E29" s="31"/>
      <c r="F29" s="32"/>
      <c r="G29" s="82"/>
      <c r="H29" s="33"/>
      <c r="I29" s="105"/>
      <c r="J29" s="60"/>
    </row>
    <row r="30" spans="1:10" s="4" customFormat="1" ht="13.2">
      <c r="A30" s="31"/>
      <c r="B30" s="30"/>
      <c r="C30" s="82"/>
      <c r="D30" s="32"/>
      <c r="E30" s="31"/>
      <c r="F30" s="32"/>
      <c r="G30" s="82"/>
      <c r="H30" s="33"/>
      <c r="I30" s="105"/>
      <c r="J30" s="60"/>
    </row>
    <row r="31" spans="1:10" s="4" customFormat="1" ht="14.4">
      <c r="A31" s="118" t="s">
        <v>18</v>
      </c>
      <c r="B31" s="119"/>
      <c r="C31" s="120" t="s">
        <v>115</v>
      </c>
      <c r="D31" s="121"/>
      <c r="E31" s="121"/>
      <c r="F31" s="121"/>
      <c r="G31" s="121"/>
      <c r="H31" s="121"/>
      <c r="I31" s="121"/>
      <c r="J31" s="121"/>
    </row>
    <row r="32" spans="1:10" s="4" customFormat="1" ht="13.2">
      <c r="A32" s="31"/>
      <c r="B32" s="30"/>
      <c r="C32" s="82"/>
      <c r="D32" s="32"/>
      <c r="E32" s="31"/>
      <c r="F32" s="32"/>
      <c r="G32" s="82"/>
      <c r="H32" s="33"/>
      <c r="I32" s="105"/>
      <c r="J32" s="60"/>
    </row>
    <row r="33" spans="1:10" ht="26.4">
      <c r="A33" s="42" t="s">
        <v>1</v>
      </c>
      <c r="B33" s="34" t="s">
        <v>2</v>
      </c>
      <c r="C33" s="84" t="s">
        <v>117</v>
      </c>
      <c r="D33" s="34" t="s">
        <v>118</v>
      </c>
      <c r="E33" s="51" t="s">
        <v>119</v>
      </c>
      <c r="F33" s="50" t="s">
        <v>6</v>
      </c>
      <c r="G33" s="84" t="s">
        <v>120</v>
      </c>
      <c r="H33" s="34" t="s">
        <v>8</v>
      </c>
      <c r="I33" s="84" t="s">
        <v>121</v>
      </c>
      <c r="J33" s="34" t="s">
        <v>10</v>
      </c>
    </row>
    <row r="34" spans="1:10" ht="343.2">
      <c r="A34" s="36">
        <v>1</v>
      </c>
      <c r="B34" s="35" t="s">
        <v>124</v>
      </c>
      <c r="C34" s="37" t="s">
        <v>21</v>
      </c>
      <c r="D34" s="43" t="s">
        <v>43</v>
      </c>
      <c r="E34" s="40">
        <v>700</v>
      </c>
      <c r="F34" s="54"/>
      <c r="G34" s="85">
        <v>0.08</v>
      </c>
      <c r="H34" s="38">
        <f t="shared" ref="H34:H45" si="3">F34+(F34*G34)</f>
        <v>0</v>
      </c>
      <c r="I34" s="39">
        <f t="shared" ref="I34:I45" si="4">F34*E34</f>
        <v>0</v>
      </c>
      <c r="J34" s="62">
        <f t="shared" ref="J34:J45" si="5">I34+(I34*G34)</f>
        <v>0</v>
      </c>
    </row>
    <row r="35" spans="1:10" ht="198">
      <c r="A35" s="36">
        <v>2</v>
      </c>
      <c r="B35" s="35" t="s">
        <v>125</v>
      </c>
      <c r="C35" s="37" t="s">
        <v>21</v>
      </c>
      <c r="D35" s="43" t="s">
        <v>43</v>
      </c>
      <c r="E35" s="40">
        <v>300</v>
      </c>
      <c r="F35" s="54"/>
      <c r="G35" s="85">
        <v>0.08</v>
      </c>
      <c r="H35" s="38">
        <f t="shared" si="3"/>
        <v>0</v>
      </c>
      <c r="I35" s="39">
        <f t="shared" si="4"/>
        <v>0</v>
      </c>
      <c r="J35" s="62">
        <f t="shared" si="5"/>
        <v>0</v>
      </c>
    </row>
    <row r="36" spans="1:10" ht="52.8">
      <c r="A36" s="36">
        <v>3</v>
      </c>
      <c r="B36" s="35" t="s">
        <v>54</v>
      </c>
      <c r="C36" s="37" t="s">
        <v>13</v>
      </c>
      <c r="D36" s="43">
        <v>1</v>
      </c>
      <c r="E36" s="40">
        <v>100</v>
      </c>
      <c r="F36" s="54"/>
      <c r="G36" s="85">
        <v>0.08</v>
      </c>
      <c r="H36" s="38">
        <f t="shared" si="3"/>
        <v>0</v>
      </c>
      <c r="I36" s="39">
        <f t="shared" si="4"/>
        <v>0</v>
      </c>
      <c r="J36" s="62">
        <f t="shared" si="5"/>
        <v>0</v>
      </c>
    </row>
    <row r="37" spans="1:10" ht="145.19999999999999">
      <c r="A37" s="36">
        <v>4</v>
      </c>
      <c r="B37" s="35" t="s">
        <v>126</v>
      </c>
      <c r="C37" s="37" t="s">
        <v>21</v>
      </c>
      <c r="D37" s="43" t="s">
        <v>43</v>
      </c>
      <c r="E37" s="40">
        <v>50</v>
      </c>
      <c r="F37" s="54"/>
      <c r="G37" s="85">
        <v>0.08</v>
      </c>
      <c r="H37" s="38">
        <f t="shared" si="3"/>
        <v>0</v>
      </c>
      <c r="I37" s="39">
        <f t="shared" si="4"/>
        <v>0</v>
      </c>
      <c r="J37" s="62">
        <f t="shared" si="5"/>
        <v>0</v>
      </c>
    </row>
    <row r="38" spans="1:10" ht="92.4">
      <c r="A38" s="36">
        <v>5</v>
      </c>
      <c r="B38" s="35" t="s">
        <v>127</v>
      </c>
      <c r="C38" s="37" t="s">
        <v>21</v>
      </c>
      <c r="D38" s="44" t="s">
        <v>43</v>
      </c>
      <c r="E38" s="36">
        <v>300</v>
      </c>
      <c r="F38" s="54"/>
      <c r="G38" s="85">
        <v>0.08</v>
      </c>
      <c r="H38" s="38">
        <f t="shared" si="3"/>
        <v>0</v>
      </c>
      <c r="I38" s="39">
        <f t="shared" si="4"/>
        <v>0</v>
      </c>
      <c r="J38" s="62">
        <f t="shared" si="5"/>
        <v>0</v>
      </c>
    </row>
    <row r="39" spans="1:10" ht="330">
      <c r="A39" s="36">
        <v>6</v>
      </c>
      <c r="B39" s="35" t="s">
        <v>128</v>
      </c>
      <c r="C39" s="37" t="s">
        <v>21</v>
      </c>
      <c r="D39" s="44" t="s">
        <v>43</v>
      </c>
      <c r="E39" s="36">
        <v>40</v>
      </c>
      <c r="F39" s="54"/>
      <c r="G39" s="85">
        <v>0.08</v>
      </c>
      <c r="H39" s="38">
        <f t="shared" si="3"/>
        <v>0</v>
      </c>
      <c r="I39" s="39">
        <f t="shared" si="4"/>
        <v>0</v>
      </c>
      <c r="J39" s="62">
        <f t="shared" si="5"/>
        <v>0</v>
      </c>
    </row>
    <row r="40" spans="1:10" ht="316.8">
      <c r="A40" s="36">
        <v>7</v>
      </c>
      <c r="B40" s="35" t="s">
        <v>129</v>
      </c>
      <c r="C40" s="37" t="s">
        <v>21</v>
      </c>
      <c r="D40" s="44" t="s">
        <v>43</v>
      </c>
      <c r="E40" s="36">
        <v>200</v>
      </c>
      <c r="F40" s="54"/>
      <c r="G40" s="85">
        <v>0.08</v>
      </c>
      <c r="H40" s="38">
        <f t="shared" si="3"/>
        <v>0</v>
      </c>
      <c r="I40" s="39">
        <f t="shared" si="4"/>
        <v>0</v>
      </c>
      <c r="J40" s="62">
        <f t="shared" si="5"/>
        <v>0</v>
      </c>
    </row>
    <row r="41" spans="1:10" ht="343.2">
      <c r="A41" s="36">
        <v>8</v>
      </c>
      <c r="B41" s="35" t="s">
        <v>130</v>
      </c>
      <c r="C41" s="37" t="s">
        <v>21</v>
      </c>
      <c r="D41" s="44" t="s">
        <v>43</v>
      </c>
      <c r="E41" s="36">
        <v>480</v>
      </c>
      <c r="F41" s="54"/>
      <c r="G41" s="85">
        <v>0.08</v>
      </c>
      <c r="H41" s="38">
        <f t="shared" si="3"/>
        <v>0</v>
      </c>
      <c r="I41" s="39">
        <f t="shared" si="4"/>
        <v>0</v>
      </c>
      <c r="J41" s="62">
        <f t="shared" si="5"/>
        <v>0</v>
      </c>
    </row>
    <row r="42" spans="1:10" ht="92.4">
      <c r="A42" s="36">
        <v>9</v>
      </c>
      <c r="B42" s="35" t="s">
        <v>131</v>
      </c>
      <c r="C42" s="37" t="s">
        <v>15</v>
      </c>
      <c r="D42" s="44">
        <v>1</v>
      </c>
      <c r="E42" s="36">
        <v>2300</v>
      </c>
      <c r="F42" s="54"/>
      <c r="G42" s="85">
        <v>0.08</v>
      </c>
      <c r="H42" s="38">
        <f t="shared" si="3"/>
        <v>0</v>
      </c>
      <c r="I42" s="39">
        <f t="shared" si="4"/>
        <v>0</v>
      </c>
      <c r="J42" s="62">
        <f t="shared" si="5"/>
        <v>0</v>
      </c>
    </row>
    <row r="43" spans="1:10" ht="158.4">
      <c r="A43" s="36">
        <v>10</v>
      </c>
      <c r="B43" s="35" t="s">
        <v>132</v>
      </c>
      <c r="C43" s="37" t="s">
        <v>15</v>
      </c>
      <c r="D43" s="44">
        <v>1</v>
      </c>
      <c r="E43" s="36">
        <v>1000</v>
      </c>
      <c r="F43" s="54"/>
      <c r="G43" s="85">
        <v>0.08</v>
      </c>
      <c r="H43" s="38">
        <f t="shared" si="3"/>
        <v>0</v>
      </c>
      <c r="I43" s="39">
        <f t="shared" si="4"/>
        <v>0</v>
      </c>
      <c r="J43" s="62">
        <f t="shared" si="5"/>
        <v>0</v>
      </c>
    </row>
    <row r="44" spans="1:10" ht="158.4">
      <c r="A44" s="36">
        <v>11</v>
      </c>
      <c r="B44" s="35" t="s">
        <v>133</v>
      </c>
      <c r="C44" s="37" t="s">
        <v>15</v>
      </c>
      <c r="D44" s="44">
        <v>1</v>
      </c>
      <c r="E44" s="36">
        <v>1000</v>
      </c>
      <c r="F44" s="54"/>
      <c r="G44" s="85">
        <v>0.08</v>
      </c>
      <c r="H44" s="38">
        <f t="shared" si="3"/>
        <v>0</v>
      </c>
      <c r="I44" s="39">
        <f t="shared" si="4"/>
        <v>0</v>
      </c>
      <c r="J44" s="62">
        <f t="shared" si="5"/>
        <v>0</v>
      </c>
    </row>
    <row r="45" spans="1:10" ht="171.6">
      <c r="A45" s="36">
        <v>12</v>
      </c>
      <c r="B45" s="35" t="s">
        <v>134</v>
      </c>
      <c r="C45" s="37" t="s">
        <v>15</v>
      </c>
      <c r="D45" s="44">
        <v>1</v>
      </c>
      <c r="E45" s="36">
        <v>50</v>
      </c>
      <c r="F45" s="54"/>
      <c r="G45" s="85">
        <v>0.08</v>
      </c>
      <c r="H45" s="38">
        <f t="shared" si="3"/>
        <v>0</v>
      </c>
      <c r="I45" s="39">
        <f t="shared" si="4"/>
        <v>0</v>
      </c>
      <c r="J45" s="62">
        <f t="shared" si="5"/>
        <v>0</v>
      </c>
    </row>
    <row r="46" spans="1:10" ht="158.4">
      <c r="A46" s="36">
        <v>13</v>
      </c>
      <c r="B46" s="35" t="s">
        <v>135</v>
      </c>
      <c r="C46" s="37" t="s">
        <v>15</v>
      </c>
      <c r="D46" s="44">
        <v>1</v>
      </c>
      <c r="E46" s="36">
        <v>50</v>
      </c>
      <c r="F46" s="54"/>
      <c r="G46" s="85">
        <v>0.08</v>
      </c>
      <c r="H46" s="45">
        <f>ROUND((F46*1.08),2)</f>
        <v>0</v>
      </c>
      <c r="I46" s="39">
        <f>ROUND((F46*E46),2)</f>
        <v>0</v>
      </c>
      <c r="J46" s="61">
        <f>ROUND((I46*1.08),2)</f>
        <v>0</v>
      </c>
    </row>
    <row r="47" spans="1:10" s="4" customFormat="1" ht="14.4" thickBot="1">
      <c r="A47" s="31"/>
      <c r="B47" s="46" t="s">
        <v>11</v>
      </c>
      <c r="C47" s="82"/>
      <c r="D47" s="31"/>
      <c r="E47" s="31"/>
      <c r="F47" s="31"/>
      <c r="G47" s="82"/>
      <c r="H47" s="33"/>
      <c r="I47" s="106">
        <f t="shared" ref="I47:J47" si="6">SUM(I34:I46)</f>
        <v>0</v>
      </c>
      <c r="J47" s="64">
        <f t="shared" si="6"/>
        <v>0</v>
      </c>
    </row>
    <row r="48" spans="1:10">
      <c r="A48" s="31"/>
      <c r="B48" s="30"/>
      <c r="C48" s="82"/>
      <c r="D48" s="32"/>
      <c r="E48" s="31"/>
      <c r="F48" s="32"/>
      <c r="G48" s="82"/>
      <c r="H48" s="33"/>
      <c r="I48" s="105"/>
      <c r="J48" s="60"/>
    </row>
    <row r="49" spans="1:10">
      <c r="A49" s="31"/>
      <c r="B49" s="30"/>
      <c r="C49" s="82"/>
      <c r="D49" s="32"/>
      <c r="E49" s="31"/>
      <c r="F49" s="32"/>
      <c r="G49" s="82"/>
      <c r="H49" s="33"/>
      <c r="I49" s="105"/>
      <c r="J49" s="60"/>
    </row>
    <row r="50" spans="1:10" ht="14.4">
      <c r="A50" s="118" t="s">
        <v>19</v>
      </c>
      <c r="B50" s="119"/>
      <c r="C50" s="122" t="s">
        <v>112</v>
      </c>
      <c r="D50" s="121"/>
      <c r="E50" s="121"/>
      <c r="F50" s="121"/>
      <c r="G50" s="121"/>
      <c r="H50" s="121"/>
      <c r="I50" s="121"/>
      <c r="J50" s="60"/>
    </row>
    <row r="51" spans="1:10">
      <c r="A51" s="31"/>
      <c r="B51" s="30"/>
      <c r="C51" s="82"/>
      <c r="D51" s="32"/>
      <c r="E51" s="31"/>
      <c r="F51" s="32"/>
      <c r="G51" s="82"/>
      <c r="H51" s="33"/>
      <c r="I51" s="105"/>
      <c r="J51" s="60"/>
    </row>
    <row r="52" spans="1:10" ht="26.4">
      <c r="A52" s="42" t="s">
        <v>1</v>
      </c>
      <c r="B52" s="34" t="s">
        <v>2</v>
      </c>
      <c r="C52" s="84" t="s">
        <v>117</v>
      </c>
      <c r="D52" s="34" t="s">
        <v>118</v>
      </c>
      <c r="E52" s="51" t="s">
        <v>119</v>
      </c>
      <c r="F52" s="50" t="s">
        <v>6</v>
      </c>
      <c r="G52" s="84" t="s">
        <v>120</v>
      </c>
      <c r="H52" s="34" t="s">
        <v>8</v>
      </c>
      <c r="I52" s="84" t="s">
        <v>121</v>
      </c>
      <c r="J52" s="34" t="s">
        <v>10</v>
      </c>
    </row>
    <row r="53" spans="1:10" ht="211.2">
      <c r="A53" s="40" t="s">
        <v>41</v>
      </c>
      <c r="B53" s="35" t="s">
        <v>136</v>
      </c>
      <c r="C53" s="37"/>
      <c r="D53" s="47"/>
      <c r="E53" s="36"/>
      <c r="F53" s="47"/>
      <c r="G53" s="37"/>
      <c r="H53" s="38"/>
      <c r="I53" s="39"/>
      <c r="J53" s="62"/>
    </row>
    <row r="54" spans="1:10" ht="26.4">
      <c r="A54" s="40" t="s">
        <v>50</v>
      </c>
      <c r="B54" s="35" t="s">
        <v>137</v>
      </c>
      <c r="C54" s="37" t="s">
        <v>15</v>
      </c>
      <c r="D54" s="47" t="s">
        <v>43</v>
      </c>
      <c r="E54" s="36">
        <v>120</v>
      </c>
      <c r="F54" s="55"/>
      <c r="G54" s="85">
        <v>0.05</v>
      </c>
      <c r="H54" s="38">
        <f t="shared" ref="H54:H56" si="7">F54+(F54*G54)</f>
        <v>0</v>
      </c>
      <c r="I54" s="39">
        <f t="shared" ref="I54:I56" si="8">F54*E54</f>
        <v>0</v>
      </c>
      <c r="J54" s="62">
        <f t="shared" ref="J54:J56" si="9">I54+(I54*G54)</f>
        <v>0</v>
      </c>
    </row>
    <row r="55" spans="1:10" ht="26.4">
      <c r="A55" s="40" t="s">
        <v>51</v>
      </c>
      <c r="B55" s="35" t="s">
        <v>138</v>
      </c>
      <c r="C55" s="37" t="s">
        <v>15</v>
      </c>
      <c r="D55" s="47" t="s">
        <v>43</v>
      </c>
      <c r="E55" s="36">
        <f>(1860*30)*0.8</f>
        <v>44640</v>
      </c>
      <c r="F55" s="55"/>
      <c r="G55" s="85">
        <v>0.05</v>
      </c>
      <c r="H55" s="38">
        <f t="shared" si="7"/>
        <v>0</v>
      </c>
      <c r="I55" s="39">
        <f t="shared" si="8"/>
        <v>0</v>
      </c>
      <c r="J55" s="62">
        <f t="shared" si="9"/>
        <v>0</v>
      </c>
    </row>
    <row r="56" spans="1:10" ht="26.4">
      <c r="A56" s="40" t="s">
        <v>52</v>
      </c>
      <c r="B56" s="35" t="s">
        <v>139</v>
      </c>
      <c r="C56" s="37" t="s">
        <v>15</v>
      </c>
      <c r="D56" s="47" t="s">
        <v>43</v>
      </c>
      <c r="E56" s="36">
        <v>120</v>
      </c>
      <c r="F56" s="55"/>
      <c r="G56" s="85">
        <v>0.05</v>
      </c>
      <c r="H56" s="38">
        <f t="shared" si="7"/>
        <v>0</v>
      </c>
      <c r="I56" s="39">
        <f t="shared" si="8"/>
        <v>0</v>
      </c>
      <c r="J56" s="62">
        <f t="shared" si="9"/>
        <v>0</v>
      </c>
    </row>
    <row r="57" spans="1:10" ht="250.8">
      <c r="A57" s="40" t="s">
        <v>47</v>
      </c>
      <c r="B57" s="35" t="s">
        <v>140</v>
      </c>
      <c r="C57" s="37"/>
      <c r="D57" s="47" t="s">
        <v>43</v>
      </c>
      <c r="E57" s="36"/>
      <c r="F57" s="40"/>
      <c r="G57" s="37"/>
      <c r="H57" s="38"/>
      <c r="I57" s="39"/>
      <c r="J57" s="62"/>
    </row>
    <row r="58" spans="1:10" ht="26.4">
      <c r="A58" s="40" t="s">
        <v>50</v>
      </c>
      <c r="B58" s="35" t="s">
        <v>141</v>
      </c>
      <c r="C58" s="37" t="s">
        <v>15</v>
      </c>
      <c r="D58" s="47" t="s">
        <v>43</v>
      </c>
      <c r="E58" s="36">
        <v>120</v>
      </c>
      <c r="F58" s="56"/>
      <c r="G58" s="85">
        <v>0.05</v>
      </c>
      <c r="H58" s="38">
        <f t="shared" ref="H58:H60" si="10">F58+(F58*G58)</f>
        <v>0</v>
      </c>
      <c r="I58" s="39">
        <f t="shared" ref="I58:I60" si="11">ROUND((F58*E58),2)</f>
        <v>0</v>
      </c>
      <c r="J58" s="62">
        <f t="shared" ref="J58:J60" si="12">I58+(I58*G58)</f>
        <v>0</v>
      </c>
    </row>
    <row r="59" spans="1:10" ht="26.4">
      <c r="A59" s="40" t="s">
        <v>51</v>
      </c>
      <c r="B59" s="35" t="s">
        <v>142</v>
      </c>
      <c r="C59" s="37" t="s">
        <v>15</v>
      </c>
      <c r="D59" s="47" t="s">
        <v>43</v>
      </c>
      <c r="E59" s="36">
        <f>(1860*30)*0.2</f>
        <v>11160</v>
      </c>
      <c r="F59" s="56"/>
      <c r="G59" s="85">
        <v>0.05</v>
      </c>
      <c r="H59" s="38">
        <f t="shared" si="10"/>
        <v>0</v>
      </c>
      <c r="I59" s="39">
        <f t="shared" si="11"/>
        <v>0</v>
      </c>
      <c r="J59" s="62">
        <f t="shared" si="12"/>
        <v>0</v>
      </c>
    </row>
    <row r="60" spans="1:10" ht="26.4">
      <c r="A60" s="40" t="s">
        <v>52</v>
      </c>
      <c r="B60" s="35" t="s">
        <v>143</v>
      </c>
      <c r="C60" s="37" t="s">
        <v>15</v>
      </c>
      <c r="D60" s="47" t="s">
        <v>43</v>
      </c>
      <c r="E60" s="36">
        <v>120</v>
      </c>
      <c r="F60" s="56"/>
      <c r="G60" s="85">
        <v>0.05</v>
      </c>
      <c r="H60" s="38">
        <f t="shared" si="10"/>
        <v>0</v>
      </c>
      <c r="I60" s="39">
        <f t="shared" si="11"/>
        <v>0</v>
      </c>
      <c r="J60" s="62">
        <f t="shared" si="12"/>
        <v>0</v>
      </c>
    </row>
    <row r="61" spans="1:10" ht="118.8">
      <c r="A61" s="40" t="s">
        <v>48</v>
      </c>
      <c r="B61" s="35" t="s">
        <v>53</v>
      </c>
      <c r="C61" s="37"/>
      <c r="D61" s="47"/>
      <c r="E61" s="36"/>
      <c r="F61" s="40"/>
      <c r="G61" s="37"/>
      <c r="H61" s="38"/>
      <c r="I61" s="39"/>
      <c r="J61" s="62"/>
    </row>
    <row r="62" spans="1:10" ht="26.4">
      <c r="A62" s="40" t="s">
        <v>50</v>
      </c>
      <c r="B62" s="35" t="s">
        <v>144</v>
      </c>
      <c r="C62" s="37" t="s">
        <v>15</v>
      </c>
      <c r="D62" s="47" t="s">
        <v>43</v>
      </c>
      <c r="E62" s="36">
        <v>42</v>
      </c>
      <c r="F62" s="56"/>
      <c r="G62" s="85">
        <v>0.05</v>
      </c>
      <c r="H62" s="38">
        <f t="shared" ref="H62:H76" si="13">F62+(F62*G62)</f>
        <v>0</v>
      </c>
      <c r="I62" s="39">
        <f t="shared" ref="I62:I76" si="14">ROUND((F62*E62),2)</f>
        <v>0</v>
      </c>
      <c r="J62" s="62">
        <f t="shared" ref="J62:J76" si="15">I62+(I62*G62)</f>
        <v>0</v>
      </c>
    </row>
    <row r="63" spans="1:10" ht="26.4">
      <c r="A63" s="40" t="s">
        <v>51</v>
      </c>
      <c r="B63" s="35" t="s">
        <v>145</v>
      </c>
      <c r="C63" s="37" t="s">
        <v>15</v>
      </c>
      <c r="D63" s="47" t="s">
        <v>43</v>
      </c>
      <c r="E63" s="36">
        <v>38</v>
      </c>
      <c r="F63" s="56"/>
      <c r="G63" s="85">
        <v>0.05</v>
      </c>
      <c r="H63" s="38">
        <f t="shared" si="13"/>
        <v>0</v>
      </c>
      <c r="I63" s="39">
        <f t="shared" si="14"/>
        <v>0</v>
      </c>
      <c r="J63" s="62">
        <f t="shared" si="15"/>
        <v>0</v>
      </c>
    </row>
    <row r="64" spans="1:10" ht="26.4">
      <c r="A64" s="40" t="s">
        <v>52</v>
      </c>
      <c r="B64" s="35" t="s">
        <v>146</v>
      </c>
      <c r="C64" s="37" t="s">
        <v>15</v>
      </c>
      <c r="D64" s="47" t="s">
        <v>43</v>
      </c>
      <c r="E64" s="36">
        <v>50</v>
      </c>
      <c r="F64" s="56"/>
      <c r="G64" s="85">
        <v>0.05</v>
      </c>
      <c r="H64" s="38">
        <f t="shared" si="13"/>
        <v>0</v>
      </c>
      <c r="I64" s="39">
        <f t="shared" si="14"/>
        <v>0</v>
      </c>
      <c r="J64" s="62">
        <f t="shared" si="15"/>
        <v>0</v>
      </c>
    </row>
    <row r="65" spans="1:10" ht="26.4">
      <c r="A65" s="40" t="s">
        <v>147</v>
      </c>
      <c r="B65" s="35" t="s">
        <v>148</v>
      </c>
      <c r="C65" s="37" t="s">
        <v>15</v>
      </c>
      <c r="D65" s="47" t="s">
        <v>43</v>
      </c>
      <c r="E65" s="36">
        <v>44</v>
      </c>
      <c r="F65" s="56"/>
      <c r="G65" s="85">
        <v>0.05</v>
      </c>
      <c r="H65" s="38">
        <f t="shared" si="13"/>
        <v>0</v>
      </c>
      <c r="I65" s="39">
        <f t="shared" si="14"/>
        <v>0</v>
      </c>
      <c r="J65" s="62">
        <f t="shared" si="15"/>
        <v>0</v>
      </c>
    </row>
    <row r="66" spans="1:10" ht="52.8">
      <c r="A66" s="40" t="s">
        <v>149</v>
      </c>
      <c r="B66" s="35" t="s">
        <v>150</v>
      </c>
      <c r="C66" s="37" t="s">
        <v>15</v>
      </c>
      <c r="D66" s="47" t="s">
        <v>43</v>
      </c>
      <c r="E66" s="36">
        <v>10000</v>
      </c>
      <c r="F66" s="57"/>
      <c r="G66" s="85">
        <v>0.08</v>
      </c>
      <c r="H66" s="38">
        <f t="shared" si="13"/>
        <v>0</v>
      </c>
      <c r="I66" s="39">
        <f t="shared" si="14"/>
        <v>0</v>
      </c>
      <c r="J66" s="62">
        <f t="shared" si="15"/>
        <v>0</v>
      </c>
    </row>
    <row r="67" spans="1:10" ht="52.8">
      <c r="A67" s="40" t="s">
        <v>151</v>
      </c>
      <c r="B67" s="35" t="s">
        <v>152</v>
      </c>
      <c r="C67" s="37" t="s">
        <v>15</v>
      </c>
      <c r="D67" s="47" t="s">
        <v>43</v>
      </c>
      <c r="E67" s="36">
        <v>800</v>
      </c>
      <c r="F67" s="36"/>
      <c r="G67" s="85">
        <v>0.08</v>
      </c>
      <c r="H67" s="38">
        <f t="shared" si="13"/>
        <v>0</v>
      </c>
      <c r="I67" s="39">
        <f t="shared" si="14"/>
        <v>0</v>
      </c>
      <c r="J67" s="62">
        <f t="shared" si="15"/>
        <v>0</v>
      </c>
    </row>
    <row r="68" spans="1:10" ht="52.8">
      <c r="A68" s="40" t="s">
        <v>153</v>
      </c>
      <c r="B68" s="35" t="s">
        <v>154</v>
      </c>
      <c r="C68" s="37" t="s">
        <v>15</v>
      </c>
      <c r="D68" s="47" t="s">
        <v>43</v>
      </c>
      <c r="E68" s="36">
        <v>1000</v>
      </c>
      <c r="F68" s="36"/>
      <c r="G68" s="85">
        <v>0.08</v>
      </c>
      <c r="H68" s="38">
        <f t="shared" si="13"/>
        <v>0</v>
      </c>
      <c r="I68" s="39">
        <f t="shared" si="14"/>
        <v>0</v>
      </c>
      <c r="J68" s="62">
        <f t="shared" si="15"/>
        <v>0</v>
      </c>
    </row>
    <row r="69" spans="1:10" ht="52.8">
      <c r="A69" s="40" t="s">
        <v>155</v>
      </c>
      <c r="B69" s="35" t="s">
        <v>156</v>
      </c>
      <c r="C69" s="37" t="s">
        <v>15</v>
      </c>
      <c r="D69" s="47" t="s">
        <v>43</v>
      </c>
      <c r="E69" s="36">
        <v>8000</v>
      </c>
      <c r="F69" s="57"/>
      <c r="G69" s="85">
        <v>0.08</v>
      </c>
      <c r="H69" s="38">
        <f t="shared" si="13"/>
        <v>0</v>
      </c>
      <c r="I69" s="39">
        <f t="shared" si="14"/>
        <v>0</v>
      </c>
      <c r="J69" s="62">
        <f t="shared" si="15"/>
        <v>0</v>
      </c>
    </row>
    <row r="70" spans="1:10" ht="43.2">
      <c r="A70" s="40" t="s">
        <v>157</v>
      </c>
      <c r="B70" s="48" t="s">
        <v>158</v>
      </c>
      <c r="C70" s="37" t="s">
        <v>86</v>
      </c>
      <c r="D70" s="47" t="s">
        <v>43</v>
      </c>
      <c r="E70" s="36">
        <v>200</v>
      </c>
      <c r="F70" s="56"/>
      <c r="G70" s="85">
        <v>0.23</v>
      </c>
      <c r="H70" s="38">
        <f t="shared" si="13"/>
        <v>0</v>
      </c>
      <c r="I70" s="39">
        <f t="shared" si="14"/>
        <v>0</v>
      </c>
      <c r="J70" s="62">
        <f t="shared" si="15"/>
        <v>0</v>
      </c>
    </row>
    <row r="71" spans="1:10" ht="57.6">
      <c r="A71" s="40" t="s">
        <v>159</v>
      </c>
      <c r="B71" s="48" t="s">
        <v>160</v>
      </c>
      <c r="C71" s="37" t="s">
        <v>86</v>
      </c>
      <c r="D71" s="47" t="s">
        <v>43</v>
      </c>
      <c r="E71" s="36">
        <v>140</v>
      </c>
      <c r="F71" s="56"/>
      <c r="G71" s="85">
        <v>0.23</v>
      </c>
      <c r="H71" s="38">
        <f t="shared" si="13"/>
        <v>0</v>
      </c>
      <c r="I71" s="39">
        <f t="shared" si="14"/>
        <v>0</v>
      </c>
      <c r="J71" s="62">
        <f t="shared" si="15"/>
        <v>0</v>
      </c>
    </row>
    <row r="72" spans="1:10" ht="57.6">
      <c r="A72" s="40" t="s">
        <v>161</v>
      </c>
      <c r="B72" s="48" t="s">
        <v>162</v>
      </c>
      <c r="C72" s="37" t="s">
        <v>86</v>
      </c>
      <c r="D72" s="47" t="s">
        <v>43</v>
      </c>
      <c r="E72" s="36">
        <v>24</v>
      </c>
      <c r="F72" s="56"/>
      <c r="G72" s="85">
        <v>0.23</v>
      </c>
      <c r="H72" s="38">
        <f t="shared" si="13"/>
        <v>0</v>
      </c>
      <c r="I72" s="39">
        <f t="shared" si="14"/>
        <v>0</v>
      </c>
      <c r="J72" s="62">
        <f t="shared" si="15"/>
        <v>0</v>
      </c>
    </row>
    <row r="73" spans="1:10" ht="57.6">
      <c r="A73" s="40" t="s">
        <v>163</v>
      </c>
      <c r="B73" s="48" t="s">
        <v>164</v>
      </c>
      <c r="C73" s="37" t="s">
        <v>86</v>
      </c>
      <c r="D73" s="47" t="s">
        <v>43</v>
      </c>
      <c r="E73" s="36">
        <v>24</v>
      </c>
      <c r="F73" s="56"/>
      <c r="G73" s="85">
        <v>0.23</v>
      </c>
      <c r="H73" s="38">
        <f t="shared" si="13"/>
        <v>0</v>
      </c>
      <c r="I73" s="39">
        <f t="shared" si="14"/>
        <v>0</v>
      </c>
      <c r="J73" s="62">
        <f t="shared" si="15"/>
        <v>0</v>
      </c>
    </row>
    <row r="74" spans="1:10" ht="43.2">
      <c r="A74" s="40" t="s">
        <v>165</v>
      </c>
      <c r="B74" s="48" t="s">
        <v>166</v>
      </c>
      <c r="C74" s="37" t="s">
        <v>86</v>
      </c>
      <c r="D74" s="47" t="s">
        <v>43</v>
      </c>
      <c r="E74" s="36">
        <v>30</v>
      </c>
      <c r="F74" s="56"/>
      <c r="G74" s="85">
        <v>0.23</v>
      </c>
      <c r="H74" s="38">
        <f t="shared" si="13"/>
        <v>0</v>
      </c>
      <c r="I74" s="39">
        <f t="shared" si="14"/>
        <v>0</v>
      </c>
      <c r="J74" s="62">
        <f t="shared" si="15"/>
        <v>0</v>
      </c>
    </row>
    <row r="75" spans="1:10" ht="57.6">
      <c r="A75" s="40" t="s">
        <v>167</v>
      </c>
      <c r="B75" s="48" t="s">
        <v>168</v>
      </c>
      <c r="C75" s="37" t="s">
        <v>86</v>
      </c>
      <c r="D75" s="47" t="s">
        <v>43</v>
      </c>
      <c r="E75" s="36">
        <v>80</v>
      </c>
      <c r="F75" s="56"/>
      <c r="G75" s="85">
        <v>0.23</v>
      </c>
      <c r="H75" s="38">
        <f t="shared" si="13"/>
        <v>0</v>
      </c>
      <c r="I75" s="39">
        <f t="shared" si="14"/>
        <v>0</v>
      </c>
      <c r="J75" s="62">
        <f t="shared" si="15"/>
        <v>0</v>
      </c>
    </row>
    <row r="76" spans="1:10" ht="72.599999999999994" thickBot="1">
      <c r="A76" s="40" t="s">
        <v>169</v>
      </c>
      <c r="B76" s="48" t="s">
        <v>170</v>
      </c>
      <c r="C76" s="37" t="s">
        <v>86</v>
      </c>
      <c r="D76" s="47" t="s">
        <v>43</v>
      </c>
      <c r="E76" s="36">
        <v>30</v>
      </c>
      <c r="F76" s="56"/>
      <c r="G76" s="85">
        <v>0.23</v>
      </c>
      <c r="H76" s="38">
        <f t="shared" si="13"/>
        <v>0</v>
      </c>
      <c r="I76" s="39">
        <f t="shared" si="14"/>
        <v>0</v>
      </c>
      <c r="J76" s="62">
        <f t="shared" si="15"/>
        <v>0</v>
      </c>
    </row>
    <row r="77" spans="1:10" ht="15" thickTop="1" thickBot="1">
      <c r="A77" s="31"/>
      <c r="B77" s="49" t="s">
        <v>11</v>
      </c>
      <c r="C77" s="82"/>
      <c r="D77" s="31"/>
      <c r="E77" s="31"/>
      <c r="F77" s="31"/>
      <c r="G77" s="82"/>
      <c r="H77" s="33"/>
      <c r="I77" s="107">
        <f>SUM(I53:I76)</f>
        <v>0</v>
      </c>
      <c r="J77" s="65">
        <f>SUM(J54:J76)</f>
        <v>0</v>
      </c>
    </row>
    <row r="78" spans="1:10" ht="14.4" thickTop="1"/>
    <row r="80" spans="1:10">
      <c r="A80" s="12"/>
      <c r="B80" s="4"/>
      <c r="C80" s="86"/>
      <c r="D80" s="11"/>
      <c r="E80" s="12"/>
      <c r="F80" s="11"/>
      <c r="G80" s="86"/>
      <c r="H80" s="22"/>
      <c r="I80" s="108"/>
      <c r="J80" s="24"/>
    </row>
    <row r="81" spans="1:10">
      <c r="A81" s="12"/>
      <c r="B81" s="4"/>
      <c r="C81" s="86"/>
      <c r="D81" s="11"/>
      <c r="E81" s="12"/>
      <c r="F81" s="11"/>
      <c r="G81" s="86"/>
      <c r="H81" s="22"/>
      <c r="I81" s="108"/>
      <c r="J81" s="24"/>
    </row>
    <row r="84" spans="1:10">
      <c r="A84" s="115" t="s">
        <v>22</v>
      </c>
      <c r="B84" s="127"/>
      <c r="C84" s="113" t="s">
        <v>114</v>
      </c>
      <c r="D84" s="114"/>
      <c r="E84" s="114"/>
      <c r="F84" s="114"/>
      <c r="G84" s="114"/>
      <c r="H84" s="114"/>
      <c r="I84" s="114"/>
    </row>
    <row r="86" spans="1:10" ht="39.6">
      <c r="A86" s="66" t="s">
        <v>1</v>
      </c>
      <c r="B86" s="2" t="s">
        <v>2</v>
      </c>
      <c r="C86" s="2" t="s">
        <v>3</v>
      </c>
      <c r="D86" s="2" t="s">
        <v>4</v>
      </c>
      <c r="E86" s="52" t="s">
        <v>5</v>
      </c>
      <c r="F86" s="53" t="s">
        <v>6</v>
      </c>
      <c r="G86" s="2" t="s">
        <v>7</v>
      </c>
      <c r="H86" s="13" t="s">
        <v>8</v>
      </c>
      <c r="I86" s="13" t="s">
        <v>9</v>
      </c>
      <c r="J86" s="13" t="s">
        <v>10</v>
      </c>
    </row>
    <row r="87" spans="1:10" ht="79.2">
      <c r="A87" s="67">
        <v>1</v>
      </c>
      <c r="B87" s="5" t="s">
        <v>23</v>
      </c>
      <c r="C87" s="6" t="s">
        <v>13</v>
      </c>
      <c r="D87" s="7">
        <v>1</v>
      </c>
      <c r="E87" s="7">
        <v>700</v>
      </c>
      <c r="F87" s="58"/>
      <c r="G87" s="81">
        <v>1.08</v>
      </c>
      <c r="H87" s="14">
        <f t="shared" ref="H87:H95" si="16">F87*G87</f>
        <v>0</v>
      </c>
      <c r="I87" s="103">
        <f t="shared" ref="I87:I95" si="17">E87*F87</f>
        <v>0</v>
      </c>
      <c r="J87" s="18">
        <f t="shared" ref="J87:J95" si="18">I87*1.08</f>
        <v>0</v>
      </c>
    </row>
    <row r="88" spans="1:10" ht="61.2">
      <c r="A88" s="67">
        <v>2</v>
      </c>
      <c r="B88" s="8" t="s">
        <v>28</v>
      </c>
      <c r="C88" s="6" t="s">
        <v>15</v>
      </c>
      <c r="D88" s="7">
        <v>1</v>
      </c>
      <c r="E88" s="7">
        <v>200</v>
      </c>
      <c r="F88" s="58"/>
      <c r="G88" s="81">
        <v>1.08</v>
      </c>
      <c r="H88" s="14">
        <f t="shared" si="16"/>
        <v>0</v>
      </c>
      <c r="I88" s="103">
        <f t="shared" si="17"/>
        <v>0</v>
      </c>
      <c r="J88" s="18">
        <f t="shared" si="18"/>
        <v>0</v>
      </c>
    </row>
    <row r="89" spans="1:10" ht="173.4">
      <c r="A89" s="67">
        <v>3</v>
      </c>
      <c r="B89" s="8" t="s">
        <v>26</v>
      </c>
      <c r="C89" s="6" t="s">
        <v>21</v>
      </c>
      <c r="D89" s="7">
        <v>1</v>
      </c>
      <c r="E89" s="7">
        <v>10</v>
      </c>
      <c r="F89" s="58"/>
      <c r="G89" s="81">
        <v>1.08</v>
      </c>
      <c r="H89" s="14">
        <f t="shared" si="16"/>
        <v>0</v>
      </c>
      <c r="I89" s="103">
        <f t="shared" si="17"/>
        <v>0</v>
      </c>
      <c r="J89" s="18">
        <f t="shared" si="18"/>
        <v>0</v>
      </c>
    </row>
    <row r="90" spans="1:10" ht="20.399999999999999">
      <c r="A90" s="67">
        <v>4</v>
      </c>
      <c r="B90" s="8" t="s">
        <v>29</v>
      </c>
      <c r="C90" s="6" t="s">
        <v>13</v>
      </c>
      <c r="D90" s="7">
        <v>1</v>
      </c>
      <c r="E90" s="7">
        <v>20</v>
      </c>
      <c r="F90" s="58"/>
      <c r="G90" s="81">
        <v>1.08</v>
      </c>
      <c r="H90" s="14">
        <f t="shared" si="16"/>
        <v>0</v>
      </c>
      <c r="I90" s="103">
        <f t="shared" si="17"/>
        <v>0</v>
      </c>
      <c r="J90" s="18">
        <f t="shared" si="18"/>
        <v>0</v>
      </c>
    </row>
    <row r="91" spans="1:10" ht="39.6">
      <c r="A91" s="67">
        <v>5</v>
      </c>
      <c r="B91" s="5" t="s">
        <v>74</v>
      </c>
      <c r="C91" s="6" t="s">
        <v>15</v>
      </c>
      <c r="D91" s="7">
        <v>1</v>
      </c>
      <c r="E91" s="7">
        <v>100</v>
      </c>
      <c r="F91" s="58"/>
      <c r="G91" s="81">
        <v>1.08</v>
      </c>
      <c r="H91" s="14">
        <f t="shared" si="16"/>
        <v>0</v>
      </c>
      <c r="I91" s="103">
        <f t="shared" si="17"/>
        <v>0</v>
      </c>
      <c r="J91" s="18">
        <f t="shared" si="18"/>
        <v>0</v>
      </c>
    </row>
    <row r="92" spans="1:10" ht="39.6">
      <c r="A92" s="89">
        <v>6</v>
      </c>
      <c r="B92" s="28" t="s">
        <v>75</v>
      </c>
      <c r="C92" s="29" t="s">
        <v>15</v>
      </c>
      <c r="D92" s="21">
        <v>1</v>
      </c>
      <c r="E92" s="21">
        <v>1200</v>
      </c>
      <c r="F92" s="59"/>
      <c r="G92" s="87">
        <v>1.08</v>
      </c>
      <c r="H92" s="23">
        <f t="shared" si="16"/>
        <v>0</v>
      </c>
      <c r="I92" s="109">
        <f t="shared" si="17"/>
        <v>0</v>
      </c>
      <c r="J92" s="25">
        <f t="shared" si="18"/>
        <v>0</v>
      </c>
    </row>
    <row r="93" spans="1:10" ht="39.6">
      <c r="A93" s="67">
        <v>7</v>
      </c>
      <c r="B93" s="5" t="s">
        <v>20</v>
      </c>
      <c r="C93" s="6" t="s">
        <v>21</v>
      </c>
      <c r="D93" s="7">
        <v>5</v>
      </c>
      <c r="E93" s="7">
        <v>200</v>
      </c>
      <c r="F93" s="58"/>
      <c r="G93" s="81">
        <v>1.08</v>
      </c>
      <c r="H93" s="14">
        <f t="shared" si="16"/>
        <v>0</v>
      </c>
      <c r="I93" s="103">
        <f t="shared" si="17"/>
        <v>0</v>
      </c>
      <c r="J93" s="18">
        <f t="shared" si="18"/>
        <v>0</v>
      </c>
    </row>
    <row r="94" spans="1:10" ht="39.6">
      <c r="A94" s="67">
        <v>8</v>
      </c>
      <c r="B94" s="5" t="s">
        <v>178</v>
      </c>
      <c r="C94" s="6" t="s">
        <v>15</v>
      </c>
      <c r="D94" s="7">
        <v>1</v>
      </c>
      <c r="E94" s="7">
        <v>15</v>
      </c>
      <c r="F94" s="58"/>
      <c r="G94" s="81">
        <v>1.08</v>
      </c>
      <c r="H94" s="14">
        <f t="shared" si="16"/>
        <v>0</v>
      </c>
      <c r="I94" s="103">
        <f t="shared" si="17"/>
        <v>0</v>
      </c>
      <c r="J94" s="18">
        <f t="shared" si="18"/>
        <v>0</v>
      </c>
    </row>
    <row r="95" spans="1:10" ht="80.400000000000006">
      <c r="A95" s="90">
        <v>9</v>
      </c>
      <c r="B95" s="91" t="s">
        <v>24</v>
      </c>
      <c r="C95" s="92" t="s">
        <v>25</v>
      </c>
      <c r="D95" s="93">
        <v>1</v>
      </c>
      <c r="E95" s="93">
        <v>440</v>
      </c>
      <c r="F95" s="94"/>
      <c r="G95" s="95">
        <v>1.08</v>
      </c>
      <c r="H95" s="96">
        <f t="shared" si="16"/>
        <v>0</v>
      </c>
      <c r="I95" s="110">
        <f t="shared" si="17"/>
        <v>0</v>
      </c>
      <c r="J95" s="97">
        <f t="shared" si="18"/>
        <v>0</v>
      </c>
    </row>
    <row r="96" spans="1:10" ht="14.4" thickBot="1">
      <c r="B96" s="1" t="s">
        <v>11</v>
      </c>
      <c r="I96" s="104">
        <f>SUM(I87:I95)</f>
        <v>0</v>
      </c>
      <c r="J96" s="16">
        <f>SUM(J87:J95)</f>
        <v>0</v>
      </c>
    </row>
    <row r="102" spans="1:10">
      <c r="A102" s="128" t="s">
        <v>27</v>
      </c>
      <c r="B102" s="128"/>
      <c r="C102" s="113" t="s">
        <v>114</v>
      </c>
      <c r="D102" s="114"/>
      <c r="E102" s="114"/>
      <c r="F102" s="114"/>
      <c r="G102" s="114"/>
      <c r="H102" s="114"/>
      <c r="I102" s="114"/>
    </row>
    <row r="104" spans="1:10" ht="39.6">
      <c r="A104" s="66" t="s">
        <v>1</v>
      </c>
      <c r="B104" s="2" t="s">
        <v>2</v>
      </c>
      <c r="C104" s="2" t="s">
        <v>3</v>
      </c>
      <c r="D104" s="2" t="s">
        <v>4</v>
      </c>
      <c r="E104" s="52" t="s">
        <v>5</v>
      </c>
      <c r="F104" s="53" t="s">
        <v>6</v>
      </c>
      <c r="G104" s="2" t="s">
        <v>7</v>
      </c>
      <c r="H104" s="13" t="s">
        <v>8</v>
      </c>
      <c r="I104" s="13" t="s">
        <v>9</v>
      </c>
      <c r="J104" s="13" t="s">
        <v>10</v>
      </c>
    </row>
    <row r="105" spans="1:10" ht="79.2">
      <c r="A105" s="67">
        <v>1</v>
      </c>
      <c r="B105" s="5" t="s">
        <v>34</v>
      </c>
      <c r="C105" s="6" t="s">
        <v>15</v>
      </c>
      <c r="D105" s="7">
        <v>1</v>
      </c>
      <c r="E105" s="7">
        <v>30</v>
      </c>
      <c r="F105" s="58"/>
      <c r="G105" s="81">
        <v>1.08</v>
      </c>
      <c r="H105" s="14">
        <f>F105*G105</f>
        <v>0</v>
      </c>
      <c r="I105" s="103">
        <f>E105*F105</f>
        <v>0</v>
      </c>
      <c r="J105" s="18">
        <f>I105*1.08</f>
        <v>0</v>
      </c>
    </row>
    <row r="106" spans="1:10" ht="14.4" thickBot="1">
      <c r="B106" s="1" t="s">
        <v>11</v>
      </c>
      <c r="I106" s="104">
        <f>SUM(I105:I105)</f>
        <v>0</v>
      </c>
      <c r="J106" s="16">
        <f>SUM(J105:J105)</f>
        <v>0</v>
      </c>
    </row>
    <row r="108" spans="1:10">
      <c r="A108" s="128" t="s">
        <v>32</v>
      </c>
      <c r="B108" s="128"/>
      <c r="C108" s="113" t="s">
        <v>115</v>
      </c>
      <c r="D108" s="114"/>
      <c r="E108" s="114"/>
      <c r="F108" s="114"/>
      <c r="G108" s="114"/>
      <c r="H108" s="114"/>
      <c r="I108" s="114"/>
      <c r="J108" s="114"/>
    </row>
    <row r="110" spans="1:10" ht="39.6">
      <c r="A110" s="66" t="s">
        <v>1</v>
      </c>
      <c r="B110" s="2" t="s">
        <v>2</v>
      </c>
      <c r="C110" s="2" t="s">
        <v>3</v>
      </c>
      <c r="D110" s="2" t="s">
        <v>4</v>
      </c>
      <c r="E110" s="52" t="s">
        <v>5</v>
      </c>
      <c r="F110" s="53" t="s">
        <v>6</v>
      </c>
      <c r="G110" s="2" t="s">
        <v>7</v>
      </c>
      <c r="H110" s="13" t="s">
        <v>8</v>
      </c>
      <c r="I110" s="13" t="s">
        <v>9</v>
      </c>
      <c r="J110" s="13" t="s">
        <v>10</v>
      </c>
    </row>
    <row r="111" spans="1:10" ht="39.6">
      <c r="A111" s="67">
        <v>1</v>
      </c>
      <c r="B111" s="5" t="s">
        <v>36</v>
      </c>
      <c r="C111" s="6" t="s">
        <v>15</v>
      </c>
      <c r="D111" s="7">
        <v>1</v>
      </c>
      <c r="E111" s="7">
        <v>1300</v>
      </c>
      <c r="F111" s="58"/>
      <c r="G111" s="81">
        <v>1.08</v>
      </c>
      <c r="H111" s="14">
        <f>F111*G111</f>
        <v>0</v>
      </c>
      <c r="I111" s="103">
        <f>E111*F111</f>
        <v>0</v>
      </c>
      <c r="J111" s="18">
        <f>I111*1.08</f>
        <v>0</v>
      </c>
    </row>
    <row r="112" spans="1:10" ht="23.4">
      <c r="A112" s="67">
        <v>2</v>
      </c>
      <c r="B112" s="27" t="s">
        <v>37</v>
      </c>
      <c r="C112" s="6" t="s">
        <v>21</v>
      </c>
      <c r="D112" s="7">
        <v>25</v>
      </c>
      <c r="E112" s="7">
        <v>14</v>
      </c>
      <c r="F112" s="58"/>
      <c r="G112" s="81">
        <v>1.08</v>
      </c>
      <c r="H112" s="14">
        <f>F112*G112</f>
        <v>0</v>
      </c>
      <c r="I112" s="103">
        <f>E112*F112</f>
        <v>0</v>
      </c>
      <c r="J112" s="18">
        <f>I112*1.08</f>
        <v>0</v>
      </c>
    </row>
    <row r="113" spans="1:10" ht="14.4" thickBot="1">
      <c r="B113" s="1" t="s">
        <v>11</v>
      </c>
      <c r="I113" s="104">
        <f>SUM(I111:I112)</f>
        <v>0</v>
      </c>
      <c r="J113" s="16">
        <f>SUM(J111:J112)</f>
        <v>0</v>
      </c>
    </row>
    <row r="117" spans="1:10">
      <c r="B117" s="26" t="s">
        <v>33</v>
      </c>
      <c r="C117" s="113" t="s">
        <v>115</v>
      </c>
      <c r="D117" s="114"/>
      <c r="E117" s="114"/>
      <c r="F117" s="114"/>
      <c r="G117" s="114"/>
      <c r="H117" s="114"/>
      <c r="I117" s="114"/>
      <c r="J117" s="114"/>
    </row>
    <row r="119" spans="1:10" ht="39.6">
      <c r="A119" s="66" t="s">
        <v>1</v>
      </c>
      <c r="B119" s="2" t="s">
        <v>2</v>
      </c>
      <c r="C119" s="2" t="s">
        <v>3</v>
      </c>
      <c r="D119" s="2" t="s">
        <v>4</v>
      </c>
      <c r="E119" s="52" t="s">
        <v>5</v>
      </c>
      <c r="F119" s="53" t="s">
        <v>6</v>
      </c>
      <c r="G119" s="2" t="s">
        <v>7</v>
      </c>
      <c r="H119" s="13" t="s">
        <v>8</v>
      </c>
      <c r="I119" s="13" t="s">
        <v>9</v>
      </c>
      <c r="J119" s="13" t="s">
        <v>10</v>
      </c>
    </row>
    <row r="120" spans="1:10" ht="44.4" customHeight="1">
      <c r="A120" s="67">
        <v>1</v>
      </c>
      <c r="B120" s="98" t="s">
        <v>56</v>
      </c>
      <c r="C120" s="6" t="s">
        <v>15</v>
      </c>
      <c r="D120" s="7">
        <v>1</v>
      </c>
      <c r="E120" s="7">
        <v>1700</v>
      </c>
      <c r="F120" s="58"/>
      <c r="G120" s="81">
        <v>1.08</v>
      </c>
      <c r="H120" s="14">
        <f>F120*G120</f>
        <v>0</v>
      </c>
      <c r="I120" s="103">
        <f>E120*F120</f>
        <v>0</v>
      </c>
      <c r="J120" s="18">
        <f>I120*1.08</f>
        <v>0</v>
      </c>
    </row>
    <row r="121" spans="1:10" ht="69.599999999999994" customHeight="1">
      <c r="A121" s="67">
        <v>2</v>
      </c>
      <c r="B121" s="98" t="s">
        <v>39</v>
      </c>
      <c r="C121" s="6" t="s">
        <v>13</v>
      </c>
      <c r="D121" s="7">
        <v>1</v>
      </c>
      <c r="E121" s="7">
        <v>200</v>
      </c>
      <c r="F121" s="58"/>
      <c r="G121" s="81">
        <v>1.08</v>
      </c>
      <c r="H121" s="14">
        <f>F121*G121</f>
        <v>0</v>
      </c>
      <c r="I121" s="103">
        <f>E121*F121</f>
        <v>0</v>
      </c>
      <c r="J121" s="18">
        <f>I121*1.08</f>
        <v>0</v>
      </c>
    </row>
    <row r="122" spans="1:10" ht="52.8">
      <c r="A122" s="67">
        <v>3</v>
      </c>
      <c r="B122" s="98" t="s">
        <v>58</v>
      </c>
      <c r="C122" s="6" t="s">
        <v>15</v>
      </c>
      <c r="D122" s="7">
        <v>1</v>
      </c>
      <c r="E122" s="7">
        <v>50</v>
      </c>
      <c r="F122" s="58"/>
      <c r="G122" s="81">
        <v>1.08</v>
      </c>
      <c r="H122" s="14">
        <f>F122*G122</f>
        <v>0</v>
      </c>
      <c r="I122" s="103">
        <f>E122*F122</f>
        <v>0</v>
      </c>
      <c r="J122" s="18">
        <f>I122*1.08</f>
        <v>0</v>
      </c>
    </row>
    <row r="123" spans="1:10" ht="14.4" thickBot="1">
      <c r="B123" s="1" t="s">
        <v>11</v>
      </c>
      <c r="I123" s="104">
        <f>SUM(I120:I122)</f>
        <v>0</v>
      </c>
      <c r="J123" s="16">
        <f>SUM(J120:J122)</f>
        <v>0</v>
      </c>
    </row>
    <row r="127" spans="1:10" ht="15" customHeight="1">
      <c r="B127" s="26" t="s">
        <v>35</v>
      </c>
      <c r="C127" s="113" t="s">
        <v>115</v>
      </c>
      <c r="D127" s="114"/>
      <c r="E127" s="114"/>
      <c r="F127" s="114"/>
      <c r="G127" s="114"/>
      <c r="H127" s="114"/>
      <c r="I127" s="114"/>
      <c r="J127" s="114"/>
    </row>
    <row r="129" spans="1:10" ht="39.6">
      <c r="A129" s="66" t="s">
        <v>1</v>
      </c>
      <c r="B129" s="2" t="s">
        <v>2</v>
      </c>
      <c r="C129" s="2" t="s">
        <v>3</v>
      </c>
      <c r="D129" s="2" t="s">
        <v>4</v>
      </c>
      <c r="E129" s="52" t="s">
        <v>5</v>
      </c>
      <c r="F129" s="53" t="s">
        <v>6</v>
      </c>
      <c r="G129" s="2" t="s">
        <v>7</v>
      </c>
      <c r="H129" s="13" t="s">
        <v>8</v>
      </c>
      <c r="I129" s="111" t="s">
        <v>9</v>
      </c>
      <c r="J129" s="13" t="s">
        <v>10</v>
      </c>
    </row>
    <row r="130" spans="1:10" ht="26.4">
      <c r="A130" s="67">
        <v>1</v>
      </c>
      <c r="B130" s="5" t="s">
        <v>59</v>
      </c>
      <c r="C130" s="6" t="s">
        <v>15</v>
      </c>
      <c r="D130" s="7">
        <v>1</v>
      </c>
      <c r="E130" s="7">
        <v>400</v>
      </c>
      <c r="F130" s="58"/>
      <c r="G130" s="81">
        <v>1.08</v>
      </c>
      <c r="H130" s="14">
        <f t="shared" ref="H130:H140" si="19">F130*G130</f>
        <v>0</v>
      </c>
      <c r="I130" s="103">
        <f>E130*F130</f>
        <v>0</v>
      </c>
      <c r="J130" s="18">
        <f t="shared" ref="J130:J140" si="20">I130*1.08</f>
        <v>0</v>
      </c>
    </row>
    <row r="131" spans="1:10" ht="211.2">
      <c r="A131" s="67">
        <v>2</v>
      </c>
      <c r="B131" s="5" t="s">
        <v>81</v>
      </c>
      <c r="C131" s="6" t="s">
        <v>21</v>
      </c>
      <c r="D131" s="7">
        <v>1</v>
      </c>
      <c r="E131" s="7">
        <v>3</v>
      </c>
      <c r="F131" s="58"/>
      <c r="G131" s="81">
        <v>1.08</v>
      </c>
      <c r="H131" s="14">
        <f t="shared" si="19"/>
        <v>0</v>
      </c>
      <c r="I131" s="103">
        <f t="shared" ref="I131:I139" si="21">E131*F131</f>
        <v>0</v>
      </c>
      <c r="J131" s="18">
        <f t="shared" si="20"/>
        <v>0</v>
      </c>
    </row>
    <row r="132" spans="1:10" ht="105.6">
      <c r="A132" s="67">
        <v>3</v>
      </c>
      <c r="B132" s="5" t="s">
        <v>82</v>
      </c>
      <c r="C132" s="6" t="s">
        <v>15</v>
      </c>
      <c r="D132" s="7">
        <v>1</v>
      </c>
      <c r="E132" s="7">
        <v>10</v>
      </c>
      <c r="F132" s="58"/>
      <c r="G132" s="81">
        <v>1.08</v>
      </c>
      <c r="H132" s="14">
        <f t="shared" si="19"/>
        <v>0</v>
      </c>
      <c r="I132" s="103">
        <f t="shared" si="21"/>
        <v>0</v>
      </c>
      <c r="J132" s="18">
        <f t="shared" si="20"/>
        <v>0</v>
      </c>
    </row>
    <row r="133" spans="1:10" ht="72" customHeight="1">
      <c r="A133" s="67">
        <v>4</v>
      </c>
      <c r="B133" s="5" t="s">
        <v>83</v>
      </c>
      <c r="C133" s="6" t="s">
        <v>15</v>
      </c>
      <c r="D133" s="7">
        <v>1</v>
      </c>
      <c r="E133" s="7">
        <v>200</v>
      </c>
      <c r="F133" s="58"/>
      <c r="G133" s="81">
        <v>1.08</v>
      </c>
      <c r="H133" s="14">
        <f t="shared" si="19"/>
        <v>0</v>
      </c>
      <c r="I133" s="103">
        <f t="shared" si="21"/>
        <v>0</v>
      </c>
      <c r="J133" s="18">
        <f t="shared" si="20"/>
        <v>0</v>
      </c>
    </row>
    <row r="134" spans="1:10" ht="112.2" customHeight="1">
      <c r="A134" s="67">
        <v>5</v>
      </c>
      <c r="B134" s="5" t="s">
        <v>84</v>
      </c>
      <c r="C134" s="6" t="s">
        <v>15</v>
      </c>
      <c r="D134" s="7">
        <v>1</v>
      </c>
      <c r="E134" s="7">
        <v>10</v>
      </c>
      <c r="F134" s="58"/>
      <c r="G134" s="81">
        <v>1.08</v>
      </c>
      <c r="H134" s="14">
        <f t="shared" si="19"/>
        <v>0</v>
      </c>
      <c r="I134" s="103">
        <f t="shared" si="21"/>
        <v>0</v>
      </c>
      <c r="J134" s="18">
        <f t="shared" si="20"/>
        <v>0</v>
      </c>
    </row>
    <row r="135" spans="1:10" ht="105.6">
      <c r="A135" s="67">
        <v>6</v>
      </c>
      <c r="B135" s="5" t="s">
        <v>85</v>
      </c>
      <c r="C135" s="6" t="s">
        <v>15</v>
      </c>
      <c r="D135" s="7">
        <v>1</v>
      </c>
      <c r="E135" s="7">
        <v>10</v>
      </c>
      <c r="F135" s="58"/>
      <c r="G135" s="81">
        <v>1.08</v>
      </c>
      <c r="H135" s="14">
        <f t="shared" si="19"/>
        <v>0</v>
      </c>
      <c r="I135" s="103">
        <f t="shared" si="21"/>
        <v>0</v>
      </c>
      <c r="J135" s="18">
        <f t="shared" si="20"/>
        <v>0</v>
      </c>
    </row>
    <row r="136" spans="1:10" ht="132">
      <c r="A136" s="67">
        <v>7</v>
      </c>
      <c r="B136" s="5" t="s">
        <v>87</v>
      </c>
      <c r="C136" s="6" t="s">
        <v>88</v>
      </c>
      <c r="D136" s="7">
        <v>1</v>
      </c>
      <c r="E136" s="7">
        <v>15</v>
      </c>
      <c r="F136" s="58"/>
      <c r="G136" s="81">
        <v>1.08</v>
      </c>
      <c r="H136" s="14">
        <f t="shared" si="19"/>
        <v>0</v>
      </c>
      <c r="I136" s="103">
        <f t="shared" si="21"/>
        <v>0</v>
      </c>
      <c r="J136" s="18">
        <f t="shared" si="20"/>
        <v>0</v>
      </c>
    </row>
    <row r="137" spans="1:10" ht="79.2">
      <c r="A137" s="67">
        <v>8</v>
      </c>
      <c r="B137" s="5" t="s">
        <v>89</v>
      </c>
      <c r="C137" s="6" t="s">
        <v>86</v>
      </c>
      <c r="D137" s="7">
        <v>10</v>
      </c>
      <c r="E137" s="7">
        <v>100</v>
      </c>
      <c r="F137" s="58"/>
      <c r="G137" s="81">
        <v>1.08</v>
      </c>
      <c r="H137" s="14">
        <f t="shared" si="19"/>
        <v>0</v>
      </c>
      <c r="I137" s="103">
        <f t="shared" si="21"/>
        <v>0</v>
      </c>
      <c r="J137" s="18">
        <f t="shared" si="20"/>
        <v>0</v>
      </c>
    </row>
    <row r="138" spans="1:10" ht="52.8">
      <c r="A138" s="67">
        <v>9</v>
      </c>
      <c r="B138" s="5" t="s">
        <v>189</v>
      </c>
      <c r="C138" s="6" t="s">
        <v>15</v>
      </c>
      <c r="D138" s="7">
        <v>1</v>
      </c>
      <c r="E138" s="7">
        <v>300</v>
      </c>
      <c r="F138" s="58"/>
      <c r="G138" s="81">
        <v>1.08</v>
      </c>
      <c r="H138" s="14">
        <f t="shared" si="19"/>
        <v>0</v>
      </c>
      <c r="I138" s="103">
        <f t="shared" si="21"/>
        <v>0</v>
      </c>
      <c r="J138" s="18">
        <f t="shared" si="20"/>
        <v>0</v>
      </c>
    </row>
    <row r="139" spans="1:10" ht="52.8">
      <c r="A139" s="67">
        <v>10</v>
      </c>
      <c r="B139" s="5" t="s">
        <v>190</v>
      </c>
      <c r="C139" s="6" t="s">
        <v>15</v>
      </c>
      <c r="D139" s="7">
        <v>1</v>
      </c>
      <c r="E139" s="7">
        <v>100</v>
      </c>
      <c r="F139" s="58"/>
      <c r="G139" s="81">
        <v>1.08</v>
      </c>
      <c r="H139" s="14">
        <f t="shared" si="19"/>
        <v>0</v>
      </c>
      <c r="I139" s="103">
        <f t="shared" si="21"/>
        <v>0</v>
      </c>
      <c r="J139" s="18">
        <f t="shared" si="20"/>
        <v>0</v>
      </c>
    </row>
    <row r="140" spans="1:10">
      <c r="A140" s="67">
        <v>11</v>
      </c>
      <c r="B140" s="5" t="s">
        <v>60</v>
      </c>
      <c r="C140" s="6" t="s">
        <v>15</v>
      </c>
      <c r="D140" s="7">
        <v>12</v>
      </c>
      <c r="E140" s="7">
        <v>3</v>
      </c>
      <c r="F140" s="58"/>
      <c r="G140" s="81">
        <v>1.08</v>
      </c>
      <c r="H140" s="14">
        <f t="shared" si="19"/>
        <v>0</v>
      </c>
      <c r="I140" s="103">
        <f>E140*F140</f>
        <v>0</v>
      </c>
      <c r="J140" s="18">
        <f t="shared" si="20"/>
        <v>0</v>
      </c>
    </row>
    <row r="141" spans="1:10" ht="14.4" thickBot="1">
      <c r="B141" s="1" t="s">
        <v>11</v>
      </c>
      <c r="I141" s="104">
        <f>SUM(I130:I140)</f>
        <v>0</v>
      </c>
      <c r="J141" s="16">
        <f>SUM(J130:J140)</f>
        <v>0</v>
      </c>
    </row>
    <row r="144" spans="1:10">
      <c r="B144" s="26" t="s">
        <v>38</v>
      </c>
      <c r="C144" s="113" t="s">
        <v>114</v>
      </c>
      <c r="D144" s="114"/>
      <c r="E144" s="114"/>
      <c r="F144" s="114"/>
      <c r="G144" s="114"/>
      <c r="H144" s="114"/>
      <c r="I144" s="114"/>
      <c r="J144" s="114"/>
    </row>
    <row r="146" spans="1:10" ht="39.6">
      <c r="A146" s="66" t="s">
        <v>1</v>
      </c>
      <c r="B146" s="2" t="s">
        <v>2</v>
      </c>
      <c r="C146" s="2" t="s">
        <v>3</v>
      </c>
      <c r="D146" s="2" t="s">
        <v>4</v>
      </c>
      <c r="E146" s="52" t="s">
        <v>5</v>
      </c>
      <c r="F146" s="53" t="s">
        <v>6</v>
      </c>
      <c r="G146" s="2" t="s">
        <v>7</v>
      </c>
      <c r="H146" s="13" t="s">
        <v>8</v>
      </c>
      <c r="I146" s="17" t="s">
        <v>9</v>
      </c>
      <c r="J146" s="17" t="s">
        <v>10</v>
      </c>
    </row>
    <row r="147" spans="1:10" ht="39.6">
      <c r="A147" s="67">
        <v>1</v>
      </c>
      <c r="B147" s="98" t="s">
        <v>62</v>
      </c>
      <c r="C147" s="6" t="s">
        <v>13</v>
      </c>
      <c r="D147" s="7">
        <v>1</v>
      </c>
      <c r="E147" s="7">
        <v>20</v>
      </c>
      <c r="F147" s="58"/>
      <c r="G147" s="81">
        <v>1.08</v>
      </c>
      <c r="H147" s="14">
        <f t="shared" ref="H147:H159" si="22">F147*G147</f>
        <v>0</v>
      </c>
      <c r="I147" s="103">
        <f t="shared" ref="I147:I159" si="23">E147*F147</f>
        <v>0</v>
      </c>
      <c r="J147" s="18">
        <f t="shared" ref="J147:J159" si="24">I147*1.08</f>
        <v>0</v>
      </c>
    </row>
    <row r="148" spans="1:10" ht="39.6">
      <c r="A148" s="67">
        <v>2</v>
      </c>
      <c r="B148" s="98" t="s">
        <v>61</v>
      </c>
      <c r="C148" s="6" t="s">
        <v>13</v>
      </c>
      <c r="D148" s="7">
        <v>1</v>
      </c>
      <c r="E148" s="7">
        <v>20</v>
      </c>
      <c r="F148" s="58"/>
      <c r="G148" s="81">
        <v>1.08</v>
      </c>
      <c r="H148" s="14">
        <f t="shared" si="22"/>
        <v>0</v>
      </c>
      <c r="I148" s="103">
        <f t="shared" si="23"/>
        <v>0</v>
      </c>
      <c r="J148" s="18">
        <f t="shared" si="24"/>
        <v>0</v>
      </c>
    </row>
    <row r="149" spans="1:10" ht="39.6">
      <c r="A149" s="67">
        <v>3</v>
      </c>
      <c r="B149" s="98" t="s">
        <v>64</v>
      </c>
      <c r="C149" s="6" t="s">
        <v>13</v>
      </c>
      <c r="D149" s="7">
        <v>1</v>
      </c>
      <c r="E149" s="7">
        <v>40</v>
      </c>
      <c r="F149" s="58"/>
      <c r="G149" s="81">
        <v>1.08</v>
      </c>
      <c r="H149" s="14">
        <f t="shared" si="22"/>
        <v>0</v>
      </c>
      <c r="I149" s="103">
        <f t="shared" si="23"/>
        <v>0</v>
      </c>
      <c r="J149" s="18">
        <f t="shared" si="24"/>
        <v>0</v>
      </c>
    </row>
    <row r="150" spans="1:10">
      <c r="A150" s="67">
        <v>4</v>
      </c>
      <c r="B150" s="98" t="s">
        <v>68</v>
      </c>
      <c r="C150" s="6" t="s">
        <v>13</v>
      </c>
      <c r="D150" s="7">
        <v>1</v>
      </c>
      <c r="E150" s="7">
        <v>20</v>
      </c>
      <c r="F150" s="58"/>
      <c r="G150" s="81">
        <v>1.08</v>
      </c>
      <c r="H150" s="14">
        <f t="shared" si="22"/>
        <v>0</v>
      </c>
      <c r="I150" s="103">
        <f t="shared" si="23"/>
        <v>0</v>
      </c>
      <c r="J150" s="18">
        <f t="shared" si="24"/>
        <v>0</v>
      </c>
    </row>
    <row r="151" spans="1:10">
      <c r="A151" s="67">
        <v>5</v>
      </c>
      <c r="B151" s="98" t="s">
        <v>67</v>
      </c>
      <c r="C151" s="6" t="s">
        <v>13</v>
      </c>
      <c r="D151" s="7">
        <v>1</v>
      </c>
      <c r="E151" s="7">
        <v>20</v>
      </c>
      <c r="F151" s="58"/>
      <c r="G151" s="81">
        <v>1.08</v>
      </c>
      <c r="H151" s="14">
        <f t="shared" si="22"/>
        <v>0</v>
      </c>
      <c r="I151" s="103">
        <f t="shared" si="23"/>
        <v>0</v>
      </c>
      <c r="J151" s="18">
        <f t="shared" si="24"/>
        <v>0</v>
      </c>
    </row>
    <row r="152" spans="1:10">
      <c r="A152" s="67">
        <v>6</v>
      </c>
      <c r="B152" s="98" t="s">
        <v>65</v>
      </c>
      <c r="C152" s="6" t="s">
        <v>13</v>
      </c>
      <c r="D152" s="7">
        <v>1</v>
      </c>
      <c r="E152" s="7">
        <v>20</v>
      </c>
      <c r="F152" s="58"/>
      <c r="G152" s="81">
        <v>1.08</v>
      </c>
      <c r="H152" s="14">
        <f t="shared" si="22"/>
        <v>0</v>
      </c>
      <c r="I152" s="103">
        <f t="shared" si="23"/>
        <v>0</v>
      </c>
      <c r="J152" s="18">
        <f t="shared" si="24"/>
        <v>0</v>
      </c>
    </row>
    <row r="153" spans="1:10">
      <c r="A153" s="67">
        <v>7</v>
      </c>
      <c r="B153" s="98" t="s">
        <v>66</v>
      </c>
      <c r="C153" s="6" t="s">
        <v>13</v>
      </c>
      <c r="D153" s="7">
        <v>1</v>
      </c>
      <c r="E153" s="7">
        <v>110</v>
      </c>
      <c r="F153" s="58"/>
      <c r="G153" s="81">
        <v>1.08</v>
      </c>
      <c r="H153" s="14">
        <f t="shared" si="22"/>
        <v>0</v>
      </c>
      <c r="I153" s="103">
        <f t="shared" si="23"/>
        <v>0</v>
      </c>
      <c r="J153" s="18">
        <f t="shared" si="24"/>
        <v>0</v>
      </c>
    </row>
    <row r="154" spans="1:10" ht="75" customHeight="1">
      <c r="A154" s="67">
        <v>8</v>
      </c>
      <c r="B154" s="98" t="s">
        <v>78</v>
      </c>
      <c r="C154" s="6" t="s">
        <v>13</v>
      </c>
      <c r="D154" s="7">
        <v>1</v>
      </c>
      <c r="E154" s="7">
        <v>100</v>
      </c>
      <c r="F154" s="58"/>
      <c r="G154" s="81">
        <v>1.08</v>
      </c>
      <c r="H154" s="14">
        <f t="shared" si="22"/>
        <v>0</v>
      </c>
      <c r="I154" s="103">
        <f t="shared" si="23"/>
        <v>0</v>
      </c>
      <c r="J154" s="18">
        <f t="shared" si="24"/>
        <v>0</v>
      </c>
    </row>
    <row r="155" spans="1:10" ht="157.19999999999999" customHeight="1">
      <c r="A155" s="67">
        <v>9</v>
      </c>
      <c r="B155" s="98" t="s">
        <v>80</v>
      </c>
      <c r="C155" s="6" t="s">
        <v>15</v>
      </c>
      <c r="D155" s="7">
        <v>1</v>
      </c>
      <c r="E155" s="7">
        <v>30</v>
      </c>
      <c r="F155" s="58"/>
      <c r="G155" s="81">
        <v>1.08</v>
      </c>
      <c r="H155" s="14">
        <f t="shared" si="22"/>
        <v>0</v>
      </c>
      <c r="I155" s="103">
        <f t="shared" si="23"/>
        <v>0</v>
      </c>
      <c r="J155" s="18">
        <f t="shared" si="24"/>
        <v>0</v>
      </c>
    </row>
    <row r="156" spans="1:10" ht="132">
      <c r="A156" s="67">
        <v>10</v>
      </c>
      <c r="B156" s="98" t="s">
        <v>179</v>
      </c>
      <c r="C156" s="6" t="s">
        <v>15</v>
      </c>
      <c r="D156" s="7">
        <v>1</v>
      </c>
      <c r="E156" s="7">
        <v>30</v>
      </c>
      <c r="F156" s="58"/>
      <c r="G156" s="81">
        <v>1.08</v>
      </c>
      <c r="H156" s="14">
        <f t="shared" si="22"/>
        <v>0</v>
      </c>
      <c r="I156" s="103">
        <f t="shared" si="23"/>
        <v>0</v>
      </c>
      <c r="J156" s="18">
        <f t="shared" si="24"/>
        <v>0</v>
      </c>
    </row>
    <row r="157" spans="1:10" ht="154.19999999999999" customHeight="1">
      <c r="A157" s="67">
        <v>11</v>
      </c>
      <c r="B157" s="98" t="s">
        <v>79</v>
      </c>
      <c r="C157" s="6" t="s">
        <v>13</v>
      </c>
      <c r="D157" s="7">
        <v>1</v>
      </c>
      <c r="E157" s="7">
        <v>40</v>
      </c>
      <c r="F157" s="58"/>
      <c r="G157" s="81">
        <v>1.08</v>
      </c>
      <c r="H157" s="14">
        <f t="shared" si="22"/>
        <v>0</v>
      </c>
      <c r="I157" s="103">
        <f t="shared" si="23"/>
        <v>0</v>
      </c>
      <c r="J157" s="18">
        <f t="shared" si="24"/>
        <v>0</v>
      </c>
    </row>
    <row r="158" spans="1:10" ht="145.19999999999999">
      <c r="A158" s="67">
        <v>12</v>
      </c>
      <c r="B158" s="98" t="s">
        <v>192</v>
      </c>
      <c r="C158" s="6" t="s">
        <v>15</v>
      </c>
      <c r="D158" s="7">
        <v>1</v>
      </c>
      <c r="E158" s="7">
        <v>5</v>
      </c>
      <c r="F158" s="58"/>
      <c r="G158" s="81">
        <v>1.08</v>
      </c>
      <c r="H158" s="14">
        <f t="shared" si="22"/>
        <v>0</v>
      </c>
      <c r="I158" s="103">
        <f t="shared" si="23"/>
        <v>0</v>
      </c>
      <c r="J158" s="18">
        <f t="shared" si="24"/>
        <v>0</v>
      </c>
    </row>
    <row r="159" spans="1:10" ht="34.200000000000003">
      <c r="A159" s="67">
        <v>13</v>
      </c>
      <c r="B159" s="112" t="s">
        <v>63</v>
      </c>
      <c r="C159" s="6" t="s">
        <v>13</v>
      </c>
      <c r="D159" s="7">
        <v>1</v>
      </c>
      <c r="E159" s="7">
        <v>860</v>
      </c>
      <c r="F159" s="58"/>
      <c r="G159" s="81">
        <v>1.08</v>
      </c>
      <c r="H159" s="14">
        <f t="shared" si="22"/>
        <v>0</v>
      </c>
      <c r="I159" s="103">
        <f t="shared" si="23"/>
        <v>0</v>
      </c>
      <c r="J159" s="18">
        <f t="shared" si="24"/>
        <v>0</v>
      </c>
    </row>
    <row r="160" spans="1:10" ht="14.4" thickBot="1">
      <c r="B160" s="1" t="s">
        <v>11</v>
      </c>
      <c r="I160" s="104">
        <f>SUM(I147:I159)</f>
        <v>0</v>
      </c>
      <c r="J160" s="16">
        <f>SUM(J147:J159)</f>
        <v>0</v>
      </c>
    </row>
    <row r="162" spans="1:10">
      <c r="B162" s="26" t="s">
        <v>40</v>
      </c>
      <c r="C162" s="113" t="s">
        <v>115</v>
      </c>
      <c r="D162" s="114"/>
      <c r="E162" s="114"/>
      <c r="F162" s="114"/>
      <c r="G162" s="114"/>
      <c r="H162" s="114"/>
      <c r="I162" s="114"/>
      <c r="J162" s="114"/>
    </row>
    <row r="164" spans="1:10" ht="39.6">
      <c r="A164" s="66" t="s">
        <v>1</v>
      </c>
      <c r="B164" s="2" t="s">
        <v>2</v>
      </c>
      <c r="C164" s="2" t="s">
        <v>3</v>
      </c>
      <c r="D164" s="2" t="s">
        <v>4</v>
      </c>
      <c r="E164" s="52" t="s">
        <v>5</v>
      </c>
      <c r="F164" s="53" t="s">
        <v>6</v>
      </c>
      <c r="G164" s="2" t="s">
        <v>7</v>
      </c>
      <c r="H164" s="13" t="s">
        <v>8</v>
      </c>
      <c r="I164" s="13" t="s">
        <v>9</v>
      </c>
      <c r="J164" s="13" t="s">
        <v>10</v>
      </c>
    </row>
    <row r="165" spans="1:10" ht="175.8" customHeight="1">
      <c r="A165" s="67">
        <v>1</v>
      </c>
      <c r="B165" s="98" t="s">
        <v>69</v>
      </c>
      <c r="C165" s="6" t="s">
        <v>15</v>
      </c>
      <c r="D165" s="7">
        <v>1</v>
      </c>
      <c r="E165" s="7">
        <v>20</v>
      </c>
      <c r="F165" s="58"/>
      <c r="G165" s="81">
        <v>1.08</v>
      </c>
      <c r="H165" s="14">
        <f>F165*G165</f>
        <v>0</v>
      </c>
      <c r="I165" s="103">
        <f>E165*F165</f>
        <v>0</v>
      </c>
      <c r="J165" s="18">
        <f>I165*1.08</f>
        <v>0</v>
      </c>
    </row>
    <row r="166" spans="1:10" ht="165" customHeight="1">
      <c r="A166" s="67">
        <v>2</v>
      </c>
      <c r="B166" s="98" t="s">
        <v>70</v>
      </c>
      <c r="C166" s="6" t="s">
        <v>15</v>
      </c>
      <c r="D166" s="7">
        <v>1</v>
      </c>
      <c r="E166" s="7">
        <v>20</v>
      </c>
      <c r="F166" s="58"/>
      <c r="G166" s="81">
        <v>1.08</v>
      </c>
      <c r="H166" s="14">
        <f t="shared" ref="H166:H168" si="25">F166*G166</f>
        <v>0</v>
      </c>
      <c r="I166" s="103">
        <f t="shared" ref="I166:I168" si="26">E166*F166</f>
        <v>0</v>
      </c>
      <c r="J166" s="18">
        <f t="shared" ref="J166:J168" si="27">I166*1.08</f>
        <v>0</v>
      </c>
    </row>
    <row r="167" spans="1:10" ht="158.4">
      <c r="A167" s="67">
        <v>3</v>
      </c>
      <c r="B167" s="98" t="s">
        <v>71</v>
      </c>
      <c r="C167" s="6" t="s">
        <v>15</v>
      </c>
      <c r="D167" s="7">
        <v>1</v>
      </c>
      <c r="E167" s="7">
        <v>40</v>
      </c>
      <c r="F167" s="58"/>
      <c r="G167" s="81">
        <v>1.08</v>
      </c>
      <c r="H167" s="14">
        <f t="shared" si="25"/>
        <v>0</v>
      </c>
      <c r="I167" s="103">
        <f t="shared" si="26"/>
        <v>0</v>
      </c>
      <c r="J167" s="18">
        <f t="shared" si="27"/>
        <v>0</v>
      </c>
    </row>
    <row r="168" spans="1:10" ht="158.4">
      <c r="A168" s="67">
        <v>4</v>
      </c>
      <c r="B168" s="98" t="s">
        <v>72</v>
      </c>
      <c r="C168" s="6" t="s">
        <v>15</v>
      </c>
      <c r="D168" s="7">
        <v>1</v>
      </c>
      <c r="E168" s="7">
        <v>700</v>
      </c>
      <c r="F168" s="58"/>
      <c r="G168" s="81">
        <v>1.08</v>
      </c>
      <c r="H168" s="14">
        <f t="shared" si="25"/>
        <v>0</v>
      </c>
      <c r="I168" s="103">
        <f t="shared" si="26"/>
        <v>0</v>
      </c>
      <c r="J168" s="18">
        <f t="shared" si="27"/>
        <v>0</v>
      </c>
    </row>
    <row r="169" spans="1:10" ht="125.4">
      <c r="A169" s="67">
        <v>5</v>
      </c>
      <c r="B169" s="112" t="s">
        <v>73</v>
      </c>
      <c r="C169" s="6" t="s">
        <v>15</v>
      </c>
      <c r="D169" s="7">
        <v>1</v>
      </c>
      <c r="E169" s="7">
        <v>200</v>
      </c>
      <c r="F169" s="58"/>
      <c r="G169" s="81">
        <v>1.08</v>
      </c>
      <c r="H169" s="14">
        <f>F169*G169</f>
        <v>0</v>
      </c>
      <c r="I169" s="103">
        <f>E169*F169</f>
        <v>0</v>
      </c>
      <c r="J169" s="18">
        <f>I169*1.08</f>
        <v>0</v>
      </c>
    </row>
    <row r="170" spans="1:10" ht="14.4" thickBot="1">
      <c r="B170" s="1" t="s">
        <v>11</v>
      </c>
      <c r="I170" s="104">
        <f>SUM(I165:I169)</f>
        <v>0</v>
      </c>
      <c r="J170" s="16">
        <f>SUM(J165:J169)</f>
        <v>0</v>
      </c>
    </row>
    <row r="173" spans="1:10">
      <c r="B173" s="26" t="s">
        <v>55</v>
      </c>
      <c r="C173" s="115" t="s">
        <v>114</v>
      </c>
      <c r="D173" s="116"/>
      <c r="E173" s="116"/>
      <c r="F173" s="116"/>
      <c r="G173" s="116"/>
      <c r="H173" s="116"/>
      <c r="I173" s="116"/>
      <c r="J173" s="116"/>
    </row>
    <row r="175" spans="1:10" ht="39.6">
      <c r="A175" s="66" t="s">
        <v>1</v>
      </c>
      <c r="B175" s="2" t="s">
        <v>2</v>
      </c>
      <c r="C175" s="2" t="s">
        <v>3</v>
      </c>
      <c r="D175" s="2" t="s">
        <v>4</v>
      </c>
      <c r="E175" s="52" t="s">
        <v>5</v>
      </c>
      <c r="F175" s="53" t="s">
        <v>6</v>
      </c>
      <c r="G175" s="2" t="s">
        <v>7</v>
      </c>
      <c r="H175" s="13" t="s">
        <v>8</v>
      </c>
      <c r="I175" s="13" t="s">
        <v>9</v>
      </c>
      <c r="J175" s="13" t="s">
        <v>10</v>
      </c>
    </row>
    <row r="176" spans="1:10" ht="22.8">
      <c r="A176" s="67">
        <v>1</v>
      </c>
      <c r="B176" s="100" t="s">
        <v>177</v>
      </c>
      <c r="C176" s="6" t="s">
        <v>15</v>
      </c>
      <c r="D176" s="7">
        <v>1</v>
      </c>
      <c r="E176" s="7">
        <v>30</v>
      </c>
      <c r="F176" s="58"/>
      <c r="G176" s="81">
        <v>1.08</v>
      </c>
      <c r="H176" s="14">
        <f t="shared" ref="H176:H182" si="28">F176*G176</f>
        <v>0</v>
      </c>
      <c r="I176" s="103">
        <f t="shared" ref="I176:I182" si="29">E176*F176</f>
        <v>0</v>
      </c>
      <c r="J176" s="18">
        <f t="shared" ref="J176:J182" si="30">I176*1.08</f>
        <v>0</v>
      </c>
    </row>
    <row r="177" spans="1:10" ht="136.80000000000001">
      <c r="A177" s="67">
        <v>2</v>
      </c>
      <c r="B177" s="100" t="s">
        <v>171</v>
      </c>
      <c r="C177" s="6" t="s">
        <v>15</v>
      </c>
      <c r="D177" s="7">
        <v>1</v>
      </c>
      <c r="E177" s="7">
        <v>1000</v>
      </c>
      <c r="F177" s="58"/>
      <c r="G177" s="81">
        <v>1.08</v>
      </c>
      <c r="H177" s="14">
        <f t="shared" si="28"/>
        <v>0</v>
      </c>
      <c r="I177" s="103">
        <f t="shared" si="29"/>
        <v>0</v>
      </c>
      <c r="J177" s="18">
        <f t="shared" si="30"/>
        <v>0</v>
      </c>
    </row>
    <row r="178" spans="1:10" ht="57">
      <c r="A178" s="67">
        <v>3</v>
      </c>
      <c r="B178" s="100" t="s">
        <v>172</v>
      </c>
      <c r="C178" s="6" t="s">
        <v>15</v>
      </c>
      <c r="D178" s="7">
        <v>1</v>
      </c>
      <c r="E178" s="7">
        <v>40</v>
      </c>
      <c r="F178" s="58"/>
      <c r="G178" s="81">
        <v>1.08</v>
      </c>
      <c r="H178" s="14">
        <f t="shared" si="28"/>
        <v>0</v>
      </c>
      <c r="I178" s="103">
        <f t="shared" si="29"/>
        <v>0</v>
      </c>
      <c r="J178" s="18">
        <f t="shared" si="30"/>
        <v>0</v>
      </c>
    </row>
    <row r="179" spans="1:10" ht="45.6">
      <c r="A179" s="67">
        <v>4</v>
      </c>
      <c r="B179" s="100" t="s">
        <v>173</v>
      </c>
      <c r="C179" s="6" t="s">
        <v>15</v>
      </c>
      <c r="D179" s="7">
        <v>1</v>
      </c>
      <c r="E179" s="7">
        <v>20</v>
      </c>
      <c r="F179" s="58"/>
      <c r="G179" s="81">
        <v>1.08</v>
      </c>
      <c r="H179" s="14">
        <f t="shared" si="28"/>
        <v>0</v>
      </c>
      <c r="I179" s="103">
        <f t="shared" si="29"/>
        <v>0</v>
      </c>
      <c r="J179" s="18">
        <f t="shared" si="30"/>
        <v>0</v>
      </c>
    </row>
    <row r="180" spans="1:10" ht="34.200000000000003">
      <c r="A180" s="67">
        <v>5</v>
      </c>
      <c r="B180" s="100" t="s">
        <v>174</v>
      </c>
      <c r="C180" s="6" t="s">
        <v>86</v>
      </c>
      <c r="D180" s="7">
        <v>10</v>
      </c>
      <c r="E180" s="7">
        <v>120</v>
      </c>
      <c r="F180" s="58"/>
      <c r="G180" s="81">
        <v>1.08</v>
      </c>
      <c r="H180" s="14">
        <f t="shared" si="28"/>
        <v>0</v>
      </c>
      <c r="I180" s="103">
        <f t="shared" si="29"/>
        <v>0</v>
      </c>
      <c r="J180" s="18">
        <f t="shared" si="30"/>
        <v>0</v>
      </c>
    </row>
    <row r="181" spans="1:10" ht="91.2">
      <c r="A181" s="67">
        <v>6</v>
      </c>
      <c r="B181" s="100" t="s">
        <v>175</v>
      </c>
      <c r="C181" s="6" t="s">
        <v>15</v>
      </c>
      <c r="D181" s="7">
        <v>1</v>
      </c>
      <c r="E181" s="7">
        <v>10</v>
      </c>
      <c r="F181" s="58"/>
      <c r="G181" s="81">
        <v>1.08</v>
      </c>
      <c r="H181" s="14">
        <f t="shared" si="28"/>
        <v>0</v>
      </c>
      <c r="I181" s="103">
        <f t="shared" si="29"/>
        <v>0</v>
      </c>
      <c r="J181" s="18">
        <f t="shared" si="30"/>
        <v>0</v>
      </c>
    </row>
    <row r="182" spans="1:10" ht="91.2">
      <c r="A182" s="67">
        <v>7</v>
      </c>
      <c r="B182" s="100" t="s">
        <v>176</v>
      </c>
      <c r="C182" s="6" t="s">
        <v>15</v>
      </c>
      <c r="D182" s="7">
        <v>1</v>
      </c>
      <c r="E182" s="7">
        <v>10</v>
      </c>
      <c r="F182" s="58"/>
      <c r="G182" s="81">
        <v>1.08</v>
      </c>
      <c r="H182" s="14">
        <f t="shared" si="28"/>
        <v>0</v>
      </c>
      <c r="I182" s="103">
        <f t="shared" si="29"/>
        <v>0</v>
      </c>
      <c r="J182" s="18">
        <f t="shared" si="30"/>
        <v>0</v>
      </c>
    </row>
    <row r="183" spans="1:10" ht="118.8">
      <c r="A183" s="67">
        <v>8</v>
      </c>
      <c r="B183" s="99" t="s">
        <v>77</v>
      </c>
      <c r="C183" s="6" t="s">
        <v>15</v>
      </c>
      <c r="D183" s="7">
        <v>1</v>
      </c>
      <c r="E183" s="7">
        <v>60</v>
      </c>
      <c r="F183" s="58"/>
      <c r="G183" s="81">
        <v>1.08</v>
      </c>
      <c r="H183" s="14">
        <f>F183*G183</f>
        <v>0</v>
      </c>
      <c r="I183" s="103">
        <f>E183*F183</f>
        <v>0</v>
      </c>
      <c r="J183" s="18">
        <f>I183*1.08</f>
        <v>0</v>
      </c>
    </row>
    <row r="184" spans="1:10" ht="118.8">
      <c r="A184" s="67">
        <v>9</v>
      </c>
      <c r="B184" s="99" t="s">
        <v>77</v>
      </c>
      <c r="C184" s="6" t="s">
        <v>15</v>
      </c>
      <c r="D184" s="7">
        <v>1</v>
      </c>
      <c r="E184" s="7">
        <v>60</v>
      </c>
      <c r="F184" s="58"/>
      <c r="G184" s="81">
        <v>1.08</v>
      </c>
      <c r="H184" s="14">
        <f>F184*G184</f>
        <v>0</v>
      </c>
      <c r="I184" s="103">
        <f>E184*F184</f>
        <v>0</v>
      </c>
      <c r="J184" s="18">
        <f>I184*1.08</f>
        <v>0</v>
      </c>
    </row>
    <row r="185" spans="1:10" ht="14.4" thickBot="1">
      <c r="B185" s="1" t="s">
        <v>11</v>
      </c>
      <c r="I185" s="104">
        <f>SUM(I176:I184)</f>
        <v>0</v>
      </c>
      <c r="J185" s="16">
        <f>SUM(J176:J184)</f>
        <v>0</v>
      </c>
    </row>
    <row r="187" spans="1:10">
      <c r="B187" s="26" t="s">
        <v>57</v>
      </c>
      <c r="C187" s="115" t="s">
        <v>115</v>
      </c>
      <c r="D187" s="116"/>
      <c r="E187" s="116"/>
      <c r="F187" s="116"/>
      <c r="G187" s="116"/>
      <c r="H187" s="116"/>
      <c r="I187" s="116"/>
      <c r="J187" s="116"/>
    </row>
    <row r="189" spans="1:10" ht="39.6">
      <c r="A189" s="66" t="s">
        <v>1</v>
      </c>
      <c r="B189" s="2" t="s">
        <v>2</v>
      </c>
      <c r="C189" s="2" t="s">
        <v>3</v>
      </c>
      <c r="D189" s="2" t="s">
        <v>4</v>
      </c>
      <c r="E189" s="52" t="s">
        <v>5</v>
      </c>
      <c r="F189" s="53" t="s">
        <v>6</v>
      </c>
      <c r="G189" s="2" t="s">
        <v>7</v>
      </c>
      <c r="H189" s="13" t="s">
        <v>8</v>
      </c>
      <c r="I189" s="17" t="s">
        <v>9</v>
      </c>
      <c r="J189" s="17" t="s">
        <v>10</v>
      </c>
    </row>
    <row r="190" spans="1:10" ht="52.8">
      <c r="A190" s="67">
        <v>1</v>
      </c>
      <c r="B190" s="5" t="s">
        <v>91</v>
      </c>
      <c r="C190" s="6" t="s">
        <v>15</v>
      </c>
      <c r="D190" s="7">
        <v>1</v>
      </c>
      <c r="E190" s="7">
        <v>60</v>
      </c>
      <c r="F190" s="58"/>
      <c r="G190" s="81">
        <v>1.08</v>
      </c>
      <c r="H190" s="14">
        <f>F190*G190</f>
        <v>0</v>
      </c>
      <c r="I190" s="103">
        <f>E190*F190</f>
        <v>0</v>
      </c>
      <c r="J190" s="18">
        <f>I190*1.08</f>
        <v>0</v>
      </c>
    </row>
    <row r="191" spans="1:10" ht="79.2">
      <c r="A191" s="67">
        <v>2</v>
      </c>
      <c r="B191" s="5" t="s">
        <v>92</v>
      </c>
      <c r="C191" s="6" t="s">
        <v>13</v>
      </c>
      <c r="D191" s="7">
        <v>1</v>
      </c>
      <c r="E191" s="7">
        <v>300</v>
      </c>
      <c r="F191" s="58"/>
      <c r="G191" s="81">
        <v>1.08</v>
      </c>
      <c r="H191" s="14">
        <f>F191*G191</f>
        <v>0</v>
      </c>
      <c r="I191" s="103">
        <f>E191*F191</f>
        <v>0</v>
      </c>
      <c r="J191" s="18">
        <f>I191*1.08</f>
        <v>0</v>
      </c>
    </row>
    <row r="192" spans="1:10" ht="14.4" thickBot="1">
      <c r="B192" s="1" t="s">
        <v>11</v>
      </c>
      <c r="I192" s="104">
        <f>SUM(I190:I191)</f>
        <v>0</v>
      </c>
      <c r="J192" s="16">
        <f>SUM(J190:J191)</f>
        <v>0</v>
      </c>
    </row>
    <row r="195" spans="1:10">
      <c r="B195" s="26" t="s">
        <v>90</v>
      </c>
      <c r="C195" s="117" t="s">
        <v>116</v>
      </c>
      <c r="D195" s="117"/>
      <c r="E195" s="117"/>
      <c r="F195" s="117"/>
      <c r="G195" s="117"/>
      <c r="H195" s="117"/>
      <c r="I195" s="117"/>
      <c r="J195" s="117"/>
    </row>
    <row r="196" spans="1:10">
      <c r="B196" s="26"/>
      <c r="C196" s="117"/>
      <c r="D196" s="117"/>
      <c r="E196" s="117"/>
      <c r="F196" s="117"/>
      <c r="G196" s="117"/>
      <c r="H196" s="117"/>
      <c r="I196" s="117"/>
      <c r="J196" s="117"/>
    </row>
    <row r="197" spans="1:10">
      <c r="B197" s="26"/>
      <c r="C197" s="117"/>
      <c r="D197" s="117"/>
      <c r="E197" s="117"/>
      <c r="F197" s="117"/>
      <c r="G197" s="117"/>
      <c r="H197" s="117"/>
      <c r="I197" s="117"/>
      <c r="J197" s="117"/>
    </row>
    <row r="199" spans="1:10" ht="39.6">
      <c r="A199" s="66" t="s">
        <v>1</v>
      </c>
      <c r="B199" s="2" t="s">
        <v>2</v>
      </c>
      <c r="C199" s="2" t="s">
        <v>3</v>
      </c>
      <c r="D199" s="2" t="s">
        <v>4</v>
      </c>
      <c r="E199" s="52" t="s">
        <v>5</v>
      </c>
      <c r="F199" s="53" t="s">
        <v>6</v>
      </c>
      <c r="G199" s="2" t="s">
        <v>7</v>
      </c>
      <c r="H199" s="13" t="s">
        <v>8</v>
      </c>
      <c r="I199" s="13" t="s">
        <v>9</v>
      </c>
      <c r="J199" s="17" t="s">
        <v>10</v>
      </c>
    </row>
    <row r="200" spans="1:10" ht="79.2">
      <c r="A200" s="67">
        <v>1</v>
      </c>
      <c r="B200" s="99" t="s">
        <v>94</v>
      </c>
      <c r="C200" s="6" t="s">
        <v>15</v>
      </c>
      <c r="D200" s="7">
        <v>1</v>
      </c>
      <c r="E200" s="7">
        <v>100</v>
      </c>
      <c r="F200" s="58"/>
      <c r="G200" s="81">
        <v>1.08</v>
      </c>
      <c r="H200" s="14">
        <f t="shared" ref="H200:H206" si="31">F200*G200</f>
        <v>0</v>
      </c>
      <c r="I200" s="103">
        <f t="shared" ref="I200:I206" si="32">E200*F200</f>
        <v>0</v>
      </c>
      <c r="J200" s="18">
        <f t="shared" ref="J200:J206" si="33">I200*1.08</f>
        <v>0</v>
      </c>
    </row>
    <row r="201" spans="1:10" ht="79.2">
      <c r="A201" s="67">
        <v>2</v>
      </c>
      <c r="B201" s="99" t="s">
        <v>95</v>
      </c>
      <c r="C201" s="6" t="s">
        <v>15</v>
      </c>
      <c r="D201" s="7">
        <v>1</v>
      </c>
      <c r="E201" s="7">
        <v>50</v>
      </c>
      <c r="F201" s="58"/>
      <c r="G201" s="81">
        <v>1.08</v>
      </c>
      <c r="H201" s="14">
        <f t="shared" si="31"/>
        <v>0</v>
      </c>
      <c r="I201" s="103">
        <f t="shared" si="32"/>
        <v>0</v>
      </c>
      <c r="J201" s="18">
        <f t="shared" si="33"/>
        <v>0</v>
      </c>
    </row>
    <row r="202" spans="1:10">
      <c r="A202" s="67">
        <v>3</v>
      </c>
      <c r="B202" s="99" t="s">
        <v>96</v>
      </c>
      <c r="C202" s="6" t="s">
        <v>86</v>
      </c>
      <c r="D202" s="7">
        <v>1</v>
      </c>
      <c r="E202" s="7">
        <v>5</v>
      </c>
      <c r="F202" s="58"/>
      <c r="G202" s="81">
        <v>1.08</v>
      </c>
      <c r="H202" s="14">
        <f t="shared" si="31"/>
        <v>0</v>
      </c>
      <c r="I202" s="103">
        <f t="shared" si="32"/>
        <v>0</v>
      </c>
      <c r="J202" s="18">
        <f t="shared" si="33"/>
        <v>0</v>
      </c>
    </row>
    <row r="203" spans="1:10" ht="79.2">
      <c r="A203" s="67">
        <v>4</v>
      </c>
      <c r="B203" s="99" t="s">
        <v>97</v>
      </c>
      <c r="C203" s="6" t="s">
        <v>15</v>
      </c>
      <c r="D203" s="7">
        <v>1</v>
      </c>
      <c r="E203" s="7">
        <v>20</v>
      </c>
      <c r="F203" s="58"/>
      <c r="G203" s="81">
        <v>1.08</v>
      </c>
      <c r="H203" s="14">
        <f t="shared" si="31"/>
        <v>0</v>
      </c>
      <c r="I203" s="103">
        <f t="shared" si="32"/>
        <v>0</v>
      </c>
      <c r="J203" s="18">
        <f t="shared" si="33"/>
        <v>0</v>
      </c>
    </row>
    <row r="204" spans="1:10" ht="26.4">
      <c r="A204" s="67">
        <v>5</v>
      </c>
      <c r="B204" s="99" t="s">
        <v>98</v>
      </c>
      <c r="C204" s="6" t="s">
        <v>15</v>
      </c>
      <c r="D204" s="7">
        <v>1</v>
      </c>
      <c r="E204" s="7">
        <v>120</v>
      </c>
      <c r="F204" s="58"/>
      <c r="G204" s="81">
        <v>1.08</v>
      </c>
      <c r="H204" s="14">
        <f t="shared" si="31"/>
        <v>0</v>
      </c>
      <c r="I204" s="103">
        <f t="shared" si="32"/>
        <v>0</v>
      </c>
      <c r="J204" s="18">
        <f t="shared" si="33"/>
        <v>0</v>
      </c>
    </row>
    <row r="205" spans="1:10">
      <c r="A205" s="67">
        <v>6</v>
      </c>
      <c r="B205" s="99" t="s">
        <v>99</v>
      </c>
      <c r="C205" s="6" t="s">
        <v>15</v>
      </c>
      <c r="D205" s="7">
        <v>1</v>
      </c>
      <c r="E205" s="7">
        <v>150</v>
      </c>
      <c r="F205" s="58"/>
      <c r="G205" s="81">
        <v>1.08</v>
      </c>
      <c r="H205" s="14">
        <f t="shared" si="31"/>
        <v>0</v>
      </c>
      <c r="I205" s="103">
        <f t="shared" si="32"/>
        <v>0</v>
      </c>
      <c r="J205" s="18">
        <f t="shared" si="33"/>
        <v>0</v>
      </c>
    </row>
    <row r="206" spans="1:10">
      <c r="A206" s="67">
        <v>7</v>
      </c>
      <c r="B206" s="99" t="s">
        <v>100</v>
      </c>
      <c r="C206" s="6" t="s">
        <v>86</v>
      </c>
      <c r="D206" s="7">
        <v>1</v>
      </c>
      <c r="E206" s="7">
        <v>10</v>
      </c>
      <c r="F206" s="58"/>
      <c r="G206" s="81">
        <v>1.08</v>
      </c>
      <c r="H206" s="14">
        <f t="shared" si="31"/>
        <v>0</v>
      </c>
      <c r="I206" s="103">
        <f t="shared" si="32"/>
        <v>0</v>
      </c>
      <c r="J206" s="18">
        <f t="shared" si="33"/>
        <v>0</v>
      </c>
    </row>
    <row r="207" spans="1:10" ht="14.4" thickBot="1">
      <c r="B207" s="1" t="s">
        <v>11</v>
      </c>
      <c r="I207" s="104">
        <f>SUM(I200:I206)</f>
        <v>0</v>
      </c>
      <c r="J207" s="16">
        <f>SUM(J200:J206)</f>
        <v>0</v>
      </c>
    </row>
    <row r="209" spans="1:10">
      <c r="B209" s="26" t="s">
        <v>93</v>
      </c>
      <c r="C209" s="113" t="s">
        <v>114</v>
      </c>
      <c r="D209" s="114"/>
      <c r="E209" s="114"/>
      <c r="F209" s="114"/>
      <c r="G209" s="114"/>
      <c r="H209" s="114"/>
      <c r="I209" s="114"/>
      <c r="J209" s="114"/>
    </row>
    <row r="211" spans="1:10" ht="39.6">
      <c r="A211" s="66" t="s">
        <v>1</v>
      </c>
      <c r="B211" s="2" t="s">
        <v>2</v>
      </c>
      <c r="C211" s="2" t="s">
        <v>3</v>
      </c>
      <c r="D211" s="2" t="s">
        <v>4</v>
      </c>
      <c r="E211" s="52" t="s">
        <v>5</v>
      </c>
      <c r="F211" s="53" t="s">
        <v>6</v>
      </c>
      <c r="G211" s="2" t="s">
        <v>7</v>
      </c>
      <c r="H211" s="13" t="s">
        <v>8</v>
      </c>
      <c r="I211" s="13" t="s">
        <v>9</v>
      </c>
      <c r="J211" s="13" t="s">
        <v>10</v>
      </c>
    </row>
    <row r="212" spans="1:10" ht="105.6">
      <c r="A212" s="67">
        <v>1</v>
      </c>
      <c r="B212" s="99" t="s">
        <v>102</v>
      </c>
      <c r="C212" s="6" t="s">
        <v>86</v>
      </c>
      <c r="D212" s="7">
        <v>1</v>
      </c>
      <c r="E212" s="7">
        <v>30</v>
      </c>
      <c r="F212" s="58"/>
      <c r="G212" s="81">
        <v>1.08</v>
      </c>
      <c r="H212" s="14">
        <f>F212*G212</f>
        <v>0</v>
      </c>
      <c r="I212" s="103">
        <f>E212*F212</f>
        <v>0</v>
      </c>
      <c r="J212" s="18">
        <f>I212*1.08</f>
        <v>0</v>
      </c>
    </row>
    <row r="213" spans="1:10" ht="52.8">
      <c r="A213" s="67">
        <v>2</v>
      </c>
      <c r="B213" s="99" t="s">
        <v>106</v>
      </c>
      <c r="C213" s="6" t="s">
        <v>15</v>
      </c>
      <c r="D213" s="7">
        <v>1</v>
      </c>
      <c r="E213" s="7">
        <v>1</v>
      </c>
      <c r="F213" s="58"/>
      <c r="G213" s="81">
        <v>1.08</v>
      </c>
      <c r="H213" s="14">
        <f t="shared" ref="H213:H220" si="34">F213*G213</f>
        <v>0</v>
      </c>
      <c r="I213" s="103">
        <f t="shared" ref="I213:I219" si="35">E213*F213</f>
        <v>0</v>
      </c>
      <c r="J213" s="18">
        <f t="shared" ref="J213:J219" si="36">I213*1.08</f>
        <v>0</v>
      </c>
    </row>
    <row r="214" spans="1:10" ht="52.8">
      <c r="A214" s="67">
        <v>3</v>
      </c>
      <c r="B214" s="99" t="s">
        <v>107</v>
      </c>
      <c r="C214" s="6" t="s">
        <v>15</v>
      </c>
      <c r="D214" s="7">
        <v>1</v>
      </c>
      <c r="E214" s="7">
        <v>1</v>
      </c>
      <c r="F214" s="58"/>
      <c r="G214" s="81">
        <v>1.08</v>
      </c>
      <c r="H214" s="14">
        <f t="shared" si="34"/>
        <v>0</v>
      </c>
      <c r="I214" s="103">
        <f t="shared" si="35"/>
        <v>0</v>
      </c>
      <c r="J214" s="18">
        <f t="shared" si="36"/>
        <v>0</v>
      </c>
    </row>
    <row r="215" spans="1:10" ht="52.8">
      <c r="A215" s="67">
        <v>4</v>
      </c>
      <c r="B215" s="99" t="s">
        <v>108</v>
      </c>
      <c r="C215" s="6" t="s">
        <v>15</v>
      </c>
      <c r="D215" s="7">
        <v>1</v>
      </c>
      <c r="E215" s="7">
        <v>1</v>
      </c>
      <c r="F215" s="58"/>
      <c r="G215" s="81">
        <v>1.08</v>
      </c>
      <c r="H215" s="14">
        <f t="shared" si="34"/>
        <v>0</v>
      </c>
      <c r="I215" s="103">
        <f t="shared" si="35"/>
        <v>0</v>
      </c>
      <c r="J215" s="18">
        <f t="shared" si="36"/>
        <v>0</v>
      </c>
    </row>
    <row r="216" spans="1:10" ht="66">
      <c r="A216" s="67">
        <v>5</v>
      </c>
      <c r="B216" s="99" t="s">
        <v>109</v>
      </c>
      <c r="C216" s="6" t="s">
        <v>15</v>
      </c>
      <c r="D216" s="7">
        <v>1</v>
      </c>
      <c r="E216" s="7">
        <v>1</v>
      </c>
      <c r="F216" s="58"/>
      <c r="G216" s="81">
        <v>1.08</v>
      </c>
      <c r="H216" s="14">
        <f t="shared" si="34"/>
        <v>0</v>
      </c>
      <c r="I216" s="103">
        <f t="shared" si="35"/>
        <v>0</v>
      </c>
      <c r="J216" s="18">
        <f t="shared" si="36"/>
        <v>0</v>
      </c>
    </row>
    <row r="217" spans="1:10" ht="66">
      <c r="A217" s="67">
        <v>6</v>
      </c>
      <c r="B217" s="99" t="s">
        <v>110</v>
      </c>
      <c r="C217" s="6" t="s">
        <v>15</v>
      </c>
      <c r="D217" s="7">
        <v>1</v>
      </c>
      <c r="E217" s="7">
        <v>1</v>
      </c>
      <c r="F217" s="58"/>
      <c r="G217" s="81">
        <v>1.08</v>
      </c>
      <c r="H217" s="14">
        <f t="shared" si="34"/>
        <v>0</v>
      </c>
      <c r="I217" s="103">
        <f t="shared" si="35"/>
        <v>0</v>
      </c>
      <c r="J217" s="18">
        <f t="shared" si="36"/>
        <v>0</v>
      </c>
    </row>
    <row r="218" spans="1:10" ht="66">
      <c r="A218" s="67">
        <v>7</v>
      </c>
      <c r="B218" s="99" t="s">
        <v>111</v>
      </c>
      <c r="C218" s="6" t="s">
        <v>15</v>
      </c>
      <c r="D218" s="7">
        <v>1</v>
      </c>
      <c r="E218" s="7">
        <v>1</v>
      </c>
      <c r="F218" s="58"/>
      <c r="G218" s="81">
        <v>1.08</v>
      </c>
      <c r="H218" s="14">
        <f t="shared" si="34"/>
        <v>0</v>
      </c>
      <c r="I218" s="103">
        <f t="shared" si="35"/>
        <v>0</v>
      </c>
      <c r="J218" s="18">
        <f t="shared" si="36"/>
        <v>0</v>
      </c>
    </row>
    <row r="219" spans="1:10" ht="158.4">
      <c r="A219" s="67">
        <v>8</v>
      </c>
      <c r="B219" s="99" t="s">
        <v>193</v>
      </c>
      <c r="C219" s="6" t="s">
        <v>15</v>
      </c>
      <c r="D219" s="7">
        <v>1</v>
      </c>
      <c r="E219" s="7">
        <v>5</v>
      </c>
      <c r="F219" s="58"/>
      <c r="G219" s="81">
        <v>1.08</v>
      </c>
      <c r="H219" s="14">
        <f t="shared" si="34"/>
        <v>0</v>
      </c>
      <c r="I219" s="103">
        <f t="shared" si="35"/>
        <v>0</v>
      </c>
      <c r="J219" s="18">
        <f t="shared" si="36"/>
        <v>0</v>
      </c>
    </row>
    <row r="220" spans="1:10" ht="105.6">
      <c r="A220" s="67">
        <v>9</v>
      </c>
      <c r="B220" s="99" t="s">
        <v>103</v>
      </c>
      <c r="C220" s="6" t="s">
        <v>86</v>
      </c>
      <c r="D220" s="7">
        <v>1</v>
      </c>
      <c r="E220" s="7">
        <v>5</v>
      </c>
      <c r="F220" s="58"/>
      <c r="G220" s="81">
        <v>1.08</v>
      </c>
      <c r="H220" s="14">
        <f t="shared" si="34"/>
        <v>0</v>
      </c>
      <c r="I220" s="103">
        <f>E220*F220</f>
        <v>0</v>
      </c>
      <c r="J220" s="18">
        <f>I220*1.08</f>
        <v>0</v>
      </c>
    </row>
    <row r="221" spans="1:10" ht="14.4" thickBot="1">
      <c r="B221" s="1" t="s">
        <v>11</v>
      </c>
      <c r="I221" s="104">
        <f>SUM(I212:I220)</f>
        <v>0</v>
      </c>
      <c r="J221" s="16">
        <f>SUM(J212:J220)</f>
        <v>0</v>
      </c>
    </row>
    <row r="223" spans="1:10">
      <c r="B223" s="26" t="s">
        <v>101</v>
      </c>
      <c r="C223" s="113" t="s">
        <v>114</v>
      </c>
      <c r="D223" s="114"/>
      <c r="E223" s="114"/>
      <c r="F223" s="114"/>
      <c r="G223" s="114"/>
      <c r="H223" s="114"/>
      <c r="I223" s="114"/>
      <c r="J223" s="114"/>
    </row>
    <row r="225" spans="1:10" ht="39.6">
      <c r="A225" s="66" t="s">
        <v>1</v>
      </c>
      <c r="B225" s="2" t="s">
        <v>2</v>
      </c>
      <c r="C225" s="2" t="s">
        <v>3</v>
      </c>
      <c r="D225" s="2" t="s">
        <v>4</v>
      </c>
      <c r="E225" s="52" t="s">
        <v>5</v>
      </c>
      <c r="F225" s="53" t="s">
        <v>6</v>
      </c>
      <c r="G225" s="2" t="s">
        <v>7</v>
      </c>
      <c r="H225" s="13" t="s">
        <v>8</v>
      </c>
      <c r="I225" s="13" t="s">
        <v>9</v>
      </c>
      <c r="J225" s="13" t="s">
        <v>10</v>
      </c>
    </row>
    <row r="226" spans="1:10" ht="66">
      <c r="A226" s="67">
        <v>1</v>
      </c>
      <c r="B226" s="5" t="s">
        <v>105</v>
      </c>
      <c r="C226" s="6" t="s">
        <v>15</v>
      </c>
      <c r="D226" s="7">
        <v>1</v>
      </c>
      <c r="E226" s="7">
        <v>15</v>
      </c>
      <c r="F226" s="58"/>
      <c r="G226" s="81">
        <v>1.08</v>
      </c>
      <c r="H226" s="14">
        <f>F226*G226</f>
        <v>0</v>
      </c>
      <c r="I226" s="103">
        <f>E226*F226</f>
        <v>0</v>
      </c>
      <c r="J226" s="18">
        <f>I226*1.08</f>
        <v>0</v>
      </c>
    </row>
    <row r="227" spans="1:10" ht="66">
      <c r="A227" s="67">
        <v>2</v>
      </c>
      <c r="B227" s="5" t="s">
        <v>104</v>
      </c>
      <c r="C227" s="6" t="s">
        <v>15</v>
      </c>
      <c r="D227" s="7">
        <v>1</v>
      </c>
      <c r="E227" s="7">
        <v>10</v>
      </c>
      <c r="F227" s="58"/>
      <c r="G227" s="81">
        <v>1.08</v>
      </c>
      <c r="H227" s="14">
        <f>F227*G227</f>
        <v>0</v>
      </c>
      <c r="I227" s="103">
        <f>E227*F227</f>
        <v>0</v>
      </c>
      <c r="J227" s="18">
        <f>I227*1.08</f>
        <v>0</v>
      </c>
    </row>
    <row r="228" spans="1:10" ht="14.4" thickBot="1">
      <c r="B228" s="1" t="s">
        <v>11</v>
      </c>
      <c r="I228" s="104">
        <f>SUM(I226:I227)</f>
        <v>0</v>
      </c>
      <c r="J228" s="16">
        <f>SUM(J226:J227)</f>
        <v>0</v>
      </c>
    </row>
    <row r="231" spans="1:10">
      <c r="B231" s="26" t="s">
        <v>188</v>
      </c>
      <c r="C231" s="113" t="s">
        <v>114</v>
      </c>
      <c r="D231" s="114"/>
      <c r="E231" s="114"/>
      <c r="F231" s="114"/>
      <c r="G231" s="114"/>
      <c r="H231" s="114"/>
      <c r="I231" s="114"/>
      <c r="J231" s="114"/>
    </row>
    <row r="233" spans="1:10" ht="39.6">
      <c r="A233" s="66" t="s">
        <v>1</v>
      </c>
      <c r="B233" s="2" t="s">
        <v>2</v>
      </c>
      <c r="C233" s="2" t="s">
        <v>3</v>
      </c>
      <c r="D233" s="2" t="s">
        <v>4</v>
      </c>
      <c r="E233" s="52" t="s">
        <v>5</v>
      </c>
      <c r="F233" s="53" t="s">
        <v>6</v>
      </c>
      <c r="G233" s="2" t="s">
        <v>7</v>
      </c>
      <c r="H233" s="13" t="s">
        <v>8</v>
      </c>
      <c r="I233" s="13" t="s">
        <v>9</v>
      </c>
      <c r="J233" s="13" t="s">
        <v>10</v>
      </c>
    </row>
    <row r="234" spans="1:10" ht="39.6">
      <c r="A234" s="67">
        <v>1</v>
      </c>
      <c r="B234" s="99" t="s">
        <v>180</v>
      </c>
      <c r="C234" s="6" t="s">
        <v>15</v>
      </c>
      <c r="D234" s="7">
        <v>1</v>
      </c>
      <c r="E234" s="7">
        <v>4000</v>
      </c>
      <c r="F234" s="58"/>
      <c r="G234" s="81">
        <v>1.08</v>
      </c>
      <c r="H234" s="14">
        <f>F234*G234</f>
        <v>0</v>
      </c>
      <c r="I234" s="103">
        <f>E234*F234</f>
        <v>0</v>
      </c>
      <c r="J234" s="18">
        <f>I234*1.08</f>
        <v>0</v>
      </c>
    </row>
    <row r="235" spans="1:10" ht="39.6">
      <c r="A235" s="67">
        <v>2</v>
      </c>
      <c r="B235" s="99" t="s">
        <v>181</v>
      </c>
      <c r="C235" s="6" t="s">
        <v>15</v>
      </c>
      <c r="D235" s="7">
        <v>1</v>
      </c>
      <c r="E235" s="7">
        <v>1000</v>
      </c>
      <c r="F235" s="58"/>
      <c r="G235" s="81">
        <v>1.08</v>
      </c>
      <c r="H235" s="14">
        <f t="shared" ref="H235:H240" si="37">F235*G235</f>
        <v>0</v>
      </c>
      <c r="I235" s="103">
        <f t="shared" ref="I235:I240" si="38">E235*F235</f>
        <v>0</v>
      </c>
      <c r="J235" s="18">
        <f t="shared" ref="J235:J240" si="39">I235*1.08</f>
        <v>0</v>
      </c>
    </row>
    <row r="236" spans="1:10" ht="39.6">
      <c r="A236" s="67">
        <v>3</v>
      </c>
      <c r="B236" s="99" t="s">
        <v>182</v>
      </c>
      <c r="C236" s="6" t="s">
        <v>15</v>
      </c>
      <c r="D236" s="7">
        <v>1</v>
      </c>
      <c r="E236" s="7">
        <v>600</v>
      </c>
      <c r="F236" s="58"/>
      <c r="G236" s="81">
        <v>1.08</v>
      </c>
      <c r="H236" s="14">
        <f t="shared" si="37"/>
        <v>0</v>
      </c>
      <c r="I236" s="103">
        <f t="shared" si="38"/>
        <v>0</v>
      </c>
      <c r="J236" s="18">
        <f t="shared" si="39"/>
        <v>0</v>
      </c>
    </row>
    <row r="237" spans="1:10" ht="39.6">
      <c r="A237" s="67">
        <v>4</v>
      </c>
      <c r="B237" s="99" t="s">
        <v>183</v>
      </c>
      <c r="C237" s="6" t="s">
        <v>15</v>
      </c>
      <c r="D237" s="7">
        <v>1</v>
      </c>
      <c r="E237" s="7">
        <v>200</v>
      </c>
      <c r="F237" s="58"/>
      <c r="G237" s="81">
        <v>1.08</v>
      </c>
      <c r="H237" s="14">
        <f t="shared" si="37"/>
        <v>0</v>
      </c>
      <c r="I237" s="103">
        <f t="shared" si="38"/>
        <v>0</v>
      </c>
      <c r="J237" s="18">
        <f t="shared" si="39"/>
        <v>0</v>
      </c>
    </row>
    <row r="238" spans="1:10" ht="39.6">
      <c r="A238" s="67">
        <v>5</v>
      </c>
      <c r="B238" s="99" t="s">
        <v>184</v>
      </c>
      <c r="C238" s="6" t="s">
        <v>15</v>
      </c>
      <c r="D238" s="7">
        <v>1</v>
      </c>
      <c r="E238" s="7">
        <v>200</v>
      </c>
      <c r="F238" s="58"/>
      <c r="G238" s="81">
        <v>1.08</v>
      </c>
      <c r="H238" s="14">
        <f t="shared" si="37"/>
        <v>0</v>
      </c>
      <c r="I238" s="103">
        <f t="shared" si="38"/>
        <v>0</v>
      </c>
      <c r="J238" s="18">
        <f t="shared" si="39"/>
        <v>0</v>
      </c>
    </row>
    <row r="239" spans="1:10" ht="39.6">
      <c r="A239" s="67">
        <v>6</v>
      </c>
      <c r="B239" s="99" t="s">
        <v>185</v>
      </c>
      <c r="C239" s="6" t="s">
        <v>15</v>
      </c>
      <c r="D239" s="7">
        <v>1</v>
      </c>
      <c r="E239" s="7">
        <v>60</v>
      </c>
      <c r="F239" s="58"/>
      <c r="G239" s="81">
        <v>1.08</v>
      </c>
      <c r="H239" s="14">
        <f t="shared" si="37"/>
        <v>0</v>
      </c>
      <c r="I239" s="103">
        <f t="shared" si="38"/>
        <v>0</v>
      </c>
      <c r="J239" s="18">
        <f t="shared" si="39"/>
        <v>0</v>
      </c>
    </row>
    <row r="240" spans="1:10" ht="39.6">
      <c r="A240" s="67">
        <v>7</v>
      </c>
      <c r="B240" s="99" t="s">
        <v>186</v>
      </c>
      <c r="C240" s="6" t="s">
        <v>15</v>
      </c>
      <c r="D240" s="7">
        <v>1</v>
      </c>
      <c r="E240" s="7">
        <v>10</v>
      </c>
      <c r="F240" s="58"/>
      <c r="G240" s="81">
        <v>1.08</v>
      </c>
      <c r="H240" s="14">
        <f t="shared" si="37"/>
        <v>0</v>
      </c>
      <c r="I240" s="103">
        <f t="shared" si="38"/>
        <v>0</v>
      </c>
      <c r="J240" s="18">
        <f t="shared" si="39"/>
        <v>0</v>
      </c>
    </row>
    <row r="241" spans="1:10" ht="39.6">
      <c r="A241" s="67">
        <v>8</v>
      </c>
      <c r="B241" s="99" t="s">
        <v>187</v>
      </c>
      <c r="C241" s="6" t="s">
        <v>15</v>
      </c>
      <c r="D241" s="7">
        <v>1</v>
      </c>
      <c r="E241" s="7">
        <v>10</v>
      </c>
      <c r="F241" s="58"/>
      <c r="G241" s="81">
        <v>1.08</v>
      </c>
      <c r="H241" s="14">
        <f>F241*G241</f>
        <v>0</v>
      </c>
      <c r="I241" s="103">
        <f>E241*F241</f>
        <v>0</v>
      </c>
      <c r="J241" s="18">
        <f>I241*1.08</f>
        <v>0</v>
      </c>
    </row>
    <row r="242" spans="1:10" ht="14.4" thickBot="1">
      <c r="B242" s="1" t="s">
        <v>11</v>
      </c>
      <c r="I242" s="104">
        <f>SUM(I234:I241)</f>
        <v>0</v>
      </c>
      <c r="J242" s="16">
        <f>SUM(J234:J241)</f>
        <v>0</v>
      </c>
    </row>
    <row r="244" spans="1:10">
      <c r="A244" s="128" t="s">
        <v>191</v>
      </c>
      <c r="B244" s="128"/>
      <c r="C244" s="113" t="s">
        <v>114</v>
      </c>
      <c r="D244" s="114"/>
      <c r="E244" s="114"/>
      <c r="F244" s="114"/>
      <c r="G244" s="114"/>
      <c r="H244" s="114"/>
      <c r="I244" s="114"/>
    </row>
    <row r="246" spans="1:10" ht="39.6">
      <c r="A246" s="66" t="s">
        <v>1</v>
      </c>
      <c r="B246" s="2" t="s">
        <v>2</v>
      </c>
      <c r="C246" s="2" t="s">
        <v>3</v>
      </c>
      <c r="D246" s="2" t="s">
        <v>4</v>
      </c>
      <c r="E246" s="52" t="s">
        <v>5</v>
      </c>
      <c r="F246" s="53" t="s">
        <v>6</v>
      </c>
      <c r="G246" s="2" t="s">
        <v>7</v>
      </c>
      <c r="H246" s="13" t="s">
        <v>8</v>
      </c>
      <c r="I246" s="13" t="s">
        <v>9</v>
      </c>
      <c r="J246" s="13" t="s">
        <v>10</v>
      </c>
    </row>
    <row r="247" spans="1:10" ht="256.2" customHeight="1">
      <c r="A247" s="67">
        <v>1</v>
      </c>
      <c r="B247" s="98" t="s">
        <v>76</v>
      </c>
      <c r="C247" s="6" t="s">
        <v>15</v>
      </c>
      <c r="D247" s="7">
        <v>1</v>
      </c>
      <c r="E247" s="7">
        <v>5</v>
      </c>
      <c r="F247" s="58"/>
      <c r="G247" s="81">
        <v>1.08</v>
      </c>
      <c r="H247" s="14">
        <f>F247*G247</f>
        <v>0</v>
      </c>
      <c r="I247" s="103">
        <f>E247*F247</f>
        <v>0</v>
      </c>
      <c r="J247" s="18">
        <f>I247*1.08</f>
        <v>0</v>
      </c>
    </row>
    <row r="248" spans="1:10" ht="14.4" thickBot="1">
      <c r="B248" s="1" t="s">
        <v>11</v>
      </c>
      <c r="I248" s="104">
        <f>SUM(I247:I247)</f>
        <v>0</v>
      </c>
      <c r="J248" s="16">
        <f>SUM(J247:J247)</f>
        <v>0</v>
      </c>
    </row>
    <row r="251" spans="1:10" ht="106.8" customHeight="1">
      <c r="A251" s="123" t="s">
        <v>195</v>
      </c>
      <c r="B251" s="124"/>
      <c r="C251" s="124"/>
      <c r="D251" s="124"/>
      <c r="E251" s="124"/>
      <c r="F251" s="124"/>
      <c r="G251" s="124"/>
      <c r="H251" s="124"/>
      <c r="I251" s="124"/>
      <c r="J251" s="124"/>
    </row>
  </sheetData>
  <mergeCells count="30">
    <mergeCell ref="A1:B1"/>
    <mergeCell ref="A7:B7"/>
    <mergeCell ref="A251:J251"/>
    <mergeCell ref="A84:B84"/>
    <mergeCell ref="A244:B244"/>
    <mergeCell ref="C244:I244"/>
    <mergeCell ref="A3:J3"/>
    <mergeCell ref="C7:J7"/>
    <mergeCell ref="A102:B102"/>
    <mergeCell ref="A108:B108"/>
    <mergeCell ref="C84:I84"/>
    <mergeCell ref="C102:I102"/>
    <mergeCell ref="C108:J108"/>
    <mergeCell ref="A18:B18"/>
    <mergeCell ref="C18:J18"/>
    <mergeCell ref="A22:A25"/>
    <mergeCell ref="A31:B31"/>
    <mergeCell ref="C31:J31"/>
    <mergeCell ref="A50:B50"/>
    <mergeCell ref="C50:I50"/>
    <mergeCell ref="C117:J117"/>
    <mergeCell ref="C127:J127"/>
    <mergeCell ref="C144:J144"/>
    <mergeCell ref="C162:J162"/>
    <mergeCell ref="C173:J173"/>
    <mergeCell ref="C231:J231"/>
    <mergeCell ref="C187:J187"/>
    <mergeCell ref="C209:J209"/>
    <mergeCell ref="C223:J223"/>
    <mergeCell ref="C195:J197"/>
  </mergeCells>
  <printOptions horizontalCentered="1" verticalCentered="1"/>
  <pageMargins left="0.7" right="0.7" top="0.75" bottom="0.75" header="0.3" footer="0.3"/>
  <pageSetup paperSize="9" scale="90" orientation="landscape" r:id="rId1"/>
  <headerFooter>
    <oddHeader>&amp;C&amp;"Times New Roman,Kursywa"&amp;8&amp;UPostępowanie nr 22SNSMspzoz2023 – Dostawy sterylnego i niesterylnego sprzętu medycznego</oddHeader>
    <oddFooter>&amp;C&amp;"Times New Roman,Kursywa"&amp;8Specyfikacja Warunków Zamówienia&amp;"Czcionka tekstu podstawowego,Standardowy"&amp;11
&amp;9Strona &amp;P z &amp;N</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Arkusz1</vt:lpstr>
      <vt:lpstr>Arkusz1!Obszar_wydruku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2023-09-20T10:00:32Z</cp:lastPrinted>
  <dcterms:created xsi:type="dcterms:W3CDTF">2022-07-04T05:35:31Z</dcterms:created>
  <dcterms:modified xsi:type="dcterms:W3CDTF">2023-09-20T10:04:18Z</dcterms:modified>
</cp:coreProperties>
</file>