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ik00051014\foldery\rnowakowski\Desktop\Przeglądy\"/>
    </mc:Choice>
  </mc:AlternateContent>
  <xr:revisionPtr revIDLastSave="0" documentId="13_ncr:1_{0ADAF096-D326-40BB-9C1C-AAA086F8BD14}" xr6:coauthVersionLast="36" xr6:coauthVersionMax="36" xr10:uidLastSave="{00000000-0000-0000-0000-000000000000}"/>
  <bookViews>
    <workbookView xWindow="240" yWindow="75" windowWidth="20115" windowHeight="8010" firstSheet="3" activeTab="12" xr2:uid="{00000000-000D-0000-FFFF-FFFF00000000}"/>
  </bookViews>
  <sheets>
    <sheet name="Zadanie 1" sheetId="2" r:id="rId1"/>
    <sheet name="Zadanie 2" sheetId="22" r:id="rId2"/>
    <sheet name="Zadanie 3" sheetId="23" r:id="rId3"/>
    <sheet name="Zadanie 4" sheetId="24" r:id="rId4"/>
    <sheet name="Zadanie 5" sheetId="26" r:id="rId5"/>
    <sheet name="Zadanie 6" sheetId="27" r:id="rId6"/>
    <sheet name="Zadanie 7" sheetId="28" r:id="rId7"/>
    <sheet name="Zadanie 8" sheetId="30" r:id="rId8"/>
    <sheet name="Zadanie 9" sheetId="32" r:id="rId9"/>
    <sheet name="Zadanie 10" sheetId="39" r:id="rId10"/>
    <sheet name="Zadanie 11" sheetId="40" r:id="rId11"/>
    <sheet name="Zadanie 12" sheetId="37" r:id="rId12"/>
    <sheet name="Zadanie 13" sheetId="38" r:id="rId13"/>
  </sheets>
  <definedNames>
    <definedName name="_xlnm.Print_Area" localSheetId="0">'Zadanie 1'!$A$2:$N$9</definedName>
    <definedName name="_xlnm.Print_Area" localSheetId="9">'Zadanie 10'!$A$2:$O$19</definedName>
    <definedName name="_xlnm.Print_Area" localSheetId="10">'Zadanie 11'!$A$2:$O$19</definedName>
    <definedName name="_xlnm.Print_Area" localSheetId="11">'Zadanie 12'!$A$2:$I$15</definedName>
    <definedName name="_xlnm.Print_Area" localSheetId="12">'Zadanie 13'!$A$2:$J$44</definedName>
    <definedName name="_xlnm.Print_Area" localSheetId="1">'Zadanie 2'!$A$2:$O$9</definedName>
    <definedName name="_xlnm.Print_Area" localSheetId="2">'Zadanie 3'!$A$3:$O$15</definedName>
    <definedName name="_xlnm.Print_Area" localSheetId="3">'Zadanie 4'!$A$2:$O$13</definedName>
    <definedName name="_xlnm.Print_Area" localSheetId="4">'Zadanie 5'!$A$2:$O$11</definedName>
    <definedName name="_xlnm.Print_Area" localSheetId="5">'Zadanie 6'!$A$2:$O$11</definedName>
    <definedName name="_xlnm.Print_Area" localSheetId="6">'Zadanie 7'!$A$2:$O$11</definedName>
    <definedName name="_xlnm.Print_Area" localSheetId="7">'Zadanie 8'!$A$2:$O$10</definedName>
    <definedName name="_xlnm.Print_Area" localSheetId="8">'Zadanie 9'!$A$2:$P$11</definedName>
  </definedNames>
  <calcPr calcId="191029"/>
</workbook>
</file>

<file path=xl/calcChain.xml><?xml version="1.0" encoding="utf-8"?>
<calcChain xmlns="http://schemas.openxmlformats.org/spreadsheetml/2006/main">
  <c r="H11" i="37" l="1"/>
  <c r="F11" i="37"/>
  <c r="G39" i="38"/>
  <c r="I39" i="38" s="1"/>
  <c r="I38" i="38"/>
  <c r="G38" i="38"/>
  <c r="G40" i="38" l="1"/>
  <c r="I40" i="38"/>
  <c r="I18" i="40"/>
  <c r="K18" i="40" s="1"/>
  <c r="M18" i="40" s="1"/>
  <c r="I16" i="40"/>
  <c r="K16" i="40" s="1"/>
  <c r="M16" i="40" s="1"/>
  <c r="I15" i="40"/>
  <c r="K15" i="40" s="1"/>
  <c r="M15" i="40" s="1"/>
  <c r="I14" i="40"/>
  <c r="K14" i="40" s="1"/>
  <c r="M14" i="40" s="1"/>
  <c r="I12" i="40"/>
  <c r="K12" i="40" s="1"/>
  <c r="M12" i="40" s="1"/>
  <c r="I10" i="40"/>
  <c r="K10" i="40" s="1"/>
  <c r="I9" i="40"/>
  <c r="K9" i="40" s="1"/>
  <c r="M9" i="40" s="1"/>
  <c r="I9" i="39"/>
  <c r="K9" i="39" s="1"/>
  <c r="M9" i="39" s="1"/>
  <c r="I10" i="39"/>
  <c r="K10" i="39" s="1"/>
  <c r="M10" i="39" s="1"/>
  <c r="I12" i="39"/>
  <c r="K12" i="39" s="1"/>
  <c r="M12" i="39" s="1"/>
  <c r="A15" i="39"/>
  <c r="A16" i="39" s="1"/>
  <c r="A17" i="39" s="1"/>
  <c r="A18" i="39" s="1"/>
  <c r="I13" i="39"/>
  <c r="K13" i="39"/>
  <c r="M13" i="39" s="1"/>
  <c r="I14" i="39"/>
  <c r="K14" i="39" s="1"/>
  <c r="M14" i="39" s="1"/>
  <c r="I15" i="39"/>
  <c r="K15" i="39"/>
  <c r="M15" i="39" s="1"/>
  <c r="I16" i="39"/>
  <c r="K16" i="39" s="1"/>
  <c r="M16" i="39" s="1"/>
  <c r="I17" i="39"/>
  <c r="K17" i="39"/>
  <c r="M17" i="39" s="1"/>
  <c r="I18" i="39"/>
  <c r="K18" i="39" s="1"/>
  <c r="M18" i="39" s="1"/>
  <c r="M19" i="39" l="1"/>
  <c r="M10" i="40"/>
  <c r="M19" i="40" s="1"/>
  <c r="K19" i="40"/>
  <c r="K19" i="39"/>
  <c r="G37" i="38" l="1"/>
  <c r="I37" i="38" s="1"/>
  <c r="H10" i="37"/>
  <c r="G36" i="38"/>
  <c r="I36" i="38" s="1"/>
  <c r="G35" i="38"/>
  <c r="I35" i="38" s="1"/>
  <c r="G34" i="38"/>
  <c r="I34" i="38" s="1"/>
  <c r="G33" i="38"/>
  <c r="I33" i="38" s="1"/>
  <c r="G32" i="38"/>
  <c r="I32" i="38" s="1"/>
  <c r="G31" i="38"/>
  <c r="I31" i="38" s="1"/>
  <c r="G30" i="38"/>
  <c r="I30" i="38" s="1"/>
  <c r="G29" i="38"/>
  <c r="I29" i="38" s="1"/>
  <c r="G28" i="38"/>
  <c r="I28" i="38" s="1"/>
  <c r="G26" i="38"/>
  <c r="I26" i="38" s="1"/>
  <c r="G25" i="38"/>
  <c r="I25" i="38" s="1"/>
  <c r="G24" i="38"/>
  <c r="I24" i="38" s="1"/>
  <c r="G23" i="38"/>
  <c r="I23" i="38" s="1"/>
  <c r="G22" i="38"/>
  <c r="I22" i="38" s="1"/>
  <c r="G21" i="38"/>
  <c r="I21" i="38" s="1"/>
  <c r="G20" i="38"/>
  <c r="I20" i="38" s="1"/>
  <c r="G19" i="38"/>
  <c r="I19" i="38" s="1"/>
  <c r="G18" i="38"/>
  <c r="I18" i="38" s="1"/>
  <c r="G10" i="38"/>
  <c r="I10" i="38" s="1"/>
  <c r="G11" i="38"/>
  <c r="I11" i="38" s="1"/>
  <c r="G12" i="38"/>
  <c r="I12" i="38" s="1"/>
  <c r="G13" i="38"/>
  <c r="I13" i="38" s="1"/>
  <c r="G14" i="38"/>
  <c r="I14" i="38" s="1"/>
  <c r="G15" i="38"/>
  <c r="I15" i="38" s="1"/>
  <c r="G16" i="38"/>
  <c r="I16" i="38" s="1"/>
  <c r="G9" i="38"/>
  <c r="I9" i="38" s="1"/>
  <c r="H9" i="37" l="1"/>
  <c r="I9" i="32"/>
  <c r="I8" i="2"/>
  <c r="K9" i="32" l="1"/>
  <c r="M9" i="32" s="1"/>
  <c r="K8" i="2" l="1"/>
  <c r="M8" i="2" s="1"/>
  <c r="F9" i="27" l="1"/>
  <c r="I9" i="27" s="1"/>
  <c r="K9" i="27" s="1"/>
  <c r="M9" i="27" s="1"/>
  <c r="F9" i="26"/>
  <c r="I9" i="26" s="1"/>
  <c r="K9" i="26" s="1"/>
  <c r="M9" i="26" s="1"/>
  <c r="I9" i="30" l="1"/>
  <c r="K9" i="30" s="1"/>
  <c r="M9" i="30" s="1"/>
  <c r="I10" i="28"/>
  <c r="K10" i="28" s="1"/>
  <c r="M10" i="28" s="1"/>
  <c r="F12" i="24"/>
  <c r="I12" i="24" s="1"/>
  <c r="K12" i="24" s="1"/>
  <c r="M12" i="24" s="1"/>
  <c r="F11" i="24"/>
  <c r="I11" i="24" s="1"/>
  <c r="K11" i="24" s="1"/>
  <c r="M11" i="24" s="1"/>
  <c r="F10" i="24"/>
  <c r="I10" i="24" s="1"/>
  <c r="K10" i="24" s="1"/>
  <c r="F9" i="24"/>
  <c r="I9" i="24" s="1"/>
  <c r="K9" i="24" s="1"/>
  <c r="M9" i="24" s="1"/>
  <c r="I13" i="23"/>
  <c r="K13" i="23" s="1"/>
  <c r="F12" i="23"/>
  <c r="I12" i="23" s="1"/>
  <c r="K12" i="23" s="1"/>
  <c r="M12" i="23" s="1"/>
  <c r="F11" i="23"/>
  <c r="I11" i="23" s="1"/>
  <c r="K11" i="23" s="1"/>
  <c r="M11" i="23" s="1"/>
  <c r="F10" i="23"/>
  <c r="I10" i="23" s="1"/>
  <c r="K10" i="23" s="1"/>
  <c r="M10" i="23" s="1"/>
  <c r="A10" i="23"/>
  <c r="A11" i="23" s="1"/>
  <c r="A12" i="23" s="1"/>
  <c r="F9" i="23"/>
  <c r="I9" i="23" s="1"/>
  <c r="K9" i="23" s="1"/>
  <c r="M9" i="23" s="1"/>
  <c r="I8" i="22"/>
  <c r="K8" i="22" s="1"/>
  <c r="M8" i="22" s="1"/>
  <c r="M13" i="23" l="1"/>
  <c r="M14" i="23" s="1"/>
  <c r="K14" i="23"/>
  <c r="M10" i="24"/>
  <c r="M13" i="24" s="1"/>
  <c r="K13" i="24"/>
</calcChain>
</file>

<file path=xl/sharedStrings.xml><?xml version="1.0" encoding="utf-8"?>
<sst xmlns="http://schemas.openxmlformats.org/spreadsheetml/2006/main" count="415" uniqueCount="181">
  <si>
    <t>l.p</t>
  </si>
  <si>
    <t xml:space="preserve">Nazwa </t>
  </si>
  <si>
    <t>Symbol</t>
  </si>
  <si>
    <t>Numer fabryczny</t>
  </si>
  <si>
    <t>Data 1 przeglądu</t>
  </si>
  <si>
    <t>Data 2 przeglądu</t>
  </si>
  <si>
    <t>Data 3 przeglądu</t>
  </si>
  <si>
    <t>Data 4 przeglądu</t>
  </si>
  <si>
    <t>Ilość przeglądów w okresie trwania umowy</t>
  </si>
  <si>
    <t>Cena jednostkowa netto  za 1 przegląd</t>
  </si>
  <si>
    <t>Wartość netto</t>
  </si>
  <si>
    <t>VAT %</t>
  </si>
  <si>
    <t>Wartość brutto</t>
  </si>
  <si>
    <t>Uwagi</t>
  </si>
  <si>
    <t>11=9*10</t>
  </si>
  <si>
    <t>13=12+VAT</t>
  </si>
  <si>
    <t>ODDZIAŁ NEUROLOGII</t>
  </si>
  <si>
    <t xml:space="preserve">EMG typ Micro aparat 2  kanałowy </t>
  </si>
  <si>
    <t>MICRO</t>
  </si>
  <si>
    <t>4670308     03751107</t>
  </si>
  <si>
    <t>PRACOWNIA ENDOSKOPII</t>
  </si>
  <si>
    <t>PRACOWNIA USG</t>
  </si>
  <si>
    <t>LABORATORIUM</t>
  </si>
  <si>
    <t>BLOK OPERACYJNY</t>
  </si>
  <si>
    <t>ODDZIAŁ UROLOGICZNY</t>
  </si>
  <si>
    <t>9=7*8</t>
  </si>
  <si>
    <t>11=9+VAT</t>
  </si>
  <si>
    <t>System do Mammotomicznej biopsji Piersi    Bud. A</t>
  </si>
  <si>
    <t>Revolve</t>
  </si>
  <si>
    <t>MSCM1001071</t>
  </si>
  <si>
    <t>Aparat do automatycznej izolacji kwasów nukleinowych-1</t>
  </si>
  <si>
    <t xml:space="preserve">204603L21  </t>
  </si>
  <si>
    <t xml:space="preserve">204603L219 </t>
  </si>
  <si>
    <t>Spektrofotometr na mikro objętości</t>
  </si>
  <si>
    <t>T50881</t>
  </si>
  <si>
    <t>Termo Cykler Real-Time</t>
  </si>
  <si>
    <t>GenExpert</t>
  </si>
  <si>
    <t>S/N837416</t>
  </si>
  <si>
    <t>Laser okulistyczny VISUALS YAG III COMBI</t>
  </si>
  <si>
    <t>VISUALS YAG III COMBI</t>
  </si>
  <si>
    <t>1200506, 1204917</t>
  </si>
  <si>
    <t>Funduskamera do andiografii dna oka</t>
  </si>
  <si>
    <t>Visucam Nmfa</t>
  </si>
  <si>
    <t>1455678/3443 SN 979354</t>
  </si>
  <si>
    <t>Mikroskop spekularny</t>
  </si>
  <si>
    <t>Tomograf komputerowy HD-OCT   Carl Zeiss</t>
  </si>
  <si>
    <t>Cirrus 5000</t>
  </si>
  <si>
    <t>1496627/2607 SN 5000-18916</t>
  </si>
  <si>
    <t>Aparat do badań urodynamicznych</t>
  </si>
  <si>
    <t>Medtronic Duet Logic</t>
  </si>
  <si>
    <t xml:space="preserve">Tympanometr </t>
  </si>
  <si>
    <t>ZODIAK 901</t>
  </si>
  <si>
    <t xml:space="preserve">Audiometr diagnostyczny </t>
  </si>
  <si>
    <t>AU 1 DC</t>
  </si>
  <si>
    <t xml:space="preserve"> 13101084002388</t>
  </si>
  <si>
    <t>Analizator tkanek</t>
  </si>
  <si>
    <t>KRIOSTAT</t>
  </si>
  <si>
    <t>CM-1850 Nr 1615/04.200</t>
  </si>
  <si>
    <t>Szafa do przechowywania endoskopów</t>
  </si>
  <si>
    <t>EDC</t>
  </si>
  <si>
    <t>ODDZIAŁ LARYNGOLOGICZNY</t>
  </si>
  <si>
    <t>PRACOWNIA CHORÓB SIATKÓWKI</t>
  </si>
  <si>
    <t>Załącznik nr 2.1 do SWZ</t>
  </si>
  <si>
    <t>Załącznik nr 2.3 do SWZ</t>
  </si>
  <si>
    <t>Załącznik nr 2.2 do SWZ</t>
  </si>
  <si>
    <t>Załącznik nr 2.4 do SWZ</t>
  </si>
  <si>
    <t>Załącznik nr 2.5 do SWZ</t>
  </si>
  <si>
    <t>Załącznik nr 2.6 do SWZ</t>
  </si>
  <si>
    <t>Załącznik nr 2.7 do SWZ</t>
  </si>
  <si>
    <t>Załącznik nr 2.8 do SWZ</t>
  </si>
  <si>
    <t>Załącznik nr 2.9 do SWZ</t>
  </si>
  <si>
    <t>Załącznik nr 2.10 do SWZ</t>
  </si>
  <si>
    <t>Zadanie nr 1 – Przeglądy sprzętu medycznego - EMG</t>
  </si>
  <si>
    <t>Zadanie nr 2 – Przeglądy sprzętu medycznego - System do Mammotomicznej biopsji Piersi</t>
  </si>
  <si>
    <t>Zadanie nr 3 – Przeglądy sprzętu medycznego - Sprzęt laboratoryjny</t>
  </si>
  <si>
    <t>Zadanie nr 4 – Przeglądy sprzętu medycznego - Sprzęt okulistyczny</t>
  </si>
  <si>
    <t>Zadanie nr 5 – Przeglądy sprzętu medycznego - Aparat do badań urodynamicznych</t>
  </si>
  <si>
    <t xml:space="preserve">Zadanie nr 6 – Przeglądy sprzętu medycznego - Tympanometr </t>
  </si>
  <si>
    <t>Zadanie nr 7 – Przeglądy sprzętu medycznego - Audiometr diagnostyczny</t>
  </si>
  <si>
    <t>Zadanie nr 8 – Przeglądy sprzętu medycznego - Analizator tkanek</t>
  </si>
  <si>
    <t>Zadanie nr 9 – Przeglądy sprzętu medycznego - Szafa do przechowywania endoskopów</t>
  </si>
  <si>
    <t>Testy podstawowe dla tomografu GE BrightSpeed</t>
  </si>
  <si>
    <t>Testy podstawowe dla aparatu mammograficznego Senographe PRISTINA</t>
  </si>
  <si>
    <t>Wykonawca oświadcza, że posiada wymagane uprawnienia do wykonania prac określonych w przedmiotowej ofercie, a także odpowiednią wiedzę i doświadczenie w tym zakresie. Testy wykonywane będą zgodnie z Rozporządzeniem Ministra Zdrowia z dnia 12 grudnia 2022r. w sprawie te-stów eksploatacyjnych urządzeń radiologicznych i urządzeń pomocniczych.</t>
  </si>
  <si>
    <t>Przeglądy techniczne</t>
  </si>
  <si>
    <t>nr. fabryczny</t>
  </si>
  <si>
    <t>Przeglądy techniczne dla aparatu RTG OPERA G650IQ T90</t>
  </si>
  <si>
    <t>Przeglądy techniczne dla aparatu RTG SIEMENS MULTIX TOP</t>
  </si>
  <si>
    <t>Przeglądy techniczne dla aparatu RTG SIEMENS MULTIX PRO VERTIX</t>
  </si>
  <si>
    <t>Przeglądy techniczne dla aparatu RTG Ramienia "C" GE OEC One</t>
  </si>
  <si>
    <t>Przeglądy techniczne dla aparatu RTG przewoźny AGFA DR 100e</t>
  </si>
  <si>
    <t>Przeglądy techniczne dla aparatu RTG przewoźny SIEMENS POLYMOBIL 10</t>
  </si>
  <si>
    <t>00169 HL</t>
  </si>
  <si>
    <t>00167 HL</t>
  </si>
  <si>
    <t>01474 S16</t>
  </si>
  <si>
    <t>Okres - j.m.</t>
  </si>
  <si>
    <t>rok</t>
  </si>
  <si>
    <t>Miesiąc</t>
  </si>
  <si>
    <t>Testy podstawowe dla aparatu RTG OPERA G650IQ T90</t>
  </si>
  <si>
    <t>Testy podstawowe dla aparatu RTG SIEMENS MULTIX TOP</t>
  </si>
  <si>
    <t>Testy podstawowe dla aparatu RTG SIEMENS MULTIX PRO VERTIX</t>
  </si>
  <si>
    <t>Testy podstawowe dla aparatu RTG Ramienia "C" GE OEC One</t>
  </si>
  <si>
    <t>Testy podstawowe dla aparatu RTG przewoźny AGFA DR 100e</t>
  </si>
  <si>
    <t>Testy podstawowe dla aparatu RTG przewoźny SIEMENS POLYMOBIL 10</t>
  </si>
  <si>
    <t>Testy podstawowe dla aparatu RTG ARCOMA INTUITION 2000</t>
  </si>
  <si>
    <t>Testy podstawowe</t>
  </si>
  <si>
    <t>Testy specjalistyczne</t>
  </si>
  <si>
    <t>Testy specjalistyczne dla aparatu RTG OPERA G650IQ T90</t>
  </si>
  <si>
    <t>Testy specjalistyczne dla aparatu RTG SIEMENS MULTIX TOP</t>
  </si>
  <si>
    <t>Testy specjalistyczne dla aparatu RTG SIEMENS MULTIX PRO VERTIX</t>
  </si>
  <si>
    <t>Testy specjalistyczne dla aparatu RTG Ramienia "C" GE OEC One</t>
  </si>
  <si>
    <t>Testy specjalistyczne dla aparatu RTG przewoźny AGFA DR 100e</t>
  </si>
  <si>
    <t>Testy specjalistyczne dla aparatu RTG przewoźny SIEMENS POLYMOBIL 10</t>
  </si>
  <si>
    <t>Testy specjalistyczne dla aparatu RTG mammograficznego Senographe PRISTINA</t>
  </si>
  <si>
    <t>Testy specjalistyczne dla tomografu GE BrightSpeed</t>
  </si>
  <si>
    <t>miesiąc</t>
  </si>
  <si>
    <t>Testy specjalistyczne dla stacja opisowa / monitor opisowy</t>
  </si>
  <si>
    <t xml:space="preserve">Zadanie nr 12 – Wykonanie testów podstawowych i specjalistycznych aparatu Mammograficznego i Tomografu komputerowego </t>
  </si>
  <si>
    <t>Załącznik nr 2.12 do SWZ</t>
  </si>
  <si>
    <t>Zadanie nr 13 – Przeglądy techniczne oraz wykonywanie testów podstawowych i specjalistycznych sprzętu medycznego</t>
  </si>
  <si>
    <t>Załącznik nr 2.13 do SWZ</t>
  </si>
  <si>
    <t>Zadanie nr 10 – Przeglądy sprzętu medycznego - aparaty do znieczulań</t>
  </si>
  <si>
    <t>SOR</t>
  </si>
  <si>
    <t>APARAT DO ZNIECZULENIA OHMEDA</t>
  </si>
  <si>
    <t>OHMEDA</t>
  </si>
  <si>
    <t>AMAA05943</t>
  </si>
  <si>
    <t>APARAT DO ZNIECZULENIA</t>
  </si>
  <si>
    <t>ARDL-0114/ARDF-1133</t>
  </si>
  <si>
    <t>Aparat do znieczulenia ogólnego Drager ATLAN A350</t>
  </si>
  <si>
    <t>ATLAN A350</t>
  </si>
  <si>
    <t>ASNH-0045</t>
  </si>
  <si>
    <t>Sala cięć cesarskich</t>
  </si>
  <si>
    <t xml:space="preserve">Aparat do znieczulenia ogólnego </t>
  </si>
  <si>
    <t>Ohmeda EXCEL 210SE</t>
  </si>
  <si>
    <t>AMAA-05322</t>
  </si>
  <si>
    <t>Magazyn Blok Opercyjny</t>
  </si>
  <si>
    <t>Ohmeda DATEX</t>
  </si>
  <si>
    <t>AMXJ-01896</t>
  </si>
  <si>
    <t>Sala Okulistyczna</t>
  </si>
  <si>
    <t>AMAA-05430</t>
  </si>
  <si>
    <t>Zabieg - ginekologia</t>
  </si>
  <si>
    <t>STEPHAN</t>
  </si>
  <si>
    <t>Artec ABV-A  104993018601110</t>
  </si>
  <si>
    <t>Prac endoskopii co pół roku</t>
  </si>
  <si>
    <t xml:space="preserve">Aparat do znieczulenia </t>
  </si>
  <si>
    <t>BLEASE SIRIUS- SPACELABS</t>
  </si>
  <si>
    <t>SIRI-003049</t>
  </si>
  <si>
    <t>Magazynek bloku</t>
  </si>
  <si>
    <t xml:space="preserve">Aparat do znieczulenia ogólnego AESPIRE VIEW, </t>
  </si>
  <si>
    <t>B650 DATEX OHMEDA</t>
  </si>
  <si>
    <t>APHT00782</t>
  </si>
  <si>
    <t>Sala laryngologiczna</t>
  </si>
  <si>
    <t>Kardiomonitor</t>
  </si>
  <si>
    <t>Q7</t>
  </si>
  <si>
    <t>Q071E010987</t>
  </si>
  <si>
    <t>Q071E012330</t>
  </si>
  <si>
    <t>ODDZIAŁ POŁOZNICZO-GINEKOLOGICZNY</t>
  </si>
  <si>
    <t>Biolight Q7</t>
  </si>
  <si>
    <t>Q071E012718</t>
  </si>
  <si>
    <t>ODDZIAŁ ORTOPEDII</t>
  </si>
  <si>
    <t xml:space="preserve">Kardiomonitor </t>
  </si>
  <si>
    <t>Biolight</t>
  </si>
  <si>
    <t>Q07E012481</t>
  </si>
  <si>
    <t>Q07E012591</t>
  </si>
  <si>
    <t>Q07E012425</t>
  </si>
  <si>
    <t>ODDZIAŁ DZIECIĘCY</t>
  </si>
  <si>
    <t>POMPA INFUZYJNA P 600</t>
  </si>
  <si>
    <t>P 600</t>
  </si>
  <si>
    <t>XD20201125B2019</t>
  </si>
  <si>
    <t>Zadanie nr 11 – Przeglądy sprzętu medycznego - aparaty do znieczulań</t>
  </si>
  <si>
    <t>Załącznik nr 2.11 do SWZ</t>
  </si>
  <si>
    <t>RAZEM poz 1 -5</t>
  </si>
  <si>
    <t>RAZEM poz 1 -4</t>
  </si>
  <si>
    <t>RAZEM poz 1 -9</t>
  </si>
  <si>
    <t>RAZEM poz 1 -7</t>
  </si>
  <si>
    <t>RAZEM poz. 1-29</t>
  </si>
  <si>
    <t>RAZEM poz. 1-2</t>
  </si>
  <si>
    <t>6=4*5</t>
  </si>
  <si>
    <t>8=6+VAT</t>
  </si>
  <si>
    <t>7=5*6</t>
  </si>
  <si>
    <t>9=7+VAT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</si>
</sst>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44" fontId="12" fillId="3" borderId="2" xfId="1" applyFont="1" applyFill="1" applyBorder="1" applyAlignment="1">
      <alignment horizontal="center" vertical="center" wrapText="1"/>
    </xf>
    <xf numFmtId="44" fontId="12" fillId="3" borderId="10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4" fontId="6" fillId="3" borderId="11" xfId="1" applyFont="1" applyFill="1" applyBorder="1" applyAlignment="1">
      <alignment horizontal="center" wrapText="1"/>
    </xf>
    <xf numFmtId="44" fontId="5" fillId="0" borderId="11" xfId="1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4" fontId="5" fillId="0" borderId="3" xfId="1" applyFont="1" applyBorder="1" applyAlignment="1">
      <alignment horizontal="center"/>
    </xf>
    <xf numFmtId="44" fontId="11" fillId="3" borderId="2" xfId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NumberForma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9" fontId="3" fillId="0" borderId="3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4" fontId="0" fillId="0" borderId="18" xfId="0" applyNumberFormat="1" applyBorder="1"/>
    <xf numFmtId="0" fontId="13" fillId="0" borderId="0" xfId="0" applyFont="1"/>
    <xf numFmtId="14" fontId="3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left" vertical="center"/>
    </xf>
    <xf numFmtId="14" fontId="3" fillId="2" borderId="13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 wrapText="1"/>
    </xf>
    <xf numFmtId="44" fontId="6" fillId="3" borderId="6" xfId="1" applyFont="1" applyFill="1" applyBorder="1" applyAlignment="1">
      <alignment horizontal="center" wrapText="1"/>
    </xf>
    <xf numFmtId="44" fontId="6" fillId="3" borderId="12" xfId="1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44" fontId="12" fillId="3" borderId="3" xfId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0" fillId="0" borderId="18" xfId="0" applyBorder="1"/>
    <xf numFmtId="8" fontId="5" fillId="2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2" borderId="3" xfId="0" applyFont="1" applyFill="1" applyBorder="1" applyAlignment="1">
      <alignment horizontal="center" vertical="center" wrapText="1"/>
    </xf>
    <xf numFmtId="8" fontId="5" fillId="2" borderId="1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left" vertical="center"/>
    </xf>
    <xf numFmtId="44" fontId="5" fillId="0" borderId="18" xfId="0" applyNumberFormat="1" applyFont="1" applyBorder="1"/>
    <xf numFmtId="14" fontId="3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4" fontId="11" fillId="3" borderId="10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14" fontId="3" fillId="2" borderId="23" xfId="0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8" fontId="5" fillId="2" borderId="23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0" fontId="5" fillId="0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14" fontId="3" fillId="0" borderId="23" xfId="0" applyNumberFormat="1" applyFont="1" applyFill="1" applyBorder="1" applyAlignment="1">
      <alignment horizontal="center" vertical="center"/>
    </xf>
    <xf numFmtId="8" fontId="5" fillId="2" borderId="3" xfId="0" applyNumberFormat="1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7" xfId="0" applyNumberFormat="1" applyFont="1" applyFill="1" applyBorder="1" applyAlignment="1">
      <alignment horizontal="center" vertical="center" wrapText="1"/>
    </xf>
    <xf numFmtId="44" fontId="12" fillId="3" borderId="27" xfId="1" applyFont="1" applyFill="1" applyBorder="1" applyAlignment="1">
      <alignment horizontal="center" vertical="center" wrapText="1"/>
    </xf>
    <xf numFmtId="44" fontId="12" fillId="3" borderId="28" xfId="1" applyFont="1" applyFill="1" applyBorder="1" applyAlignment="1">
      <alignment horizontal="center" vertical="center" wrapText="1"/>
    </xf>
    <xf numFmtId="14" fontId="11" fillId="3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4" fontId="6" fillId="3" borderId="2" xfId="1" applyFont="1" applyFill="1" applyBorder="1" applyAlignment="1">
      <alignment horizontal="center" wrapText="1"/>
    </xf>
    <xf numFmtId="0" fontId="7" fillId="3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8" fontId="5" fillId="2" borderId="23" xfId="0" applyNumberFormat="1" applyFont="1" applyFill="1" applyBorder="1" applyAlignment="1">
      <alignment horizontal="center"/>
    </xf>
    <xf numFmtId="44" fontId="3" fillId="0" borderId="23" xfId="1" applyFont="1" applyFill="1" applyBorder="1" applyAlignment="1">
      <alignment horizontal="center" vertical="center"/>
    </xf>
    <xf numFmtId="9" fontId="3" fillId="0" borderId="23" xfId="2" applyFont="1" applyFill="1" applyBorder="1" applyAlignment="1">
      <alignment horizontal="center" vertical="center"/>
    </xf>
    <xf numFmtId="44" fontId="5" fillId="0" borderId="23" xfId="1" applyFont="1" applyBorder="1" applyAlignment="1">
      <alignment horizontal="center"/>
    </xf>
    <xf numFmtId="0" fontId="0" fillId="0" borderId="25" xfId="0" applyBorder="1"/>
    <xf numFmtId="44" fontId="3" fillId="2" borderId="3" xfId="1" applyFont="1" applyFill="1" applyBorder="1" applyAlignment="1">
      <alignment horizontal="center" vertical="center"/>
    </xf>
    <xf numFmtId="9" fontId="3" fillId="2" borderId="3" xfId="2" applyFont="1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5" fillId="0" borderId="3" xfId="0" applyFont="1" applyBorder="1" applyAlignment="1">
      <alignment horizontal="left" wrapText="1"/>
    </xf>
    <xf numFmtId="0" fontId="5" fillId="0" borderId="29" xfId="0" applyFont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8" fontId="5" fillId="2" borderId="6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</cellXfs>
  <cellStyles count="4">
    <cellStyle name="Normalny" xfId="0" builtinId="0"/>
    <cellStyle name="Normalny 2" xfId="3" xr:uid="{00000000-0005-0000-0000-000001000000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2:N9"/>
  <sheetViews>
    <sheetView workbookViewId="0">
      <selection activeCell="L15" sqref="L15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9" max="9" width="13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ht="18.75" x14ac:dyDescent="0.3">
      <c r="B2" s="1"/>
      <c r="C2" s="1"/>
      <c r="D2" s="1"/>
      <c r="E2" s="1"/>
      <c r="F2" s="1"/>
      <c r="G2" s="1"/>
      <c r="H2" s="1"/>
      <c r="I2" s="1"/>
      <c r="J2" s="140" t="s">
        <v>62</v>
      </c>
      <c r="K2" s="140"/>
      <c r="L2" s="140"/>
      <c r="M2" s="140"/>
    </row>
    <row r="3" spans="1:14" ht="20.25" x14ac:dyDescent="0.25">
      <c r="A3" s="82"/>
      <c r="B3" s="141" t="s">
        <v>72</v>
      </c>
      <c r="C3" s="142"/>
      <c r="D3" s="142"/>
      <c r="E3" s="142"/>
      <c r="F3" s="142"/>
      <c r="G3" s="142"/>
      <c r="H3" s="142"/>
      <c r="I3" s="142"/>
      <c r="J3" s="1"/>
      <c r="K3" s="1"/>
      <c r="L3" s="1"/>
      <c r="M3" s="1"/>
      <c r="N3" s="82"/>
    </row>
    <row r="4" spans="1:14" ht="15.75" thickBot="1" x14ac:dyDescent="0.3"/>
    <row r="5" spans="1:14" s="1" customFormat="1" ht="63.75" x14ac:dyDescent="0.25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1" t="s">
        <v>8</v>
      </c>
      <c r="J5" s="21" t="s">
        <v>9</v>
      </c>
      <c r="K5" s="12" t="s">
        <v>10</v>
      </c>
      <c r="L5" s="12" t="s">
        <v>11</v>
      </c>
      <c r="M5" s="13" t="s">
        <v>12</v>
      </c>
      <c r="N5" s="9" t="s">
        <v>13</v>
      </c>
    </row>
    <row r="6" spans="1:14" s="1" customFormat="1" x14ac:dyDescent="0.25">
      <c r="A6" s="14">
        <v>1</v>
      </c>
      <c r="B6" s="4">
        <v>2</v>
      </c>
      <c r="C6" s="4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  <c r="I6" s="6">
        <v>9</v>
      </c>
      <c r="J6" s="22">
        <v>10</v>
      </c>
      <c r="K6" s="7" t="s">
        <v>14</v>
      </c>
      <c r="L6" s="4">
        <v>12</v>
      </c>
      <c r="M6" s="15" t="s">
        <v>15</v>
      </c>
      <c r="N6" s="4">
        <v>14</v>
      </c>
    </row>
    <row r="7" spans="1:14" s="1" customFormat="1" ht="16.5" x14ac:dyDescent="0.25">
      <c r="A7" s="137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25.5" x14ac:dyDescent="0.25">
      <c r="A8" s="18">
        <v>1</v>
      </c>
      <c r="B8" s="2" t="s">
        <v>17</v>
      </c>
      <c r="C8" s="19" t="s">
        <v>18</v>
      </c>
      <c r="D8" s="2" t="s">
        <v>19</v>
      </c>
      <c r="E8" s="30">
        <v>45291</v>
      </c>
      <c r="F8" s="31">
        <v>45657</v>
      </c>
      <c r="G8" s="32"/>
      <c r="H8" s="32"/>
      <c r="I8" s="81">
        <f t="shared" ref="I8" si="0">COUNT(E8:H8)</f>
        <v>2</v>
      </c>
      <c r="J8" s="33"/>
      <c r="K8" s="33">
        <f t="shared" ref="K8" si="1">I8*J8</f>
        <v>0</v>
      </c>
      <c r="L8" s="34"/>
      <c r="M8" s="16">
        <f t="shared" ref="M8" si="2">K8+(K8*L8)</f>
        <v>0</v>
      </c>
      <c r="N8" s="35"/>
    </row>
    <row r="9" spans="1:14" ht="16.5" x14ac:dyDescent="0.3">
      <c r="F9" s="37"/>
      <c r="G9" s="37"/>
      <c r="H9" s="37"/>
      <c r="I9" s="37"/>
      <c r="J9" s="37"/>
      <c r="K9" s="37"/>
      <c r="L9" s="37"/>
      <c r="M9" s="37"/>
      <c r="N9" s="37"/>
    </row>
  </sheetData>
  <mergeCells count="3">
    <mergeCell ref="A7:N7"/>
    <mergeCell ref="J2:M2"/>
    <mergeCell ref="B3:I3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54536-8F2D-4044-9268-835C87E71AAE}">
  <sheetPr>
    <tabColor theme="3" tint="0.39997558519241921"/>
    <pageSetUpPr fitToPage="1"/>
  </sheetPr>
  <dimension ref="A2:O32"/>
  <sheetViews>
    <sheetView workbookViewId="0">
      <selection activeCell="A19" sqref="A19:J19"/>
    </sheetView>
  </sheetViews>
  <sheetFormatPr defaultRowHeight="15" x14ac:dyDescent="0.25"/>
  <cols>
    <col min="1" max="1" width="3.28515625" style="1" customWidth="1"/>
    <col min="2" max="2" width="35" style="1" customWidth="1"/>
    <col min="3" max="3" width="22.42578125" style="1" customWidth="1"/>
    <col min="4" max="4" width="19.5703125" style="1" customWidth="1"/>
    <col min="5" max="8" width="16.85546875" style="1" customWidth="1"/>
    <col min="9" max="9" width="13.7109375" style="1" customWidth="1"/>
    <col min="10" max="10" width="19.140625" style="1" customWidth="1"/>
    <col min="11" max="11" width="15.5703125" style="1" customWidth="1"/>
    <col min="12" max="12" width="9.140625" style="1"/>
    <col min="13" max="13" width="14.28515625" style="1" customWidth="1"/>
    <col min="14" max="14" width="25.5703125" style="1" customWidth="1"/>
    <col min="15" max="16384" width="9.140625" style="1"/>
  </cols>
  <sheetData>
    <row r="2" spans="1:15" ht="18.75" x14ac:dyDescent="0.3">
      <c r="L2" s="140" t="s">
        <v>71</v>
      </c>
      <c r="M2" s="140"/>
      <c r="N2" s="140"/>
      <c r="O2" s="140"/>
    </row>
    <row r="3" spans="1:15" ht="20.25" x14ac:dyDescent="0.25">
      <c r="C3" s="141" t="s">
        <v>121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5" spans="1:15" ht="15.75" thickBot="1" x14ac:dyDescent="0.3"/>
    <row r="6" spans="1:15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11" t="s">
        <v>8</v>
      </c>
      <c r="J6" s="9" t="s">
        <v>9</v>
      </c>
      <c r="K6" s="12" t="s">
        <v>10</v>
      </c>
      <c r="L6" s="12" t="s">
        <v>11</v>
      </c>
      <c r="M6" s="13" t="s">
        <v>12</v>
      </c>
      <c r="N6" s="68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8">
        <v>7</v>
      </c>
      <c r="H7" s="58">
        <v>8</v>
      </c>
      <c r="I7" s="59">
        <v>7</v>
      </c>
      <c r="J7" s="57">
        <v>8</v>
      </c>
      <c r="K7" s="60" t="s">
        <v>25</v>
      </c>
      <c r="L7" s="57">
        <v>10</v>
      </c>
      <c r="M7" s="61" t="s">
        <v>26</v>
      </c>
      <c r="N7" s="58">
        <v>8</v>
      </c>
    </row>
    <row r="8" spans="1:15" ht="16.5" x14ac:dyDescent="0.25">
      <c r="A8" s="137" t="s">
        <v>122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5" x14ac:dyDescent="0.25">
      <c r="A9" s="18">
        <v>1</v>
      </c>
      <c r="B9" s="2" t="s">
        <v>123</v>
      </c>
      <c r="C9" s="124" t="s">
        <v>124</v>
      </c>
      <c r="D9" s="2" t="s">
        <v>125</v>
      </c>
      <c r="E9" s="31">
        <v>45179</v>
      </c>
      <c r="F9" s="31">
        <v>45545</v>
      </c>
      <c r="G9" s="80"/>
      <c r="H9" s="80"/>
      <c r="I9" s="81">
        <f t="shared" ref="I9:I10" si="0">COUNT(E9:H9)</f>
        <v>2</v>
      </c>
      <c r="J9" s="33"/>
      <c r="K9" s="33">
        <f t="shared" ref="K9:K10" si="1">I9*J9</f>
        <v>0</v>
      </c>
      <c r="L9" s="34"/>
      <c r="M9" s="16">
        <f t="shared" ref="M9:M10" si="2">K9+(K9*L9)</f>
        <v>0</v>
      </c>
      <c r="N9" s="122"/>
    </row>
    <row r="10" spans="1:15" x14ac:dyDescent="0.25">
      <c r="A10" s="18">
        <v>2</v>
      </c>
      <c r="B10" s="2" t="s">
        <v>126</v>
      </c>
      <c r="C10" s="124" t="s">
        <v>124</v>
      </c>
      <c r="D10" s="2" t="s">
        <v>127</v>
      </c>
      <c r="E10" s="31">
        <v>45380</v>
      </c>
      <c r="F10" s="80"/>
      <c r="G10" s="80"/>
      <c r="H10" s="80"/>
      <c r="I10" s="81">
        <f t="shared" si="0"/>
        <v>1</v>
      </c>
      <c r="J10" s="33"/>
      <c r="K10" s="33">
        <f t="shared" si="1"/>
        <v>0</v>
      </c>
      <c r="L10" s="34"/>
      <c r="M10" s="16">
        <f t="shared" si="2"/>
        <v>0</v>
      </c>
      <c r="N10" s="122"/>
    </row>
    <row r="11" spans="1:15" ht="16.5" x14ac:dyDescent="0.25">
      <c r="A11" s="137" t="s">
        <v>23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5" ht="25.5" x14ac:dyDescent="0.25">
      <c r="A12" s="125">
        <v>3</v>
      </c>
      <c r="B12" s="2" t="s">
        <v>128</v>
      </c>
      <c r="C12" s="124" t="s">
        <v>129</v>
      </c>
      <c r="D12" s="2" t="s">
        <v>130</v>
      </c>
      <c r="E12" s="31">
        <v>45169</v>
      </c>
      <c r="F12" s="80"/>
      <c r="G12" s="80"/>
      <c r="H12" s="80"/>
      <c r="I12" s="81">
        <f t="shared" ref="I12:I18" si="3">COUNT(E12:H12)</f>
        <v>1</v>
      </c>
      <c r="J12" s="33"/>
      <c r="K12" s="33">
        <f t="shared" ref="K12:K18" si="4">I12*J12</f>
        <v>0</v>
      </c>
      <c r="L12" s="34"/>
      <c r="M12" s="16">
        <f t="shared" ref="M12:M18" si="5">K12+(K12*L12)</f>
        <v>0</v>
      </c>
      <c r="N12" s="35" t="s">
        <v>131</v>
      </c>
    </row>
    <row r="13" spans="1:15" x14ac:dyDescent="0.25">
      <c r="A13" s="18">
        <v>4</v>
      </c>
      <c r="B13" s="2" t="s">
        <v>132</v>
      </c>
      <c r="C13" s="124" t="s">
        <v>133</v>
      </c>
      <c r="D13" s="2" t="s">
        <v>134</v>
      </c>
      <c r="E13" s="31">
        <v>45199</v>
      </c>
      <c r="F13" s="31">
        <v>45565</v>
      </c>
      <c r="G13" s="80"/>
      <c r="H13" s="80"/>
      <c r="I13" s="81">
        <f t="shared" si="3"/>
        <v>2</v>
      </c>
      <c r="J13" s="33"/>
      <c r="K13" s="33">
        <f t="shared" si="4"/>
        <v>0</v>
      </c>
      <c r="L13" s="34"/>
      <c r="M13" s="16">
        <f t="shared" si="5"/>
        <v>0</v>
      </c>
      <c r="N13" s="35" t="s">
        <v>135</v>
      </c>
    </row>
    <row r="14" spans="1:15" x14ac:dyDescent="0.25">
      <c r="A14" s="18">
        <v>5</v>
      </c>
      <c r="B14" s="2" t="s">
        <v>132</v>
      </c>
      <c r="C14" s="124" t="s">
        <v>136</v>
      </c>
      <c r="D14" s="2" t="s">
        <v>137</v>
      </c>
      <c r="E14" s="31">
        <v>45199</v>
      </c>
      <c r="F14" s="31">
        <v>45565</v>
      </c>
      <c r="G14" s="80"/>
      <c r="H14" s="80"/>
      <c r="I14" s="81">
        <f t="shared" si="3"/>
        <v>2</v>
      </c>
      <c r="J14" s="33"/>
      <c r="K14" s="33">
        <f t="shared" si="4"/>
        <v>0</v>
      </c>
      <c r="L14" s="34"/>
      <c r="M14" s="16">
        <f t="shared" si="5"/>
        <v>0</v>
      </c>
      <c r="N14" s="35" t="s">
        <v>138</v>
      </c>
    </row>
    <row r="15" spans="1:15" x14ac:dyDescent="0.25">
      <c r="A15" s="18">
        <f t="shared" ref="A15:A18" si="6">SUM(A14,1)</f>
        <v>6</v>
      </c>
      <c r="B15" s="2" t="s">
        <v>132</v>
      </c>
      <c r="C15" s="124" t="s">
        <v>133</v>
      </c>
      <c r="D15" s="2" t="s">
        <v>139</v>
      </c>
      <c r="E15" s="31">
        <v>45199</v>
      </c>
      <c r="F15" s="126">
        <v>45565</v>
      </c>
      <c r="G15" s="127"/>
      <c r="H15" s="127"/>
      <c r="I15" s="81">
        <f t="shared" si="3"/>
        <v>2</v>
      </c>
      <c r="J15" s="33"/>
      <c r="K15" s="33">
        <f t="shared" si="4"/>
        <v>0</v>
      </c>
      <c r="L15" s="34"/>
      <c r="M15" s="16">
        <f t="shared" si="5"/>
        <v>0</v>
      </c>
      <c r="N15" s="35" t="s">
        <v>140</v>
      </c>
    </row>
    <row r="16" spans="1:15" ht="25.5" x14ac:dyDescent="0.25">
      <c r="A16" s="18">
        <f t="shared" si="6"/>
        <v>7</v>
      </c>
      <c r="B16" s="2" t="s">
        <v>132</v>
      </c>
      <c r="C16" s="124" t="s">
        <v>141</v>
      </c>
      <c r="D16" s="2" t="s">
        <v>142</v>
      </c>
      <c r="E16" s="31">
        <v>45382</v>
      </c>
      <c r="F16" s="31">
        <v>45199</v>
      </c>
      <c r="G16" s="128">
        <v>45382</v>
      </c>
      <c r="H16" s="128">
        <v>45565</v>
      </c>
      <c r="I16" s="81">
        <f t="shared" si="3"/>
        <v>4</v>
      </c>
      <c r="J16" s="33"/>
      <c r="K16" s="33">
        <f t="shared" si="4"/>
        <v>0</v>
      </c>
      <c r="L16" s="34"/>
      <c r="M16" s="16">
        <f t="shared" si="5"/>
        <v>0</v>
      </c>
      <c r="N16" s="35" t="s">
        <v>143</v>
      </c>
    </row>
    <row r="17" spans="1:14" ht="26.25" x14ac:dyDescent="0.25">
      <c r="A17" s="18">
        <f t="shared" si="6"/>
        <v>8</v>
      </c>
      <c r="B17" s="2" t="s">
        <v>144</v>
      </c>
      <c r="C17" s="124" t="s">
        <v>145</v>
      </c>
      <c r="D17" s="2" t="s">
        <v>146</v>
      </c>
      <c r="E17" s="31">
        <v>45508</v>
      </c>
      <c r="F17" s="31">
        <v>45508</v>
      </c>
      <c r="G17" s="80"/>
      <c r="H17" s="80"/>
      <c r="I17" s="81">
        <f t="shared" si="3"/>
        <v>2</v>
      </c>
      <c r="J17" s="33"/>
      <c r="K17" s="33">
        <f t="shared" si="4"/>
        <v>0</v>
      </c>
      <c r="L17" s="34"/>
      <c r="M17" s="16">
        <f t="shared" si="5"/>
        <v>0</v>
      </c>
      <c r="N17" s="35" t="s">
        <v>147</v>
      </c>
    </row>
    <row r="18" spans="1:14" ht="26.25" thickBot="1" x14ac:dyDescent="0.3">
      <c r="A18" s="18">
        <f t="shared" si="6"/>
        <v>9</v>
      </c>
      <c r="B18" s="2" t="s">
        <v>148</v>
      </c>
      <c r="C18" s="124" t="s">
        <v>149</v>
      </c>
      <c r="D18" s="2" t="s">
        <v>150</v>
      </c>
      <c r="E18" s="31">
        <v>45545</v>
      </c>
      <c r="F18" s="80"/>
      <c r="G18" s="80"/>
      <c r="H18" s="80"/>
      <c r="I18" s="81">
        <f t="shared" si="3"/>
        <v>1</v>
      </c>
      <c r="J18" s="33"/>
      <c r="K18" s="33">
        <f t="shared" si="4"/>
        <v>0</v>
      </c>
      <c r="L18" s="34"/>
      <c r="M18" s="16">
        <f t="shared" si="5"/>
        <v>0</v>
      </c>
      <c r="N18" s="35" t="s">
        <v>151</v>
      </c>
    </row>
    <row r="19" spans="1:14" ht="15.75" thickBot="1" x14ac:dyDescent="0.3">
      <c r="A19" s="147" t="s">
        <v>173</v>
      </c>
      <c r="B19" s="148"/>
      <c r="C19" s="148"/>
      <c r="D19" s="148"/>
      <c r="E19" s="148"/>
      <c r="F19" s="148"/>
      <c r="G19" s="148"/>
      <c r="H19" s="148"/>
      <c r="I19" s="148"/>
      <c r="J19" s="149"/>
      <c r="K19" s="36">
        <f>SUM(K9:K18)</f>
        <v>0</v>
      </c>
      <c r="M19" s="36">
        <f>SUM(M9:M18)</f>
        <v>0</v>
      </c>
    </row>
    <row r="32" spans="1:14" ht="18.75" customHeight="1" x14ac:dyDescent="0.25"/>
  </sheetData>
  <mergeCells count="5">
    <mergeCell ref="L2:O2"/>
    <mergeCell ref="C3:M3"/>
    <mergeCell ref="A8:N8"/>
    <mergeCell ref="A11:N11"/>
    <mergeCell ref="A19:J19"/>
  </mergeCells>
  <pageMargins left="0.7" right="0.7" top="0.75" bottom="0.75" header="0.3" footer="0.3"/>
  <pageSetup paperSize="9" scale="51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FF05-6DEC-46F7-A778-BC8EA4B98257}">
  <sheetPr>
    <tabColor theme="3" tint="0.39997558519241921"/>
    <pageSetUpPr fitToPage="1"/>
  </sheetPr>
  <dimension ref="A2:O30"/>
  <sheetViews>
    <sheetView workbookViewId="0">
      <selection activeCell="A19" sqref="A19:J19"/>
    </sheetView>
  </sheetViews>
  <sheetFormatPr defaultRowHeight="15" x14ac:dyDescent="0.25"/>
  <cols>
    <col min="1" max="1" width="3.28515625" style="1" customWidth="1"/>
    <col min="2" max="2" width="35" style="1" customWidth="1"/>
    <col min="3" max="3" width="22.42578125" style="1" customWidth="1"/>
    <col min="4" max="4" width="19.5703125" style="1" customWidth="1"/>
    <col min="5" max="8" width="16.85546875" style="1" customWidth="1"/>
    <col min="9" max="9" width="13.7109375" style="1" customWidth="1"/>
    <col min="10" max="10" width="19.140625" style="1" customWidth="1"/>
    <col min="11" max="11" width="15.5703125" style="1" customWidth="1"/>
    <col min="12" max="12" width="9.140625" style="1"/>
    <col min="13" max="13" width="14.28515625" style="1" customWidth="1"/>
    <col min="14" max="14" width="25.5703125" style="1" customWidth="1"/>
    <col min="15" max="16384" width="9.140625" style="1"/>
  </cols>
  <sheetData>
    <row r="2" spans="1:15" ht="18.75" x14ac:dyDescent="0.3">
      <c r="L2" s="140" t="s">
        <v>170</v>
      </c>
      <c r="M2" s="140"/>
      <c r="N2" s="140"/>
      <c r="O2" s="140"/>
    </row>
    <row r="3" spans="1:15" ht="20.25" x14ac:dyDescent="0.25">
      <c r="C3" s="141" t="s">
        <v>169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5" spans="1:15" ht="15.75" thickBot="1" x14ac:dyDescent="0.3"/>
    <row r="6" spans="1:15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11" t="s">
        <v>8</v>
      </c>
      <c r="J6" s="9" t="s">
        <v>9</v>
      </c>
      <c r="K6" s="12" t="s">
        <v>10</v>
      </c>
      <c r="L6" s="12" t="s">
        <v>11</v>
      </c>
      <c r="M6" s="13" t="s">
        <v>12</v>
      </c>
      <c r="N6" s="68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8">
        <v>7</v>
      </c>
      <c r="H7" s="58">
        <v>8</v>
      </c>
      <c r="I7" s="59">
        <v>7</v>
      </c>
      <c r="J7" s="57">
        <v>8</v>
      </c>
      <c r="K7" s="60" t="s">
        <v>25</v>
      </c>
      <c r="L7" s="57">
        <v>10</v>
      </c>
      <c r="M7" s="61" t="s">
        <v>26</v>
      </c>
      <c r="N7" s="58">
        <v>8</v>
      </c>
    </row>
    <row r="8" spans="1:15" ht="16.5" x14ac:dyDescent="0.25">
      <c r="A8" s="137" t="s">
        <v>16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5" x14ac:dyDescent="0.25">
      <c r="A9" s="129">
        <v>1</v>
      </c>
      <c r="B9" s="2" t="s">
        <v>152</v>
      </c>
      <c r="C9" s="124" t="s">
        <v>153</v>
      </c>
      <c r="D9" s="2" t="s">
        <v>154</v>
      </c>
      <c r="E9" s="31">
        <v>45296</v>
      </c>
      <c r="F9" s="31">
        <v>45661</v>
      </c>
      <c r="G9" s="80"/>
      <c r="H9" s="80"/>
      <c r="I9" s="81">
        <f t="shared" ref="I9:I10" si="0">COUNT(E9:H9)</f>
        <v>2</v>
      </c>
      <c r="J9" s="33"/>
      <c r="K9" s="33">
        <f t="shared" ref="K9:K10" si="1">I9*J9</f>
        <v>0</v>
      </c>
      <c r="L9" s="34"/>
      <c r="M9" s="16">
        <f t="shared" ref="M9:M10" si="2">K9+(K9*L9)</f>
        <v>0</v>
      </c>
      <c r="N9" s="35"/>
    </row>
    <row r="10" spans="1:15" x14ac:dyDescent="0.25">
      <c r="A10" s="129">
        <v>2</v>
      </c>
      <c r="B10" s="2" t="s">
        <v>152</v>
      </c>
      <c r="C10" s="124" t="s">
        <v>153</v>
      </c>
      <c r="D10" s="2" t="s">
        <v>155</v>
      </c>
      <c r="E10" s="31">
        <v>45296</v>
      </c>
      <c r="F10" s="31">
        <v>45661</v>
      </c>
      <c r="G10" s="80"/>
      <c r="H10" s="80"/>
      <c r="I10" s="81">
        <f t="shared" si="0"/>
        <v>2</v>
      </c>
      <c r="J10" s="33"/>
      <c r="K10" s="33">
        <f t="shared" si="1"/>
        <v>0</v>
      </c>
      <c r="L10" s="34"/>
      <c r="M10" s="16">
        <f t="shared" si="2"/>
        <v>0</v>
      </c>
      <c r="N10" s="35"/>
    </row>
    <row r="11" spans="1:15" ht="16.5" x14ac:dyDescent="0.25">
      <c r="A11" s="137" t="s">
        <v>156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5" x14ac:dyDescent="0.25">
      <c r="A12" s="129">
        <v>3</v>
      </c>
      <c r="B12" s="2" t="s">
        <v>152</v>
      </c>
      <c r="C12" s="124" t="s">
        <v>157</v>
      </c>
      <c r="D12" s="2" t="s">
        <v>158</v>
      </c>
      <c r="E12" s="31">
        <v>45323</v>
      </c>
      <c r="F12" s="31">
        <v>45689</v>
      </c>
      <c r="G12" s="128"/>
      <c r="H12" s="128"/>
      <c r="I12" s="81">
        <f t="shared" ref="I12" si="3">COUNT(E12:H12)</f>
        <v>2</v>
      </c>
      <c r="J12" s="33"/>
      <c r="K12" s="33">
        <f t="shared" ref="K12" si="4">I12*J12</f>
        <v>0</v>
      </c>
      <c r="L12" s="34"/>
      <c r="M12" s="16">
        <f t="shared" ref="M12" si="5">K12+(K12*L12)</f>
        <v>0</v>
      </c>
      <c r="N12" s="35"/>
    </row>
    <row r="13" spans="1:15" ht="16.5" x14ac:dyDescent="0.25">
      <c r="A13" s="137" t="s">
        <v>159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</row>
    <row r="14" spans="1:15" x14ac:dyDescent="0.25">
      <c r="A14" s="129">
        <v>4</v>
      </c>
      <c r="B14" s="2" t="s">
        <v>160</v>
      </c>
      <c r="C14" s="124" t="s">
        <v>161</v>
      </c>
      <c r="D14" s="2" t="s">
        <v>162</v>
      </c>
      <c r="E14" s="31">
        <v>45322</v>
      </c>
      <c r="F14" s="31">
        <v>45687</v>
      </c>
      <c r="G14" s="80"/>
      <c r="H14" s="80"/>
      <c r="I14" s="81">
        <f t="shared" ref="I14:I16" si="6">COUNT(E14:H14)</f>
        <v>2</v>
      </c>
      <c r="J14" s="33"/>
      <c r="K14" s="33">
        <f t="shared" ref="K14:K16" si="7">I14*J14</f>
        <v>0</v>
      </c>
      <c r="L14" s="34"/>
      <c r="M14" s="16">
        <f t="shared" ref="M14:M16" si="8">K14+(K14*L14)</f>
        <v>0</v>
      </c>
      <c r="N14" s="35"/>
    </row>
    <row r="15" spans="1:15" x14ac:dyDescent="0.25">
      <c r="A15" s="129">
        <v>5</v>
      </c>
      <c r="B15" s="2" t="s">
        <v>160</v>
      </c>
      <c r="C15" s="124" t="s">
        <v>161</v>
      </c>
      <c r="D15" s="2" t="s">
        <v>163</v>
      </c>
      <c r="E15" s="31">
        <v>45322</v>
      </c>
      <c r="F15" s="31">
        <v>45687</v>
      </c>
      <c r="G15" s="80"/>
      <c r="H15" s="80"/>
      <c r="I15" s="81">
        <f t="shared" si="6"/>
        <v>2</v>
      </c>
      <c r="J15" s="33"/>
      <c r="K15" s="33">
        <f t="shared" si="7"/>
        <v>0</v>
      </c>
      <c r="L15" s="34"/>
      <c r="M15" s="16">
        <f t="shared" si="8"/>
        <v>0</v>
      </c>
      <c r="N15" s="35"/>
    </row>
    <row r="16" spans="1:15" x14ac:dyDescent="0.25">
      <c r="A16" s="129">
        <v>6</v>
      </c>
      <c r="B16" s="2" t="s">
        <v>160</v>
      </c>
      <c r="C16" s="124" t="s">
        <v>161</v>
      </c>
      <c r="D16" s="2" t="s">
        <v>164</v>
      </c>
      <c r="E16" s="31">
        <v>45322</v>
      </c>
      <c r="F16" s="31">
        <v>45687</v>
      </c>
      <c r="G16" s="80"/>
      <c r="H16" s="80"/>
      <c r="I16" s="81">
        <f t="shared" si="6"/>
        <v>2</v>
      </c>
      <c r="J16" s="33"/>
      <c r="K16" s="33">
        <f t="shared" si="7"/>
        <v>0</v>
      </c>
      <c r="L16" s="34"/>
      <c r="M16" s="16">
        <f t="shared" si="8"/>
        <v>0</v>
      </c>
      <c r="N16" s="35"/>
    </row>
    <row r="17" spans="1:14" ht="16.5" x14ac:dyDescent="0.25">
      <c r="A17" s="137" t="s">
        <v>165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</row>
    <row r="18" spans="1:14" ht="15.75" thickBot="1" x14ac:dyDescent="0.3">
      <c r="A18" s="129">
        <v>7</v>
      </c>
      <c r="B18" s="2" t="s">
        <v>166</v>
      </c>
      <c r="C18" s="124" t="s">
        <v>167</v>
      </c>
      <c r="D18" s="2" t="s">
        <v>168</v>
      </c>
      <c r="E18" s="31">
        <v>45189</v>
      </c>
      <c r="F18" s="31">
        <v>45555</v>
      </c>
      <c r="G18" s="80"/>
      <c r="H18" s="80"/>
      <c r="I18" s="81">
        <f t="shared" ref="I18" si="9">COUNT(E18:H18)</f>
        <v>2</v>
      </c>
      <c r="J18" s="33"/>
      <c r="K18" s="33">
        <f t="shared" ref="K18" si="10">I18*J18</f>
        <v>0</v>
      </c>
      <c r="L18" s="34"/>
      <c r="M18" s="16">
        <f t="shared" ref="M18" si="11">K18+(K18*L18)</f>
        <v>0</v>
      </c>
      <c r="N18" s="35"/>
    </row>
    <row r="19" spans="1:14" ht="15.75" thickBot="1" x14ac:dyDescent="0.3">
      <c r="A19" s="147" t="s">
        <v>174</v>
      </c>
      <c r="B19" s="148"/>
      <c r="C19" s="148"/>
      <c r="D19" s="148"/>
      <c r="E19" s="148"/>
      <c r="F19" s="148"/>
      <c r="G19" s="148"/>
      <c r="H19" s="148"/>
      <c r="I19" s="148"/>
      <c r="J19" s="149"/>
      <c r="K19" s="36">
        <f>SUM(K9:K18)</f>
        <v>0</v>
      </c>
      <c r="M19" s="36">
        <f>SUM(M9:M18)</f>
        <v>0</v>
      </c>
    </row>
    <row r="30" spans="1:14" ht="18.75" customHeight="1" x14ac:dyDescent="0.25"/>
  </sheetData>
  <mergeCells count="7">
    <mergeCell ref="A19:J19"/>
    <mergeCell ref="A17:N17"/>
    <mergeCell ref="L2:O2"/>
    <mergeCell ref="C3:M3"/>
    <mergeCell ref="A8:N8"/>
    <mergeCell ref="A11:N11"/>
    <mergeCell ref="A13:N13"/>
  </mergeCells>
  <pageMargins left="0.7" right="0.7" top="0.75" bottom="0.75" header="0.3" footer="0.3"/>
  <pageSetup paperSize="9" scale="51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14CEF-1C0E-4DD1-9EAE-D0EE2C9245C6}">
  <sheetPr>
    <tabColor theme="3" tint="0.39997558519241921"/>
    <pageSetUpPr fitToPage="1"/>
  </sheetPr>
  <dimension ref="A2:I24"/>
  <sheetViews>
    <sheetView workbookViewId="0">
      <selection activeCell="I28" sqref="I28"/>
    </sheetView>
  </sheetViews>
  <sheetFormatPr defaultRowHeight="15" x14ac:dyDescent="0.25"/>
  <cols>
    <col min="1" max="1" width="3.28515625" style="1" customWidth="1"/>
    <col min="2" max="2" width="80" style="1" customWidth="1"/>
    <col min="3" max="3" width="20" style="1" customWidth="1"/>
    <col min="4" max="4" width="13.7109375" style="1" customWidth="1"/>
    <col min="5" max="5" width="19.140625" style="1" customWidth="1"/>
    <col min="6" max="6" width="15.5703125" style="1" customWidth="1"/>
    <col min="7" max="7" width="9.140625" style="1"/>
    <col min="8" max="8" width="14.28515625" style="1" customWidth="1"/>
    <col min="9" max="9" width="25.5703125" style="1" customWidth="1"/>
    <col min="10" max="16384" width="9.140625" style="1"/>
  </cols>
  <sheetData>
    <row r="2" spans="1:9" ht="18.75" x14ac:dyDescent="0.3">
      <c r="B2" s="140" t="s">
        <v>117</v>
      </c>
      <c r="C2" s="140"/>
      <c r="D2" s="140"/>
      <c r="E2" s="140"/>
      <c r="F2" s="140"/>
      <c r="G2" s="140" t="s">
        <v>118</v>
      </c>
      <c r="H2" s="140"/>
      <c r="I2" s="140"/>
    </row>
    <row r="3" spans="1:9" ht="20.25" x14ac:dyDescent="0.25">
      <c r="D3" s="141"/>
      <c r="E3" s="141"/>
      <c r="F3" s="141"/>
      <c r="G3" s="141"/>
      <c r="H3" s="141"/>
    </row>
    <row r="5" spans="1:9" ht="15.75" thickBot="1" x14ac:dyDescent="0.3"/>
    <row r="6" spans="1:9" ht="64.5" thickBot="1" x14ac:dyDescent="0.3">
      <c r="A6" s="97" t="s">
        <v>0</v>
      </c>
      <c r="B6" s="98" t="s">
        <v>1</v>
      </c>
      <c r="C6" s="98" t="s">
        <v>95</v>
      </c>
      <c r="D6" s="99" t="s">
        <v>8</v>
      </c>
      <c r="E6" s="98" t="s">
        <v>9</v>
      </c>
      <c r="F6" s="100" t="s">
        <v>10</v>
      </c>
      <c r="G6" s="100" t="s">
        <v>11</v>
      </c>
      <c r="H6" s="101" t="s">
        <v>12</v>
      </c>
      <c r="I6" s="102" t="s">
        <v>13</v>
      </c>
    </row>
    <row r="7" spans="1:9" x14ac:dyDescent="0.25">
      <c r="A7" s="103">
        <v>1</v>
      </c>
      <c r="B7" s="104">
        <v>2</v>
      </c>
      <c r="C7" s="104">
        <v>3</v>
      </c>
      <c r="D7" s="105">
        <v>4</v>
      </c>
      <c r="E7" s="106">
        <v>5</v>
      </c>
      <c r="F7" s="107" t="s">
        <v>177</v>
      </c>
      <c r="G7" s="106">
        <v>7</v>
      </c>
      <c r="H7" s="107" t="s">
        <v>178</v>
      </c>
      <c r="I7" s="108">
        <v>9</v>
      </c>
    </row>
    <row r="8" spans="1:9" ht="16.5" x14ac:dyDescent="0.25">
      <c r="A8" s="151" t="s">
        <v>105</v>
      </c>
      <c r="B8" s="152"/>
      <c r="C8" s="152"/>
      <c r="D8" s="152"/>
      <c r="E8" s="152"/>
      <c r="F8" s="152"/>
      <c r="G8" s="152"/>
      <c r="H8" s="152"/>
      <c r="I8" s="153"/>
    </row>
    <row r="9" spans="1:9" x14ac:dyDescent="0.25">
      <c r="A9" s="109">
        <v>1</v>
      </c>
      <c r="B9" s="75" t="s">
        <v>82</v>
      </c>
      <c r="C9" s="75" t="s">
        <v>115</v>
      </c>
      <c r="D9" s="81">
        <v>19</v>
      </c>
      <c r="E9" s="96">
        <v>500</v>
      </c>
      <c r="F9" s="33"/>
      <c r="G9" s="34"/>
      <c r="H9" s="20">
        <f t="shared" ref="H9:H10" si="0">F9+(F9*G9)</f>
        <v>0</v>
      </c>
      <c r="I9" s="110"/>
    </row>
    <row r="10" spans="1:9" ht="15.75" thickBot="1" x14ac:dyDescent="0.3">
      <c r="A10" s="111">
        <v>2</v>
      </c>
      <c r="B10" s="112" t="s">
        <v>81</v>
      </c>
      <c r="C10" s="75" t="s">
        <v>115</v>
      </c>
      <c r="D10" s="81">
        <v>19</v>
      </c>
      <c r="E10" s="113">
        <v>500</v>
      </c>
      <c r="F10" s="114"/>
      <c r="G10" s="115"/>
      <c r="H10" s="116">
        <f t="shared" si="0"/>
        <v>0</v>
      </c>
      <c r="I10" s="117"/>
    </row>
    <row r="11" spans="1:9" ht="15.75" thickBot="1" x14ac:dyDescent="0.3">
      <c r="A11" s="154" t="s">
        <v>176</v>
      </c>
      <c r="B11" s="155"/>
      <c r="C11" s="155"/>
      <c r="D11" s="155"/>
      <c r="E11" s="156"/>
      <c r="F11" s="36">
        <f>F9+F10</f>
        <v>0</v>
      </c>
      <c r="H11" s="36">
        <f>H9+H10</f>
        <v>0</v>
      </c>
    </row>
    <row r="13" spans="1:9" x14ac:dyDescent="0.25">
      <c r="B13" s="150" t="s">
        <v>83</v>
      </c>
      <c r="C13" s="150"/>
      <c r="D13" s="150"/>
      <c r="E13" s="150"/>
      <c r="F13" s="150"/>
      <c r="G13" s="150"/>
      <c r="H13" s="150"/>
      <c r="I13" s="150"/>
    </row>
    <row r="14" spans="1:9" x14ac:dyDescent="0.25">
      <c r="B14" s="150"/>
      <c r="C14" s="150"/>
      <c r="D14" s="150"/>
      <c r="E14" s="150"/>
      <c r="F14" s="150"/>
      <c r="G14" s="150"/>
      <c r="H14" s="150"/>
      <c r="I14" s="150"/>
    </row>
    <row r="15" spans="1:9" x14ac:dyDescent="0.25">
      <c r="B15" s="150"/>
      <c r="C15" s="150"/>
      <c r="D15" s="150"/>
      <c r="E15" s="150"/>
      <c r="F15" s="150"/>
      <c r="G15" s="150"/>
      <c r="H15" s="150"/>
      <c r="I15" s="150"/>
    </row>
    <row r="24" ht="18.75" customHeight="1" x14ac:dyDescent="0.25"/>
  </sheetData>
  <mergeCells count="6">
    <mergeCell ref="B13:I15"/>
    <mergeCell ref="G2:I2"/>
    <mergeCell ref="D3:H3"/>
    <mergeCell ref="B2:F2"/>
    <mergeCell ref="A8:I8"/>
    <mergeCell ref="A11:E11"/>
  </mergeCells>
  <pageMargins left="0.7" right="0.7" top="0.75" bottom="0.75" header="0.3" footer="0.3"/>
  <pageSetup paperSize="9"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B77C9-E204-487E-9593-D40BE8FBCDD4}">
  <sheetPr>
    <tabColor theme="3" tint="0.39997558519241921"/>
    <pageSetUpPr fitToPage="1"/>
  </sheetPr>
  <dimension ref="A2:J44"/>
  <sheetViews>
    <sheetView tabSelected="1" workbookViewId="0">
      <selection activeCell="J7" sqref="J7"/>
    </sheetView>
  </sheetViews>
  <sheetFormatPr defaultRowHeight="15" x14ac:dyDescent="0.25"/>
  <cols>
    <col min="1" max="1" width="3.28515625" style="1" customWidth="1"/>
    <col min="2" max="2" width="80" style="1" customWidth="1"/>
    <col min="3" max="3" width="40.28515625" style="1" customWidth="1"/>
    <col min="4" max="4" width="25.5703125" style="1" customWidth="1"/>
    <col min="5" max="5" width="13.7109375" style="1" customWidth="1"/>
    <col min="6" max="6" width="19.140625" style="1" customWidth="1"/>
    <col min="7" max="7" width="15.5703125" style="1" customWidth="1"/>
    <col min="8" max="8" width="9.140625" style="1"/>
    <col min="9" max="9" width="14.28515625" style="1" customWidth="1"/>
    <col min="10" max="10" width="25.5703125" style="1" customWidth="1"/>
    <col min="11" max="16384" width="9.140625" style="1"/>
  </cols>
  <sheetData>
    <row r="2" spans="1:10" ht="36.75" customHeight="1" x14ac:dyDescent="0.3">
      <c r="B2" s="157" t="s">
        <v>119</v>
      </c>
      <c r="C2" s="157"/>
      <c r="D2" s="157"/>
      <c r="E2" s="157"/>
      <c r="F2" s="157"/>
      <c r="G2" s="157"/>
      <c r="H2" s="140" t="s">
        <v>120</v>
      </c>
      <c r="I2" s="140"/>
      <c r="J2" s="140"/>
    </row>
    <row r="3" spans="1:10" ht="20.25" x14ac:dyDescent="0.25">
      <c r="E3" s="141"/>
      <c r="F3" s="141"/>
      <c r="G3" s="141"/>
      <c r="H3" s="141"/>
      <c r="I3" s="141"/>
    </row>
    <row r="5" spans="1:10" ht="15.75" thickBot="1" x14ac:dyDescent="0.3"/>
    <row r="6" spans="1:10" ht="64.5" thickBot="1" x14ac:dyDescent="0.3">
      <c r="A6" s="97" t="s">
        <v>0</v>
      </c>
      <c r="B6" s="98" t="s">
        <v>1</v>
      </c>
      <c r="C6" s="98" t="s">
        <v>85</v>
      </c>
      <c r="D6" s="98" t="s">
        <v>95</v>
      </c>
      <c r="E6" s="99" t="s">
        <v>8</v>
      </c>
      <c r="F6" s="98" t="s">
        <v>9</v>
      </c>
      <c r="G6" s="100" t="s">
        <v>10</v>
      </c>
      <c r="H6" s="100" t="s">
        <v>11</v>
      </c>
      <c r="I6" s="101" t="s">
        <v>12</v>
      </c>
      <c r="J6" s="102" t="s">
        <v>13</v>
      </c>
    </row>
    <row r="7" spans="1:10" x14ac:dyDescent="0.25">
      <c r="A7" s="103">
        <v>1</v>
      </c>
      <c r="B7" s="104">
        <v>2</v>
      </c>
      <c r="C7" s="104">
        <v>3</v>
      </c>
      <c r="D7" s="104">
        <v>4</v>
      </c>
      <c r="E7" s="105">
        <v>5</v>
      </c>
      <c r="F7" s="106">
        <v>6</v>
      </c>
      <c r="G7" s="107" t="s">
        <v>179</v>
      </c>
      <c r="H7" s="106">
        <v>8</v>
      </c>
      <c r="I7" s="107" t="s">
        <v>180</v>
      </c>
      <c r="J7" s="108">
        <v>10</v>
      </c>
    </row>
    <row r="8" spans="1:10" x14ac:dyDescent="0.25">
      <c r="A8" s="158" t="s">
        <v>84</v>
      </c>
      <c r="B8" s="159"/>
      <c r="C8" s="159"/>
      <c r="D8" s="159"/>
      <c r="E8" s="159"/>
      <c r="F8" s="159"/>
      <c r="G8" s="159"/>
      <c r="H8" s="159"/>
      <c r="I8" s="159"/>
      <c r="J8" s="160"/>
    </row>
    <row r="9" spans="1:10" x14ac:dyDescent="0.25">
      <c r="A9" s="121">
        <v>1</v>
      </c>
      <c r="B9" s="26" t="s">
        <v>86</v>
      </c>
      <c r="C9" s="26">
        <v>34389</v>
      </c>
      <c r="D9" s="26" t="s">
        <v>96</v>
      </c>
      <c r="E9" s="81">
        <v>2</v>
      </c>
      <c r="F9" s="96"/>
      <c r="G9" s="118">
        <f>E9*F9</f>
        <v>0</v>
      </c>
      <c r="H9" s="119"/>
      <c r="I9" s="120">
        <f>G9+(G9*H9)</f>
        <v>0</v>
      </c>
      <c r="J9" s="121"/>
    </row>
    <row r="10" spans="1:10" x14ac:dyDescent="0.25">
      <c r="A10" s="121">
        <v>2</v>
      </c>
      <c r="B10" s="26" t="s">
        <v>87</v>
      </c>
      <c r="C10" s="26">
        <v>2662</v>
      </c>
      <c r="D10" s="26" t="s">
        <v>96</v>
      </c>
      <c r="E10" s="81">
        <v>2</v>
      </c>
      <c r="F10" s="96"/>
      <c r="G10" s="118">
        <f t="shared" ref="G10:G16" si="0">E10*F10</f>
        <v>0</v>
      </c>
      <c r="H10" s="119"/>
      <c r="I10" s="120">
        <f t="shared" ref="I10:I16" si="1">G10+(G10*H10)</f>
        <v>0</v>
      </c>
      <c r="J10" s="121"/>
    </row>
    <row r="11" spans="1:10" x14ac:dyDescent="0.25">
      <c r="A11" s="121">
        <v>3</v>
      </c>
      <c r="B11" s="26" t="s">
        <v>88</v>
      </c>
      <c r="C11" s="26">
        <v>1501</v>
      </c>
      <c r="D11" s="26" t="s">
        <v>96</v>
      </c>
      <c r="E11" s="81">
        <v>2</v>
      </c>
      <c r="F11" s="96"/>
      <c r="G11" s="118">
        <f t="shared" si="0"/>
        <v>0</v>
      </c>
      <c r="H11" s="119"/>
      <c r="I11" s="120">
        <f t="shared" si="1"/>
        <v>0</v>
      </c>
      <c r="J11" s="121"/>
    </row>
    <row r="12" spans="1:10" x14ac:dyDescent="0.25">
      <c r="A12" s="121">
        <v>4</v>
      </c>
      <c r="B12" s="26" t="s">
        <v>89</v>
      </c>
      <c r="C12" s="26" t="s">
        <v>92</v>
      </c>
      <c r="D12" s="26" t="s">
        <v>96</v>
      </c>
      <c r="E12" s="81">
        <v>2</v>
      </c>
      <c r="F12" s="96"/>
      <c r="G12" s="118">
        <f t="shared" si="0"/>
        <v>0</v>
      </c>
      <c r="H12" s="119"/>
      <c r="I12" s="120">
        <f t="shared" si="1"/>
        <v>0</v>
      </c>
      <c r="J12" s="121"/>
    </row>
    <row r="13" spans="1:10" x14ac:dyDescent="0.25">
      <c r="A13" s="121">
        <v>5</v>
      </c>
      <c r="B13" s="26" t="s">
        <v>89</v>
      </c>
      <c r="C13" s="26" t="s">
        <v>93</v>
      </c>
      <c r="D13" s="26" t="s">
        <v>96</v>
      </c>
      <c r="E13" s="81">
        <v>2</v>
      </c>
      <c r="F13" s="96"/>
      <c r="G13" s="118">
        <f t="shared" si="0"/>
        <v>0</v>
      </c>
      <c r="H13" s="119"/>
      <c r="I13" s="120">
        <f t="shared" si="1"/>
        <v>0</v>
      </c>
      <c r="J13" s="121"/>
    </row>
    <row r="14" spans="1:10" x14ac:dyDescent="0.25">
      <c r="A14" s="121">
        <v>6</v>
      </c>
      <c r="B14" s="26" t="s">
        <v>90</v>
      </c>
      <c r="C14" s="26">
        <v>30017</v>
      </c>
      <c r="D14" s="26" t="s">
        <v>96</v>
      </c>
      <c r="E14" s="81">
        <v>2</v>
      </c>
      <c r="F14" s="96"/>
      <c r="G14" s="118">
        <f t="shared" si="0"/>
        <v>0</v>
      </c>
      <c r="H14" s="119"/>
      <c r="I14" s="120">
        <f t="shared" si="1"/>
        <v>0</v>
      </c>
      <c r="J14" s="122"/>
    </row>
    <row r="15" spans="1:10" x14ac:dyDescent="0.25">
      <c r="A15" s="121">
        <v>7</v>
      </c>
      <c r="B15" s="26" t="s">
        <v>90</v>
      </c>
      <c r="C15" s="26">
        <v>30055</v>
      </c>
      <c r="D15" s="26" t="s">
        <v>96</v>
      </c>
      <c r="E15" s="81">
        <v>2</v>
      </c>
      <c r="F15" s="96"/>
      <c r="G15" s="118">
        <f t="shared" si="0"/>
        <v>0</v>
      </c>
      <c r="H15" s="119"/>
      <c r="I15" s="120">
        <f t="shared" si="1"/>
        <v>0</v>
      </c>
      <c r="J15" s="122"/>
    </row>
    <row r="16" spans="1:10" x14ac:dyDescent="0.25">
      <c r="A16" s="121">
        <v>8</v>
      </c>
      <c r="B16" s="26" t="s">
        <v>91</v>
      </c>
      <c r="C16" s="26" t="s">
        <v>94</v>
      </c>
      <c r="D16" s="26" t="s">
        <v>96</v>
      </c>
      <c r="E16" s="81">
        <v>2</v>
      </c>
      <c r="F16" s="96"/>
      <c r="G16" s="118">
        <f t="shared" si="0"/>
        <v>0</v>
      </c>
      <c r="H16" s="119"/>
      <c r="I16" s="120">
        <f t="shared" si="1"/>
        <v>0</v>
      </c>
      <c r="J16" s="122"/>
    </row>
    <row r="17" spans="1:10" x14ac:dyDescent="0.25">
      <c r="A17" s="158" t="s">
        <v>105</v>
      </c>
      <c r="B17" s="159"/>
      <c r="C17" s="159"/>
      <c r="D17" s="159"/>
      <c r="E17" s="159"/>
      <c r="F17" s="159"/>
      <c r="G17" s="159"/>
      <c r="H17" s="159"/>
      <c r="I17" s="159"/>
      <c r="J17" s="160"/>
    </row>
    <row r="18" spans="1:10" x14ac:dyDescent="0.25">
      <c r="A18" s="121">
        <v>9</v>
      </c>
      <c r="B18" s="26" t="s">
        <v>98</v>
      </c>
      <c r="C18" s="26">
        <v>34389</v>
      </c>
      <c r="D18" s="26" t="s">
        <v>97</v>
      </c>
      <c r="E18" s="81">
        <v>19</v>
      </c>
      <c r="F18" s="96"/>
      <c r="G18" s="118">
        <f>E18*F18</f>
        <v>0</v>
      </c>
      <c r="H18" s="119"/>
      <c r="I18" s="120">
        <f>G18+(G18*H18)</f>
        <v>0</v>
      </c>
      <c r="J18" s="121"/>
    </row>
    <row r="19" spans="1:10" x14ac:dyDescent="0.25">
      <c r="A19" s="121">
        <v>10</v>
      </c>
      <c r="B19" s="26" t="s">
        <v>99</v>
      </c>
      <c r="C19" s="26">
        <v>2662</v>
      </c>
      <c r="D19" s="26" t="s">
        <v>97</v>
      </c>
      <c r="E19" s="81">
        <v>19</v>
      </c>
      <c r="F19" s="96"/>
      <c r="G19" s="118">
        <f t="shared" ref="G19:G25" si="2">E19*F19</f>
        <v>0</v>
      </c>
      <c r="H19" s="119"/>
      <c r="I19" s="120">
        <f t="shared" ref="I19:I25" si="3">G19+(G19*H19)</f>
        <v>0</v>
      </c>
      <c r="J19" s="121"/>
    </row>
    <row r="20" spans="1:10" x14ac:dyDescent="0.25">
      <c r="A20" s="121">
        <v>11</v>
      </c>
      <c r="B20" s="26" t="s">
        <v>100</v>
      </c>
      <c r="C20" s="26">
        <v>1501</v>
      </c>
      <c r="D20" s="26" t="s">
        <v>97</v>
      </c>
      <c r="E20" s="81">
        <v>19</v>
      </c>
      <c r="F20" s="96"/>
      <c r="G20" s="118">
        <f t="shared" si="2"/>
        <v>0</v>
      </c>
      <c r="H20" s="119"/>
      <c r="I20" s="120">
        <f t="shared" si="3"/>
        <v>0</v>
      </c>
      <c r="J20" s="121"/>
    </row>
    <row r="21" spans="1:10" x14ac:dyDescent="0.25">
      <c r="A21" s="121">
        <v>12</v>
      </c>
      <c r="B21" s="26" t="s">
        <v>101</v>
      </c>
      <c r="C21" s="26" t="s">
        <v>92</v>
      </c>
      <c r="D21" s="26" t="s">
        <v>97</v>
      </c>
      <c r="E21" s="81">
        <v>19</v>
      </c>
      <c r="F21" s="96"/>
      <c r="G21" s="118">
        <f t="shared" si="2"/>
        <v>0</v>
      </c>
      <c r="H21" s="119"/>
      <c r="I21" s="120">
        <f t="shared" si="3"/>
        <v>0</v>
      </c>
      <c r="J21" s="121"/>
    </row>
    <row r="22" spans="1:10" x14ac:dyDescent="0.25">
      <c r="A22" s="121">
        <v>13</v>
      </c>
      <c r="B22" s="26" t="s">
        <v>101</v>
      </c>
      <c r="C22" s="26" t="s">
        <v>93</v>
      </c>
      <c r="D22" s="26" t="s">
        <v>97</v>
      </c>
      <c r="E22" s="81">
        <v>19</v>
      </c>
      <c r="F22" s="96"/>
      <c r="G22" s="118">
        <f t="shared" si="2"/>
        <v>0</v>
      </c>
      <c r="H22" s="119"/>
      <c r="I22" s="120">
        <f t="shared" si="3"/>
        <v>0</v>
      </c>
      <c r="J22" s="121"/>
    </row>
    <row r="23" spans="1:10" x14ac:dyDescent="0.25">
      <c r="A23" s="121">
        <v>14</v>
      </c>
      <c r="B23" s="26" t="s">
        <v>102</v>
      </c>
      <c r="C23" s="26">
        <v>30017</v>
      </c>
      <c r="D23" s="26" t="s">
        <v>97</v>
      </c>
      <c r="E23" s="81">
        <v>19</v>
      </c>
      <c r="F23" s="96"/>
      <c r="G23" s="118">
        <f t="shared" si="2"/>
        <v>0</v>
      </c>
      <c r="H23" s="119"/>
      <c r="I23" s="120">
        <f t="shared" si="3"/>
        <v>0</v>
      </c>
      <c r="J23" s="122"/>
    </row>
    <row r="24" spans="1:10" x14ac:dyDescent="0.25">
      <c r="A24" s="121">
        <v>15</v>
      </c>
      <c r="B24" s="26" t="s">
        <v>102</v>
      </c>
      <c r="C24" s="26">
        <v>30055</v>
      </c>
      <c r="D24" s="26" t="s">
        <v>97</v>
      </c>
      <c r="E24" s="81">
        <v>19</v>
      </c>
      <c r="F24" s="96"/>
      <c r="G24" s="118">
        <f t="shared" si="2"/>
        <v>0</v>
      </c>
      <c r="H24" s="119"/>
      <c r="I24" s="120">
        <f t="shared" si="3"/>
        <v>0</v>
      </c>
      <c r="J24" s="122"/>
    </row>
    <row r="25" spans="1:10" x14ac:dyDescent="0.25">
      <c r="A25" s="121">
        <v>16</v>
      </c>
      <c r="B25" s="26" t="s">
        <v>103</v>
      </c>
      <c r="C25" s="26" t="s">
        <v>94</v>
      </c>
      <c r="D25" s="26" t="s">
        <v>97</v>
      </c>
      <c r="E25" s="81">
        <v>19</v>
      </c>
      <c r="F25" s="96"/>
      <c r="G25" s="118">
        <f t="shared" si="2"/>
        <v>0</v>
      </c>
      <c r="H25" s="119"/>
      <c r="I25" s="120">
        <f t="shared" si="3"/>
        <v>0</v>
      </c>
      <c r="J25" s="122"/>
    </row>
    <row r="26" spans="1:10" x14ac:dyDescent="0.25">
      <c r="A26" s="121">
        <v>17</v>
      </c>
      <c r="B26" s="26" t="s">
        <v>104</v>
      </c>
      <c r="C26" s="26">
        <v>1029</v>
      </c>
      <c r="D26" s="26" t="s">
        <v>97</v>
      </c>
      <c r="E26" s="81">
        <v>19</v>
      </c>
      <c r="F26" s="96"/>
      <c r="G26" s="118">
        <f t="shared" ref="G26" si="4">E26*F26</f>
        <v>0</v>
      </c>
      <c r="H26" s="119"/>
      <c r="I26" s="120">
        <f t="shared" ref="I26" si="5">G26+(G26*H26)</f>
        <v>0</v>
      </c>
      <c r="J26" s="122"/>
    </row>
    <row r="27" spans="1:10" x14ac:dyDescent="0.25">
      <c r="A27" s="158" t="s">
        <v>106</v>
      </c>
      <c r="B27" s="159"/>
      <c r="C27" s="159"/>
      <c r="D27" s="159"/>
      <c r="E27" s="159"/>
      <c r="F27" s="159"/>
      <c r="G27" s="159"/>
      <c r="H27" s="159"/>
      <c r="I27" s="159"/>
      <c r="J27" s="160"/>
    </row>
    <row r="28" spans="1:10" x14ac:dyDescent="0.25">
      <c r="A28" s="121">
        <v>18</v>
      </c>
      <c r="B28" s="26" t="s">
        <v>107</v>
      </c>
      <c r="C28" s="26">
        <v>34389</v>
      </c>
      <c r="D28" s="26" t="s">
        <v>96</v>
      </c>
      <c r="E28" s="81">
        <v>2</v>
      </c>
      <c r="F28" s="96"/>
      <c r="G28" s="118">
        <f>E28*F28</f>
        <v>0</v>
      </c>
      <c r="H28" s="119"/>
      <c r="I28" s="120">
        <f>G28+(G28*H28)</f>
        <v>0</v>
      </c>
      <c r="J28" s="121"/>
    </row>
    <row r="29" spans="1:10" x14ac:dyDescent="0.25">
      <c r="A29" s="121">
        <v>19</v>
      </c>
      <c r="B29" s="26" t="s">
        <v>108</v>
      </c>
      <c r="C29" s="26">
        <v>2662</v>
      </c>
      <c r="D29" s="26" t="s">
        <v>96</v>
      </c>
      <c r="E29" s="81">
        <v>2</v>
      </c>
      <c r="F29" s="96"/>
      <c r="G29" s="118">
        <f t="shared" ref="G29:G36" si="6">E29*F29</f>
        <v>0</v>
      </c>
      <c r="H29" s="119"/>
      <c r="I29" s="120">
        <f t="shared" ref="I29:I36" si="7">G29+(G29*H29)</f>
        <v>0</v>
      </c>
      <c r="J29" s="121"/>
    </row>
    <row r="30" spans="1:10" x14ac:dyDescent="0.25">
      <c r="A30" s="121">
        <v>20</v>
      </c>
      <c r="B30" s="26" t="s">
        <v>109</v>
      </c>
      <c r="C30" s="26">
        <v>1501</v>
      </c>
      <c r="D30" s="26" t="s">
        <v>96</v>
      </c>
      <c r="E30" s="81">
        <v>2</v>
      </c>
      <c r="F30" s="96"/>
      <c r="G30" s="118">
        <f t="shared" si="6"/>
        <v>0</v>
      </c>
      <c r="H30" s="119"/>
      <c r="I30" s="120">
        <f t="shared" si="7"/>
        <v>0</v>
      </c>
      <c r="J30" s="121"/>
    </row>
    <row r="31" spans="1:10" x14ac:dyDescent="0.25">
      <c r="A31" s="121">
        <v>21</v>
      </c>
      <c r="B31" s="26" t="s">
        <v>110</v>
      </c>
      <c r="C31" s="26" t="s">
        <v>92</v>
      </c>
      <c r="D31" s="26" t="s">
        <v>96</v>
      </c>
      <c r="E31" s="81">
        <v>2</v>
      </c>
      <c r="F31" s="96"/>
      <c r="G31" s="118">
        <f t="shared" si="6"/>
        <v>0</v>
      </c>
      <c r="H31" s="119"/>
      <c r="I31" s="120">
        <f t="shared" si="7"/>
        <v>0</v>
      </c>
      <c r="J31" s="121"/>
    </row>
    <row r="32" spans="1:10" x14ac:dyDescent="0.25">
      <c r="A32" s="121">
        <v>22</v>
      </c>
      <c r="B32" s="26" t="s">
        <v>110</v>
      </c>
      <c r="C32" s="26" t="s">
        <v>93</v>
      </c>
      <c r="D32" s="26" t="s">
        <v>96</v>
      </c>
      <c r="E32" s="81">
        <v>2</v>
      </c>
      <c r="F32" s="96"/>
      <c r="G32" s="118">
        <f t="shared" si="6"/>
        <v>0</v>
      </c>
      <c r="H32" s="119"/>
      <c r="I32" s="120">
        <f t="shared" si="7"/>
        <v>0</v>
      </c>
      <c r="J32" s="121"/>
    </row>
    <row r="33" spans="1:10" x14ac:dyDescent="0.25">
      <c r="A33" s="121">
        <v>23</v>
      </c>
      <c r="B33" s="26" t="s">
        <v>111</v>
      </c>
      <c r="C33" s="26">
        <v>30017</v>
      </c>
      <c r="D33" s="26" t="s">
        <v>96</v>
      </c>
      <c r="E33" s="81">
        <v>2</v>
      </c>
      <c r="F33" s="96"/>
      <c r="G33" s="118">
        <f t="shared" si="6"/>
        <v>0</v>
      </c>
      <c r="H33" s="119"/>
      <c r="I33" s="120">
        <f t="shared" si="7"/>
        <v>0</v>
      </c>
      <c r="J33" s="122"/>
    </row>
    <row r="34" spans="1:10" x14ac:dyDescent="0.25">
      <c r="A34" s="121">
        <v>24</v>
      </c>
      <c r="B34" s="26" t="s">
        <v>111</v>
      </c>
      <c r="C34" s="26">
        <v>30055</v>
      </c>
      <c r="D34" s="26" t="s">
        <v>96</v>
      </c>
      <c r="E34" s="81">
        <v>2</v>
      </c>
      <c r="F34" s="96"/>
      <c r="G34" s="118">
        <f t="shared" si="6"/>
        <v>0</v>
      </c>
      <c r="H34" s="119"/>
      <c r="I34" s="120">
        <f t="shared" si="7"/>
        <v>0</v>
      </c>
      <c r="J34" s="122"/>
    </row>
    <row r="35" spans="1:10" ht="18.75" customHeight="1" x14ac:dyDescent="0.25">
      <c r="A35" s="121">
        <v>25</v>
      </c>
      <c r="B35" s="26" t="s">
        <v>112</v>
      </c>
      <c r="C35" s="26" t="s">
        <v>94</v>
      </c>
      <c r="D35" s="26" t="s">
        <v>96</v>
      </c>
      <c r="E35" s="81">
        <v>2</v>
      </c>
      <c r="F35" s="96"/>
      <c r="G35" s="118">
        <f t="shared" si="6"/>
        <v>0</v>
      </c>
      <c r="H35" s="119"/>
      <c r="I35" s="120">
        <f t="shared" si="7"/>
        <v>0</v>
      </c>
      <c r="J35" s="122"/>
    </row>
    <row r="36" spans="1:10" x14ac:dyDescent="0.25">
      <c r="A36" s="121">
        <v>26</v>
      </c>
      <c r="B36" s="26" t="s">
        <v>116</v>
      </c>
      <c r="C36" s="26"/>
      <c r="D36" s="26" t="s">
        <v>96</v>
      </c>
      <c r="E36" s="81">
        <v>2</v>
      </c>
      <c r="F36" s="96"/>
      <c r="G36" s="118">
        <f t="shared" si="6"/>
        <v>0</v>
      </c>
      <c r="H36" s="119"/>
      <c r="I36" s="120">
        <f t="shared" si="7"/>
        <v>0</v>
      </c>
      <c r="J36" s="122"/>
    </row>
    <row r="37" spans="1:10" x14ac:dyDescent="0.25">
      <c r="A37" s="121">
        <v>27</v>
      </c>
      <c r="B37" s="75" t="s">
        <v>116</v>
      </c>
      <c r="C37" s="75"/>
      <c r="D37" s="75" t="s">
        <v>96</v>
      </c>
      <c r="E37" s="81">
        <v>2</v>
      </c>
      <c r="F37" s="96"/>
      <c r="G37" s="118">
        <f t="shared" ref="G37" si="8">E37*F37</f>
        <v>0</v>
      </c>
      <c r="H37" s="119"/>
      <c r="I37" s="120">
        <f t="shared" ref="I37" si="9">G37+(G37*H37)</f>
        <v>0</v>
      </c>
      <c r="J37" s="123"/>
    </row>
    <row r="38" spans="1:10" x14ac:dyDescent="0.25">
      <c r="A38" s="121">
        <v>28</v>
      </c>
      <c r="B38" s="26" t="s">
        <v>113</v>
      </c>
      <c r="C38" s="26"/>
      <c r="D38" s="75" t="s">
        <v>96</v>
      </c>
      <c r="E38" s="81">
        <v>2</v>
      </c>
      <c r="F38" s="96"/>
      <c r="G38" s="118">
        <f t="shared" ref="G38:G39" si="10">E38*F38</f>
        <v>0</v>
      </c>
      <c r="H38" s="119"/>
      <c r="I38" s="120">
        <f t="shared" ref="I38:I39" si="11">G38+(G38*H38)</f>
        <v>0</v>
      </c>
      <c r="J38" s="122"/>
    </row>
    <row r="39" spans="1:10" ht="15.75" thickBot="1" x14ac:dyDescent="0.3">
      <c r="A39" s="121">
        <v>29</v>
      </c>
      <c r="B39" s="75" t="s">
        <v>114</v>
      </c>
      <c r="C39" s="75"/>
      <c r="D39" s="75" t="s">
        <v>96</v>
      </c>
      <c r="E39" s="81">
        <v>2</v>
      </c>
      <c r="F39" s="96"/>
      <c r="G39" s="118">
        <f t="shared" si="10"/>
        <v>0</v>
      </c>
      <c r="H39" s="119"/>
      <c r="I39" s="120">
        <f t="shared" si="11"/>
        <v>0</v>
      </c>
      <c r="J39" s="123"/>
    </row>
    <row r="40" spans="1:10" ht="15.75" thickBot="1" x14ac:dyDescent="0.3">
      <c r="A40" s="161" t="s">
        <v>175</v>
      </c>
      <c r="B40" s="162"/>
      <c r="C40" s="162"/>
      <c r="D40" s="162"/>
      <c r="E40" s="162"/>
      <c r="F40" s="163"/>
      <c r="G40" s="36">
        <f>SUM(G9:G39)</f>
        <v>0</v>
      </c>
      <c r="I40" s="36">
        <f>SUM(I9:I39)</f>
        <v>0</v>
      </c>
    </row>
    <row r="42" spans="1:10" x14ac:dyDescent="0.25">
      <c r="B42" s="150" t="s">
        <v>83</v>
      </c>
      <c r="C42" s="150"/>
      <c r="D42" s="150"/>
      <c r="E42" s="150"/>
      <c r="F42" s="150"/>
      <c r="G42" s="150"/>
      <c r="H42" s="150"/>
      <c r="I42" s="150"/>
      <c r="J42" s="150"/>
    </row>
    <row r="43" spans="1:10" x14ac:dyDescent="0.25"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x14ac:dyDescent="0.25">
      <c r="B44" s="150"/>
      <c r="C44" s="150"/>
      <c r="D44" s="150"/>
      <c r="E44" s="150"/>
      <c r="F44" s="150"/>
      <c r="G44" s="150"/>
      <c r="H44" s="150"/>
      <c r="I44" s="150"/>
      <c r="J44" s="150"/>
    </row>
  </sheetData>
  <mergeCells count="8">
    <mergeCell ref="B2:G2"/>
    <mergeCell ref="H2:J2"/>
    <mergeCell ref="E3:I3"/>
    <mergeCell ref="A8:J8"/>
    <mergeCell ref="B42:J44"/>
    <mergeCell ref="A17:J17"/>
    <mergeCell ref="A27:J27"/>
    <mergeCell ref="A40:F40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39997558519241921"/>
    <pageSetUpPr fitToPage="1"/>
  </sheetPr>
  <dimension ref="A1:O8"/>
  <sheetViews>
    <sheetView workbookViewId="0">
      <selection activeCell="K19" sqref="K19"/>
    </sheetView>
  </sheetViews>
  <sheetFormatPr defaultRowHeight="15" x14ac:dyDescent="0.25"/>
  <cols>
    <col min="1" max="1" width="3.28515625" customWidth="1"/>
    <col min="2" max="2" width="27.42578125" customWidth="1"/>
    <col min="3" max="3" width="18.7109375" customWidth="1"/>
    <col min="4" max="4" width="17.42578125" customWidth="1"/>
    <col min="5" max="6" width="15.140625" customWidth="1"/>
    <col min="7" max="7" width="14" customWidth="1"/>
    <col min="8" max="8" width="13.85546875" customWidth="1"/>
    <col min="9" max="9" width="13" customWidth="1"/>
    <col min="10" max="10" width="11" customWidth="1"/>
    <col min="11" max="11" width="13.7109375" customWidth="1"/>
    <col min="13" max="13" width="13.140625" customWidth="1"/>
    <col min="14" max="14" width="17.28515625" customWidth="1"/>
  </cols>
  <sheetData>
    <row r="1" spans="1:15" s="1" customFormat="1" x14ac:dyDescent="0.25"/>
    <row r="2" spans="1:15" s="1" customFormat="1" ht="18.75" x14ac:dyDescent="0.3">
      <c r="L2" s="140" t="s">
        <v>64</v>
      </c>
      <c r="M2" s="140"/>
      <c r="N2" s="140"/>
      <c r="O2" s="140"/>
    </row>
    <row r="3" spans="1:15" ht="20.25" x14ac:dyDescent="0.25">
      <c r="C3" s="141" t="s">
        <v>73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"/>
      <c r="O3" s="1"/>
    </row>
    <row r="4" spans="1:15" ht="15.75" thickBot="1" x14ac:dyDescent="0.3"/>
    <row r="5" spans="1:15" ht="63.75" x14ac:dyDescent="0.25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10" t="s">
        <v>5</v>
      </c>
      <c r="G5" s="68" t="s">
        <v>6</v>
      </c>
      <c r="H5" s="68" t="s">
        <v>7</v>
      </c>
      <c r="I5" s="69" t="s">
        <v>8</v>
      </c>
      <c r="J5" s="67" t="s">
        <v>9</v>
      </c>
      <c r="K5" s="70" t="s">
        <v>10</v>
      </c>
      <c r="L5" s="70" t="s">
        <v>11</v>
      </c>
      <c r="M5" s="70" t="s">
        <v>12</v>
      </c>
      <c r="N5" s="68" t="s">
        <v>13</v>
      </c>
    </row>
    <row r="6" spans="1:15" x14ac:dyDescent="0.25">
      <c r="A6" s="55">
        <v>1</v>
      </c>
      <c r="B6" s="56">
        <v>2</v>
      </c>
      <c r="C6" s="57">
        <v>3</v>
      </c>
      <c r="D6" s="56">
        <v>4</v>
      </c>
      <c r="E6" s="58">
        <v>5</v>
      </c>
      <c r="F6" s="58">
        <v>6</v>
      </c>
      <c r="G6" s="5">
        <v>7</v>
      </c>
      <c r="H6" s="5">
        <v>8</v>
      </c>
      <c r="I6" s="6">
        <v>9</v>
      </c>
      <c r="J6" s="4">
        <v>10</v>
      </c>
      <c r="K6" s="7" t="s">
        <v>14</v>
      </c>
      <c r="L6" s="4">
        <v>12</v>
      </c>
      <c r="M6" s="7" t="s">
        <v>15</v>
      </c>
      <c r="N6" s="5">
        <v>8</v>
      </c>
    </row>
    <row r="7" spans="1:15" s="1" customFormat="1" ht="16.5" x14ac:dyDescent="0.25">
      <c r="A7" s="143" t="s">
        <v>21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1:15" ht="27" x14ac:dyDescent="0.3">
      <c r="A8" s="29">
        <v>1</v>
      </c>
      <c r="B8" s="40" t="s">
        <v>27</v>
      </c>
      <c r="C8" s="3" t="s">
        <v>28</v>
      </c>
      <c r="D8" s="41" t="s">
        <v>29</v>
      </c>
      <c r="E8" s="28">
        <v>45495</v>
      </c>
      <c r="F8" s="80"/>
      <c r="G8" s="39"/>
      <c r="H8" s="39"/>
      <c r="I8" s="81">
        <f t="shared" ref="I8" si="0">COUNT(E8:H8)</f>
        <v>1</v>
      </c>
      <c r="J8" s="73"/>
      <c r="K8" s="33">
        <f t="shared" ref="K8" si="1">I8*J8</f>
        <v>0</v>
      </c>
      <c r="L8" s="34"/>
      <c r="M8" s="16">
        <f t="shared" ref="M8" si="2">K8+(K8*L8)</f>
        <v>0</v>
      </c>
      <c r="N8" s="71"/>
    </row>
  </sheetData>
  <mergeCells count="3">
    <mergeCell ref="A7:N7"/>
    <mergeCell ref="L2:O2"/>
    <mergeCell ref="C3:M3"/>
  </mergeCells>
  <pageMargins left="0.7" right="0.7" top="0.75" bottom="0.75" header="0.3" footer="0.3"/>
  <pageSetup paperSize="9"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0.39997558519241921"/>
    <pageSetUpPr fitToPage="1"/>
  </sheetPr>
  <dimension ref="A3:O14"/>
  <sheetViews>
    <sheetView topLeftCell="A2" workbookViewId="0">
      <selection activeCell="A14" sqref="A14:J14"/>
    </sheetView>
  </sheetViews>
  <sheetFormatPr defaultRowHeight="15" x14ac:dyDescent="0.25"/>
  <cols>
    <col min="1" max="1" width="3.7109375" customWidth="1"/>
    <col min="2" max="2" width="43.28515625" customWidth="1"/>
    <col min="3" max="3" width="11.140625" customWidth="1"/>
    <col min="4" max="4" width="16.85546875" customWidth="1"/>
    <col min="5" max="6" width="17.140625" customWidth="1"/>
    <col min="7" max="7" width="12.5703125" customWidth="1"/>
    <col min="8" max="8" width="11.5703125" customWidth="1"/>
    <col min="9" max="9" width="13.140625" customWidth="1"/>
    <col min="10" max="10" width="13.28515625" customWidth="1"/>
    <col min="11" max="11" width="13.5703125" customWidth="1"/>
    <col min="13" max="13" width="12.28515625" customWidth="1"/>
    <col min="14" max="14" width="19.140625" customWidth="1"/>
  </cols>
  <sheetData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63</v>
      </c>
      <c r="M3" s="140"/>
      <c r="N3" s="140"/>
      <c r="O3" s="140"/>
    </row>
    <row r="4" spans="1:15" ht="20.25" x14ac:dyDescent="0.25">
      <c r="A4" s="1"/>
      <c r="B4" s="23"/>
      <c r="C4" s="141" t="s">
        <v>74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ht="15.75" thickBot="1" x14ac:dyDescent="0.3"/>
    <row r="6" spans="1:15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1" t="s">
        <v>8</v>
      </c>
      <c r="J6" s="9" t="s">
        <v>9</v>
      </c>
      <c r="K6" s="12" t="s">
        <v>10</v>
      </c>
      <c r="L6" s="12" t="s">
        <v>11</v>
      </c>
      <c r="M6" s="12" t="s">
        <v>12</v>
      </c>
      <c r="N6" s="83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6">
        <v>9</v>
      </c>
      <c r="J7" s="4">
        <v>10</v>
      </c>
      <c r="K7" s="7" t="s">
        <v>14</v>
      </c>
      <c r="L7" s="4">
        <v>12</v>
      </c>
      <c r="M7" s="7" t="s">
        <v>15</v>
      </c>
      <c r="N7" s="84">
        <v>8</v>
      </c>
    </row>
    <row r="8" spans="1:15" ht="16.5" x14ac:dyDescent="0.25">
      <c r="A8" s="143" t="s">
        <v>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6"/>
    </row>
    <row r="9" spans="1:15" ht="16.5" x14ac:dyDescent="0.3">
      <c r="A9" s="85">
        <v>1</v>
      </c>
      <c r="B9" s="42" t="s">
        <v>30</v>
      </c>
      <c r="C9" s="41">
        <v>2020</v>
      </c>
      <c r="D9" s="41" t="s">
        <v>31</v>
      </c>
      <c r="E9" s="43">
        <v>45193</v>
      </c>
      <c r="F9" s="28">
        <f>E9+366</f>
        <v>45559</v>
      </c>
      <c r="G9" s="79"/>
      <c r="H9" s="79"/>
      <c r="I9" s="81">
        <f t="shared" ref="I9:I13" si="0">COUNT(E9:H9)</f>
        <v>2</v>
      </c>
      <c r="J9" s="73"/>
      <c r="K9" s="33">
        <f t="shared" ref="K9:K13" si="1">I9*J9</f>
        <v>0</v>
      </c>
      <c r="L9" s="34"/>
      <c r="M9" s="16">
        <f t="shared" ref="M9:M13" si="2">K9+(K9*L9)</f>
        <v>0</v>
      </c>
      <c r="N9" s="86"/>
    </row>
    <row r="10" spans="1:15" ht="16.5" x14ac:dyDescent="0.3">
      <c r="A10" s="85">
        <f>SUM(A9,1)</f>
        <v>2</v>
      </c>
      <c r="B10" s="42" t="s">
        <v>30</v>
      </c>
      <c r="C10" s="41">
        <v>2020</v>
      </c>
      <c r="D10" s="41" t="s">
        <v>32</v>
      </c>
      <c r="E10" s="43">
        <v>45193</v>
      </c>
      <c r="F10" s="28">
        <f t="shared" ref="F10:F12" si="3">E10+366</f>
        <v>45559</v>
      </c>
      <c r="G10" s="79"/>
      <c r="H10" s="79"/>
      <c r="I10" s="81">
        <f t="shared" si="0"/>
        <v>2</v>
      </c>
      <c r="J10" s="73"/>
      <c r="K10" s="33">
        <f t="shared" si="1"/>
        <v>0</v>
      </c>
      <c r="L10" s="34"/>
      <c r="M10" s="16">
        <f t="shared" si="2"/>
        <v>0</v>
      </c>
      <c r="N10" s="86"/>
    </row>
    <row r="11" spans="1:15" ht="16.5" x14ac:dyDescent="0.3">
      <c r="A11" s="85">
        <f t="shared" ref="A11:A12" si="4">SUM(A10,1)</f>
        <v>3</v>
      </c>
      <c r="B11" s="42" t="s">
        <v>33</v>
      </c>
      <c r="C11" s="41">
        <v>2020</v>
      </c>
      <c r="D11" s="41" t="s">
        <v>34</v>
      </c>
      <c r="E11" s="43">
        <v>45193</v>
      </c>
      <c r="F11" s="28">
        <f t="shared" si="3"/>
        <v>45559</v>
      </c>
      <c r="G11" s="79"/>
      <c r="H11" s="79"/>
      <c r="I11" s="81">
        <f t="shared" si="0"/>
        <v>2</v>
      </c>
      <c r="J11" s="73"/>
      <c r="K11" s="33">
        <f t="shared" si="1"/>
        <v>0</v>
      </c>
      <c r="L11" s="34"/>
      <c r="M11" s="16">
        <f t="shared" si="2"/>
        <v>0</v>
      </c>
      <c r="N11" s="86"/>
    </row>
    <row r="12" spans="1:15" ht="16.5" x14ac:dyDescent="0.3">
      <c r="A12" s="85">
        <f t="shared" si="4"/>
        <v>4</v>
      </c>
      <c r="B12" s="42" t="s">
        <v>35</v>
      </c>
      <c r="C12" s="41">
        <v>2020</v>
      </c>
      <c r="D12" s="41">
        <v>2921</v>
      </c>
      <c r="E12" s="43">
        <v>45193</v>
      </c>
      <c r="F12" s="28">
        <f t="shared" si="3"/>
        <v>45559</v>
      </c>
      <c r="G12" s="79"/>
      <c r="H12" s="79"/>
      <c r="I12" s="81">
        <f t="shared" si="0"/>
        <v>2</v>
      </c>
      <c r="J12" s="73"/>
      <c r="K12" s="33">
        <f t="shared" si="1"/>
        <v>0</v>
      </c>
      <c r="L12" s="34"/>
      <c r="M12" s="16">
        <f t="shared" si="2"/>
        <v>0</v>
      </c>
      <c r="N12" s="86"/>
    </row>
    <row r="13" spans="1:15" ht="17.25" thickBot="1" x14ac:dyDescent="0.35">
      <c r="A13" s="130">
        <v>5</v>
      </c>
      <c r="B13" s="131" t="s">
        <v>36</v>
      </c>
      <c r="C13" s="132">
        <v>2020</v>
      </c>
      <c r="D13" s="132" t="s">
        <v>37</v>
      </c>
      <c r="E13" s="133">
        <v>45433</v>
      </c>
      <c r="F13" s="134"/>
      <c r="G13" s="127"/>
      <c r="H13" s="127"/>
      <c r="I13" s="135">
        <f t="shared" si="0"/>
        <v>1</v>
      </c>
      <c r="J13" s="136"/>
      <c r="K13" s="33">
        <f t="shared" si="1"/>
        <v>0</v>
      </c>
      <c r="L13" s="34"/>
      <c r="M13" s="16">
        <f t="shared" si="2"/>
        <v>0</v>
      </c>
      <c r="N13" s="90"/>
    </row>
    <row r="14" spans="1:15" ht="15.75" thickBot="1" x14ac:dyDescent="0.3">
      <c r="A14" s="147" t="s">
        <v>171</v>
      </c>
      <c r="B14" s="148"/>
      <c r="C14" s="148"/>
      <c r="D14" s="148"/>
      <c r="E14" s="148"/>
      <c r="F14" s="148"/>
      <c r="G14" s="148"/>
      <c r="H14" s="148"/>
      <c r="I14" s="148"/>
      <c r="J14" s="149"/>
      <c r="K14" s="78">
        <f>SUM(K9:K13)</f>
        <v>0</v>
      </c>
      <c r="L14" s="74"/>
      <c r="M14" s="78">
        <f>SUM(M9:M13)</f>
        <v>0</v>
      </c>
    </row>
  </sheetData>
  <mergeCells count="4">
    <mergeCell ref="A8:N8"/>
    <mergeCell ref="L3:O3"/>
    <mergeCell ref="C4:M4"/>
    <mergeCell ref="A14:J14"/>
  </mergeCells>
  <pageMargins left="0.7" right="0.7" top="0.75" bottom="0.75" header="0.3" footer="0.3"/>
  <pageSetup paperSize="9" scale="5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39997558519241921"/>
    <pageSetUpPr fitToPage="1"/>
  </sheetPr>
  <dimension ref="A2:O13"/>
  <sheetViews>
    <sheetView workbookViewId="0">
      <selection activeCell="F24" sqref="F24"/>
    </sheetView>
  </sheetViews>
  <sheetFormatPr defaultRowHeight="15" x14ac:dyDescent="0.25"/>
  <cols>
    <col min="1" max="1" width="4.5703125" customWidth="1"/>
    <col min="2" max="2" width="25.85546875" customWidth="1"/>
    <col min="3" max="3" width="14.5703125" customWidth="1"/>
    <col min="4" max="4" width="15.85546875" customWidth="1"/>
    <col min="5" max="5" width="15" customWidth="1"/>
    <col min="6" max="6" width="13.85546875" customWidth="1"/>
    <col min="7" max="7" width="19" customWidth="1"/>
    <col min="8" max="8" width="16.5703125" customWidth="1"/>
    <col min="9" max="9" width="11.85546875" customWidth="1"/>
    <col min="10" max="10" width="20" customWidth="1"/>
    <col min="11" max="11" width="15.140625" customWidth="1"/>
    <col min="12" max="12" width="11.85546875" customWidth="1"/>
    <col min="13" max="13" width="14.28515625" customWidth="1"/>
    <col min="14" max="14" width="17.140625" customWidth="1"/>
  </cols>
  <sheetData>
    <row r="2" spans="1:15" s="1" customFormat="1" x14ac:dyDescent="0.25"/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65</v>
      </c>
      <c r="M3" s="140"/>
      <c r="N3" s="140"/>
      <c r="O3" s="140"/>
    </row>
    <row r="4" spans="1:15" ht="20.25" x14ac:dyDescent="0.25">
      <c r="C4" s="141" t="s">
        <v>75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ht="15.75" thickBot="1" x14ac:dyDescent="0.3"/>
    <row r="6" spans="1:15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1" t="s">
        <v>8</v>
      </c>
      <c r="J6" s="9" t="s">
        <v>9</v>
      </c>
      <c r="K6" s="12" t="s">
        <v>10</v>
      </c>
      <c r="L6" s="12" t="s">
        <v>11</v>
      </c>
      <c r="M6" s="12" t="s">
        <v>12</v>
      </c>
      <c r="N6" s="83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6">
        <v>9</v>
      </c>
      <c r="J7" s="4">
        <v>10</v>
      </c>
      <c r="K7" s="7" t="s">
        <v>14</v>
      </c>
      <c r="L7" s="4">
        <v>12</v>
      </c>
      <c r="M7" s="7" t="s">
        <v>15</v>
      </c>
      <c r="N7" s="84">
        <v>8</v>
      </c>
    </row>
    <row r="8" spans="1:15" ht="16.5" x14ac:dyDescent="0.25">
      <c r="A8" s="143" t="s">
        <v>61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6"/>
    </row>
    <row r="9" spans="1:15" ht="25.5" x14ac:dyDescent="0.3">
      <c r="A9" s="44">
        <v>1</v>
      </c>
      <c r="B9" s="17" t="s">
        <v>38</v>
      </c>
      <c r="C9" s="17" t="s">
        <v>39</v>
      </c>
      <c r="D9" s="17" t="s">
        <v>40</v>
      </c>
      <c r="E9" s="45">
        <v>45256</v>
      </c>
      <c r="F9" s="46">
        <f>E9+366</f>
        <v>45622</v>
      </c>
      <c r="G9" s="79"/>
      <c r="H9" s="79"/>
      <c r="I9" s="81">
        <f t="shared" ref="I9:I12" si="0">COUNT(E9:H9)</f>
        <v>2</v>
      </c>
      <c r="J9" s="73"/>
      <c r="K9" s="33">
        <f t="shared" ref="K9:K12" si="1">I9*J9</f>
        <v>0</v>
      </c>
      <c r="L9" s="34"/>
      <c r="M9" s="16">
        <f t="shared" ref="M9:M12" si="2">K9+(K9*L9)</f>
        <v>0</v>
      </c>
      <c r="N9" s="86"/>
    </row>
    <row r="10" spans="1:15" ht="25.5" x14ac:dyDescent="0.3">
      <c r="A10" s="44">
        <v>2</v>
      </c>
      <c r="B10" s="47" t="s">
        <v>41</v>
      </c>
      <c r="C10" s="47" t="s">
        <v>42</v>
      </c>
      <c r="D10" s="47" t="s">
        <v>43</v>
      </c>
      <c r="E10" s="48">
        <v>45380</v>
      </c>
      <c r="F10" s="46">
        <f t="shared" ref="F10:F12" si="3">E10+366</f>
        <v>45746</v>
      </c>
      <c r="G10" s="79"/>
      <c r="H10" s="79"/>
      <c r="I10" s="81">
        <f t="shared" si="0"/>
        <v>2</v>
      </c>
      <c r="J10" s="73"/>
      <c r="K10" s="33">
        <f t="shared" si="1"/>
        <v>0</v>
      </c>
      <c r="L10" s="34"/>
      <c r="M10" s="16">
        <f t="shared" si="2"/>
        <v>0</v>
      </c>
      <c r="N10" s="86"/>
    </row>
    <row r="11" spans="1:15" ht="16.5" x14ac:dyDescent="0.3">
      <c r="A11" s="44">
        <v>3</v>
      </c>
      <c r="B11" s="47" t="s">
        <v>44</v>
      </c>
      <c r="C11" s="47">
        <v>2009</v>
      </c>
      <c r="D11" s="47">
        <v>310846</v>
      </c>
      <c r="E11" s="48">
        <v>45352</v>
      </c>
      <c r="F11" s="46">
        <f t="shared" si="3"/>
        <v>45718</v>
      </c>
      <c r="G11" s="79"/>
      <c r="H11" s="79"/>
      <c r="I11" s="81">
        <f t="shared" si="0"/>
        <v>2</v>
      </c>
      <c r="J11" s="73"/>
      <c r="K11" s="33">
        <f t="shared" si="1"/>
        <v>0</v>
      </c>
      <c r="L11" s="34"/>
      <c r="M11" s="16">
        <f t="shared" si="2"/>
        <v>0</v>
      </c>
      <c r="N11" s="86"/>
    </row>
    <row r="12" spans="1:15" ht="27.75" thickBot="1" x14ac:dyDescent="0.35">
      <c r="A12" s="91">
        <v>4</v>
      </c>
      <c r="B12" s="92" t="s">
        <v>45</v>
      </c>
      <c r="C12" s="93" t="s">
        <v>46</v>
      </c>
      <c r="D12" s="94" t="s">
        <v>47</v>
      </c>
      <c r="E12" s="87">
        <v>45260</v>
      </c>
      <c r="F12" s="95">
        <f t="shared" si="3"/>
        <v>45626</v>
      </c>
      <c r="G12" s="88"/>
      <c r="H12" s="88"/>
      <c r="I12" s="81">
        <f t="shared" si="0"/>
        <v>2</v>
      </c>
      <c r="J12" s="89"/>
      <c r="K12" s="33">
        <f t="shared" si="1"/>
        <v>0</v>
      </c>
      <c r="L12" s="34"/>
      <c r="M12" s="16">
        <f t="shared" si="2"/>
        <v>0</v>
      </c>
      <c r="N12" s="90"/>
    </row>
    <row r="13" spans="1:15" ht="15.75" thickBot="1" x14ac:dyDescent="0.3">
      <c r="A13" s="147" t="s">
        <v>172</v>
      </c>
      <c r="B13" s="148"/>
      <c r="C13" s="148"/>
      <c r="D13" s="148"/>
      <c r="E13" s="148"/>
      <c r="F13" s="148"/>
      <c r="G13" s="148"/>
      <c r="H13" s="148"/>
      <c r="I13" s="148"/>
      <c r="J13" s="149"/>
      <c r="K13" s="78">
        <f>SUM(K9:K12)</f>
        <v>0</v>
      </c>
      <c r="L13" s="74"/>
      <c r="M13" s="78">
        <f>SUM(M9:M12)</f>
        <v>0</v>
      </c>
    </row>
  </sheetData>
  <mergeCells count="4">
    <mergeCell ref="A8:N8"/>
    <mergeCell ref="L3:O3"/>
    <mergeCell ref="C4:M4"/>
    <mergeCell ref="A13:J13"/>
  </mergeCells>
  <pageMargins left="0.7" right="0.7" top="0.75" bottom="0.75" header="0.3" footer="0.3"/>
  <pageSetup paperSize="9" scale="5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39997558519241921"/>
    <pageSetUpPr fitToPage="1"/>
  </sheetPr>
  <dimension ref="A3:O11"/>
  <sheetViews>
    <sheetView workbookViewId="0">
      <selection activeCell="H19" sqref="H19"/>
    </sheetView>
  </sheetViews>
  <sheetFormatPr defaultRowHeight="15" x14ac:dyDescent="0.25"/>
  <cols>
    <col min="1" max="1" width="3.28515625" customWidth="1"/>
    <col min="2" max="2" width="35" customWidth="1"/>
    <col min="3" max="3" width="22.42578125" customWidth="1"/>
    <col min="4" max="4" width="19.5703125" customWidth="1"/>
    <col min="5" max="6" width="16.85546875" customWidth="1"/>
    <col min="7" max="7" width="13.7109375" customWidth="1"/>
    <col min="8" max="8" width="14.7109375" customWidth="1"/>
    <col min="9" max="9" width="11.85546875" customWidth="1"/>
    <col min="10" max="10" width="11.7109375" customWidth="1"/>
    <col min="11" max="11" width="14.5703125" customWidth="1"/>
    <col min="13" max="13" width="13.5703125" customWidth="1"/>
    <col min="14" max="14" width="17.85546875" customWidth="1"/>
  </cols>
  <sheetData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66</v>
      </c>
      <c r="M3" s="140"/>
      <c r="N3" s="140"/>
      <c r="O3" s="140"/>
    </row>
    <row r="4" spans="1:15" ht="20.25" x14ac:dyDescent="0.25">
      <c r="A4" s="1"/>
      <c r="B4" s="1"/>
      <c r="C4" s="141" t="s">
        <v>76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ht="15.75" thickBot="1" x14ac:dyDescent="0.3"/>
    <row r="6" spans="1:15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69" t="s">
        <v>8</v>
      </c>
      <c r="J6" s="67" t="s">
        <v>9</v>
      </c>
      <c r="K6" s="70" t="s">
        <v>10</v>
      </c>
      <c r="L6" s="70" t="s">
        <v>11</v>
      </c>
      <c r="M6" s="70" t="s">
        <v>12</v>
      </c>
      <c r="N6" s="68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6">
        <v>9</v>
      </c>
      <c r="J7" s="4">
        <v>10</v>
      </c>
      <c r="K7" s="7" t="s">
        <v>14</v>
      </c>
      <c r="L7" s="4">
        <v>12</v>
      </c>
      <c r="M7" s="7" t="s">
        <v>15</v>
      </c>
      <c r="N7" s="5">
        <v>8</v>
      </c>
    </row>
    <row r="8" spans="1:15" ht="16.5" x14ac:dyDescent="0.25">
      <c r="A8" s="143" t="s">
        <v>24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</row>
    <row r="9" spans="1:15" ht="16.5" x14ac:dyDescent="0.3">
      <c r="A9" s="49">
        <v>1</v>
      </c>
      <c r="B9" s="50" t="s">
        <v>48</v>
      </c>
      <c r="C9" s="27" t="s">
        <v>49</v>
      </c>
      <c r="D9" s="27">
        <v>10680</v>
      </c>
      <c r="E9" s="28">
        <v>45376</v>
      </c>
      <c r="F9" s="28">
        <f>E9+366</f>
        <v>45742</v>
      </c>
      <c r="G9" s="39"/>
      <c r="H9" s="39"/>
      <c r="I9" s="81">
        <f t="shared" ref="I9" si="0">COUNT(E9:H9)</f>
        <v>2</v>
      </c>
      <c r="J9" s="73"/>
      <c r="K9" s="33">
        <f t="shared" ref="K9" si="1">I9*J9</f>
        <v>0</v>
      </c>
      <c r="L9" s="34"/>
      <c r="M9" s="16">
        <f t="shared" ref="M9" si="2">K9+(K9*L9)</f>
        <v>0</v>
      </c>
      <c r="N9" s="71"/>
    </row>
    <row r="10" spans="1:15" ht="16.5" x14ac:dyDescent="0.3">
      <c r="G10" s="37"/>
      <c r="H10" s="37"/>
      <c r="I10" s="37"/>
      <c r="J10" s="37"/>
      <c r="K10" s="37"/>
      <c r="L10" s="37"/>
      <c r="M10" s="37"/>
      <c r="N10" s="37"/>
    </row>
    <row r="11" spans="1:15" ht="16.5" x14ac:dyDescent="0.3">
      <c r="G11" s="37"/>
      <c r="H11" s="37"/>
      <c r="I11" s="37"/>
      <c r="J11" s="1"/>
    </row>
  </sheetData>
  <mergeCells count="3">
    <mergeCell ref="A8:N8"/>
    <mergeCell ref="L3:O3"/>
    <mergeCell ref="C4:M4"/>
  </mergeCells>
  <pageMargins left="0.7" right="0.7" top="0.75" bottom="0.75" header="0.3" footer="0.3"/>
  <pageSetup paperSize="9" scale="5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39997558519241921"/>
    <pageSetUpPr fitToPage="1"/>
  </sheetPr>
  <dimension ref="A3:O11"/>
  <sheetViews>
    <sheetView workbookViewId="0">
      <selection activeCell="H23" sqref="H23"/>
    </sheetView>
  </sheetViews>
  <sheetFormatPr defaultRowHeight="15" x14ac:dyDescent="0.25"/>
  <cols>
    <col min="1" max="1" width="3.28515625" customWidth="1"/>
    <col min="2" max="2" width="22.7109375" customWidth="1"/>
    <col min="3" max="3" width="17.28515625" customWidth="1"/>
    <col min="4" max="4" width="16.140625" customWidth="1"/>
    <col min="5" max="6" width="16.85546875" customWidth="1"/>
    <col min="7" max="7" width="13.7109375" customWidth="1"/>
    <col min="8" max="8" width="15.42578125" customWidth="1"/>
    <col min="9" max="9" width="11.42578125" customWidth="1"/>
    <col min="10" max="10" width="11.28515625" customWidth="1"/>
    <col min="11" max="11" width="16.42578125" customWidth="1"/>
    <col min="12" max="12" width="9.28515625" bestFit="1" customWidth="1"/>
    <col min="13" max="13" width="13.7109375" customWidth="1"/>
    <col min="14" max="14" width="17.140625" customWidth="1"/>
  </cols>
  <sheetData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67</v>
      </c>
      <c r="M3" s="140"/>
      <c r="N3" s="140"/>
      <c r="O3" s="140"/>
    </row>
    <row r="4" spans="1:15" ht="20.25" x14ac:dyDescent="0.25">
      <c r="A4" s="1"/>
      <c r="B4" s="1"/>
      <c r="C4" s="141" t="s">
        <v>77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ht="15.75" thickBot="1" x14ac:dyDescent="0.3"/>
    <row r="6" spans="1:15" ht="76.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69" t="s">
        <v>8</v>
      </c>
      <c r="J6" s="67" t="s">
        <v>9</v>
      </c>
      <c r="K6" s="70" t="s">
        <v>10</v>
      </c>
      <c r="L6" s="70" t="s">
        <v>11</v>
      </c>
      <c r="M6" s="70" t="s">
        <v>12</v>
      </c>
      <c r="N6" s="68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6">
        <v>9</v>
      </c>
      <c r="J7" s="4">
        <v>10</v>
      </c>
      <c r="K7" s="7" t="s">
        <v>14</v>
      </c>
      <c r="L7" s="4">
        <v>12</v>
      </c>
      <c r="M7" s="7" t="s">
        <v>15</v>
      </c>
      <c r="N7" s="5">
        <v>8</v>
      </c>
    </row>
    <row r="8" spans="1:15" ht="16.5" x14ac:dyDescent="0.25">
      <c r="A8" s="143" t="s">
        <v>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</row>
    <row r="9" spans="1:15" ht="16.5" x14ac:dyDescent="0.3">
      <c r="A9" s="64">
        <v>1</v>
      </c>
      <c r="B9" s="62" t="s">
        <v>50</v>
      </c>
      <c r="C9" s="26" t="s">
        <v>51</v>
      </c>
      <c r="D9" s="63">
        <v>302263</v>
      </c>
      <c r="E9" s="65">
        <v>45319</v>
      </c>
      <c r="F9" s="65">
        <f>E9+366</f>
        <v>45685</v>
      </c>
      <c r="G9" s="39"/>
      <c r="H9" s="39"/>
      <c r="I9" s="81">
        <f t="shared" ref="I9" si="0">COUNT(E9:H9)</f>
        <v>2</v>
      </c>
      <c r="J9" s="73"/>
      <c r="K9" s="33">
        <f t="shared" ref="K9" si="1">I9*J9</f>
        <v>0</v>
      </c>
      <c r="L9" s="34"/>
      <c r="M9" s="16">
        <f t="shared" ref="M9" si="2">K9+(K9*L9)</f>
        <v>0</v>
      </c>
      <c r="N9" s="71"/>
    </row>
    <row r="10" spans="1:15" ht="16.5" x14ac:dyDescent="0.3">
      <c r="F10" s="37"/>
      <c r="G10" s="37"/>
      <c r="H10" s="37"/>
      <c r="I10" s="37"/>
      <c r="J10" s="37"/>
      <c r="K10" s="37"/>
      <c r="L10" s="37"/>
      <c r="M10" s="37"/>
      <c r="N10" s="37"/>
    </row>
    <row r="11" spans="1:15" ht="16.5" x14ac:dyDescent="0.3">
      <c r="F11" s="37"/>
      <c r="G11" s="37"/>
      <c r="H11" s="37"/>
      <c r="I11" s="37"/>
      <c r="J11" s="37"/>
      <c r="K11" s="1"/>
    </row>
  </sheetData>
  <mergeCells count="3">
    <mergeCell ref="A8:N8"/>
    <mergeCell ref="L3:O3"/>
    <mergeCell ref="C4:M4"/>
  </mergeCells>
  <pageMargins left="0.7" right="0.7" top="0.75" bottom="0.75" header="0.3" footer="0.3"/>
  <pageSetup paperSize="9" scale="6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 tint="0.39997558519241921"/>
    <pageSetUpPr fitToPage="1"/>
  </sheetPr>
  <dimension ref="A3:O11"/>
  <sheetViews>
    <sheetView workbookViewId="0">
      <selection activeCell="J18" sqref="J18"/>
    </sheetView>
  </sheetViews>
  <sheetFormatPr defaultRowHeight="15" x14ac:dyDescent="0.25"/>
  <cols>
    <col min="1" max="1" width="3.28515625" customWidth="1"/>
    <col min="2" max="2" width="27.42578125" customWidth="1"/>
    <col min="3" max="3" width="16" customWidth="1"/>
    <col min="4" max="4" width="20.85546875" customWidth="1"/>
    <col min="5" max="6" width="16.85546875" customWidth="1"/>
    <col min="7" max="7" width="13.7109375" customWidth="1"/>
    <col min="8" max="8" width="13.28515625" customWidth="1"/>
    <col min="9" max="9" width="10.42578125" customWidth="1"/>
    <col min="10" max="10" width="9.28515625" bestFit="1" customWidth="1"/>
    <col min="11" max="11" width="16.42578125" customWidth="1"/>
    <col min="12" max="12" width="9.28515625" bestFit="1" customWidth="1"/>
    <col min="13" max="13" width="15.140625" customWidth="1"/>
    <col min="14" max="14" width="18.5703125" customWidth="1"/>
  </cols>
  <sheetData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68</v>
      </c>
      <c r="M3" s="140"/>
      <c r="N3" s="140"/>
      <c r="O3" s="140"/>
    </row>
    <row r="4" spans="1:15" ht="20.25" x14ac:dyDescent="0.25">
      <c r="C4" s="141" t="s">
        <v>78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x14ac:dyDescent="0.25">
      <c r="A5" s="1"/>
      <c r="B5" s="1"/>
      <c r="C5" s="1"/>
      <c r="D5" s="1"/>
      <c r="E5" s="1"/>
      <c r="F5" s="1"/>
      <c r="G5" s="25"/>
      <c r="H5" s="1"/>
      <c r="I5" s="24"/>
      <c r="J5" s="24"/>
      <c r="K5" s="24"/>
    </row>
    <row r="6" spans="1:15" ht="15.75" thickBot="1" x14ac:dyDescent="0.3"/>
    <row r="7" spans="1:15" ht="76.5" x14ac:dyDescent="0.25">
      <c r="A7" s="8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10" t="s">
        <v>5</v>
      </c>
      <c r="G7" s="68" t="s">
        <v>6</v>
      </c>
      <c r="H7" s="68" t="s">
        <v>7</v>
      </c>
      <c r="I7" s="69" t="s">
        <v>8</v>
      </c>
      <c r="J7" s="67" t="s">
        <v>9</v>
      </c>
      <c r="K7" s="70" t="s">
        <v>10</v>
      </c>
      <c r="L7" s="70" t="s">
        <v>11</v>
      </c>
      <c r="M7" s="70" t="s">
        <v>12</v>
      </c>
      <c r="N7" s="68" t="s">
        <v>13</v>
      </c>
    </row>
    <row r="8" spans="1:15" x14ac:dyDescent="0.25">
      <c r="A8" s="55">
        <v>1</v>
      </c>
      <c r="B8" s="56">
        <v>2</v>
      </c>
      <c r="C8" s="57">
        <v>3</v>
      </c>
      <c r="D8" s="56">
        <v>4</v>
      </c>
      <c r="E8" s="58">
        <v>5</v>
      </c>
      <c r="F8" s="58">
        <v>6</v>
      </c>
      <c r="G8" s="5">
        <v>7</v>
      </c>
      <c r="H8" s="5">
        <v>8</v>
      </c>
      <c r="I8" s="6">
        <v>9</v>
      </c>
      <c r="J8" s="4">
        <v>10</v>
      </c>
      <c r="K8" s="7" t="s">
        <v>14</v>
      </c>
      <c r="L8" s="4">
        <v>12</v>
      </c>
      <c r="M8" s="7" t="s">
        <v>15</v>
      </c>
      <c r="N8" s="5">
        <v>8</v>
      </c>
    </row>
    <row r="9" spans="1:15" ht="16.5" x14ac:dyDescent="0.25">
      <c r="A9" s="137" t="s">
        <v>60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</row>
    <row r="10" spans="1:15" ht="16.5" x14ac:dyDescent="0.3">
      <c r="A10" s="64">
        <v>1</v>
      </c>
      <c r="B10" s="62" t="s">
        <v>52</v>
      </c>
      <c r="C10" s="26" t="s">
        <v>53</v>
      </c>
      <c r="D10" s="77" t="s">
        <v>54</v>
      </c>
      <c r="E10" s="65">
        <v>45498</v>
      </c>
      <c r="F10" s="80"/>
      <c r="G10" s="39"/>
      <c r="H10" s="39"/>
      <c r="I10" s="81">
        <f t="shared" ref="I10" si="0">COUNT(E10:H10)</f>
        <v>1</v>
      </c>
      <c r="J10" s="73"/>
      <c r="K10" s="33">
        <f t="shared" ref="K10" si="1">I10*J10</f>
        <v>0</v>
      </c>
      <c r="L10" s="34"/>
      <c r="M10" s="16">
        <f t="shared" ref="M10" si="2">K10+(K10*L10)</f>
        <v>0</v>
      </c>
      <c r="N10" s="71"/>
    </row>
    <row r="11" spans="1:15" ht="16.5" x14ac:dyDescent="0.3">
      <c r="F11" s="37"/>
      <c r="G11" s="37"/>
      <c r="H11" s="37"/>
      <c r="I11" s="37"/>
      <c r="J11" s="37"/>
      <c r="K11" s="37"/>
      <c r="L11" s="37"/>
      <c r="M11" s="37"/>
      <c r="N11" s="37"/>
    </row>
  </sheetData>
  <mergeCells count="3">
    <mergeCell ref="A9:N9"/>
    <mergeCell ref="L3:O3"/>
    <mergeCell ref="C4:M4"/>
  </mergeCells>
  <pageMargins left="0.7" right="0.7" top="0.75" bottom="0.75" header="0.3" footer="0.3"/>
  <pageSetup paperSize="9" scale="60" orientation="landscape" horizontalDpi="0" verticalDpi="0" r:id="rId1"/>
  <ignoredErrors>
    <ignoredError sqref="D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3" tint="0.39997558519241921"/>
    <pageSetUpPr fitToPage="1"/>
  </sheetPr>
  <dimension ref="A3:O10"/>
  <sheetViews>
    <sheetView workbookViewId="0">
      <selection activeCell="L9" sqref="L9"/>
    </sheetView>
  </sheetViews>
  <sheetFormatPr defaultRowHeight="15" x14ac:dyDescent="0.25"/>
  <cols>
    <col min="1" max="1" width="3.28515625" customWidth="1"/>
    <col min="2" max="2" width="31.28515625" customWidth="1"/>
    <col min="3" max="3" width="22.42578125" customWidth="1"/>
    <col min="4" max="4" width="19.5703125" customWidth="1"/>
    <col min="5" max="6" width="16.85546875" customWidth="1"/>
    <col min="7" max="7" width="13.7109375" customWidth="1"/>
    <col min="8" max="8" width="13.5703125" customWidth="1"/>
    <col min="9" max="9" width="10.140625" customWidth="1"/>
    <col min="11" max="11" width="11.7109375" customWidth="1"/>
    <col min="13" max="13" width="13" customWidth="1"/>
    <col min="14" max="14" width="18.7109375" customWidth="1"/>
  </cols>
  <sheetData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69</v>
      </c>
      <c r="M3" s="140"/>
      <c r="N3" s="140"/>
      <c r="O3" s="140"/>
    </row>
    <row r="4" spans="1:15" ht="20.25" x14ac:dyDescent="0.25">
      <c r="A4" s="1"/>
      <c r="B4" s="1"/>
      <c r="C4" s="141" t="s">
        <v>79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ht="15.75" thickBot="1" x14ac:dyDescent="0.3"/>
    <row r="6" spans="1:15" ht="76.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69" t="s">
        <v>8</v>
      </c>
      <c r="J6" s="67" t="s">
        <v>9</v>
      </c>
      <c r="K6" s="70" t="s">
        <v>10</v>
      </c>
      <c r="L6" s="70" t="s">
        <v>11</v>
      </c>
      <c r="M6" s="70" t="s">
        <v>12</v>
      </c>
      <c r="N6" s="68" t="s">
        <v>13</v>
      </c>
    </row>
    <row r="7" spans="1:15" x14ac:dyDescent="0.25">
      <c r="A7" s="14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6">
        <v>9</v>
      </c>
      <c r="J7" s="4">
        <v>10</v>
      </c>
      <c r="K7" s="7" t="s">
        <v>14</v>
      </c>
      <c r="L7" s="4">
        <v>12</v>
      </c>
      <c r="M7" s="7" t="s">
        <v>15</v>
      </c>
      <c r="N7" s="5">
        <v>8</v>
      </c>
    </row>
    <row r="8" spans="1:15" ht="16.5" x14ac:dyDescent="0.25">
      <c r="A8" s="137" t="s">
        <v>23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5" ht="16.5" x14ac:dyDescent="0.3">
      <c r="A9" s="49">
        <v>1</v>
      </c>
      <c r="B9" s="62" t="s">
        <v>55</v>
      </c>
      <c r="C9" s="26" t="s">
        <v>56</v>
      </c>
      <c r="D9" s="63" t="s">
        <v>57</v>
      </c>
      <c r="E9" s="65">
        <v>45443</v>
      </c>
      <c r="F9" s="80"/>
      <c r="G9" s="38"/>
      <c r="H9" s="38"/>
      <c r="I9" s="81">
        <f t="shared" ref="I9" si="0">COUNT(E9:H9)</f>
        <v>1</v>
      </c>
      <c r="J9" s="73"/>
      <c r="K9" s="33">
        <f t="shared" ref="K9" si="1">I9*J9</f>
        <v>0</v>
      </c>
      <c r="L9" s="34"/>
      <c r="M9" s="16">
        <f t="shared" ref="M9" si="2">K9+(K9*L9)</f>
        <v>0</v>
      </c>
      <c r="N9" s="71"/>
    </row>
    <row r="10" spans="1:15" ht="16.5" x14ac:dyDescent="0.3">
      <c r="A10" s="1"/>
      <c r="B10" s="1"/>
      <c r="C10" s="1"/>
      <c r="D10" s="1"/>
      <c r="E10" s="1"/>
      <c r="F10" s="37"/>
      <c r="G10" s="37"/>
      <c r="H10" s="37"/>
      <c r="I10" s="37"/>
      <c r="J10" s="37"/>
      <c r="K10" s="37"/>
      <c r="L10" s="37"/>
      <c r="M10" s="37"/>
      <c r="N10" s="37"/>
    </row>
  </sheetData>
  <mergeCells count="3">
    <mergeCell ref="A8:N8"/>
    <mergeCell ref="L3:O3"/>
    <mergeCell ref="C4:M4"/>
  </mergeCells>
  <pageMargins left="0.7" right="0.7" top="0.75" bottom="0.75" header="0.3" footer="0.3"/>
  <pageSetup paperSize="9" scale="6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3" tint="0.39997558519241921"/>
    <pageSetUpPr fitToPage="1"/>
  </sheetPr>
  <dimension ref="A2:P24"/>
  <sheetViews>
    <sheetView workbookViewId="0">
      <selection activeCell="M12" sqref="K12:M12"/>
    </sheetView>
  </sheetViews>
  <sheetFormatPr defaultRowHeight="15" x14ac:dyDescent="0.25"/>
  <cols>
    <col min="1" max="1" width="3.28515625" customWidth="1"/>
    <col min="2" max="2" width="35" customWidth="1"/>
    <col min="3" max="3" width="22.42578125" customWidth="1"/>
    <col min="4" max="4" width="19.5703125" customWidth="1"/>
    <col min="5" max="6" width="16.85546875" customWidth="1"/>
    <col min="7" max="8" width="16.85546875" style="1" customWidth="1"/>
    <col min="9" max="9" width="13.7109375" customWidth="1"/>
    <col min="10" max="10" width="19.140625" customWidth="1"/>
    <col min="11" max="11" width="15.5703125" customWidth="1"/>
    <col min="13" max="13" width="14.28515625" customWidth="1"/>
    <col min="14" max="14" width="25.5703125" customWidth="1"/>
  </cols>
  <sheetData>
    <row r="2" spans="1:16" ht="18.75" x14ac:dyDescent="0.3">
      <c r="C2" s="1"/>
      <c r="D2" s="1"/>
      <c r="E2" s="1"/>
      <c r="F2" s="1"/>
      <c r="I2" s="1"/>
      <c r="J2" s="1"/>
      <c r="K2" s="1"/>
      <c r="L2" s="140" t="s">
        <v>70</v>
      </c>
      <c r="M2" s="140"/>
      <c r="N2" s="140"/>
      <c r="O2" s="140"/>
    </row>
    <row r="3" spans="1:16" ht="20.25" x14ac:dyDescent="0.25">
      <c r="C3" s="141" t="s">
        <v>80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"/>
      <c r="O3" s="1"/>
    </row>
    <row r="5" spans="1:16" ht="15.75" thickBot="1" x14ac:dyDescent="0.3"/>
    <row r="6" spans="1:16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11" t="s">
        <v>8</v>
      </c>
      <c r="J6" s="9" t="s">
        <v>9</v>
      </c>
      <c r="K6" s="12" t="s">
        <v>10</v>
      </c>
      <c r="L6" s="12" t="s">
        <v>11</v>
      </c>
      <c r="M6" s="13" t="s">
        <v>12</v>
      </c>
      <c r="N6" s="68" t="s">
        <v>13</v>
      </c>
    </row>
    <row r="7" spans="1:16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59">
        <v>7</v>
      </c>
      <c r="J7" s="57">
        <v>8</v>
      </c>
      <c r="K7" s="60" t="s">
        <v>25</v>
      </c>
      <c r="L7" s="57">
        <v>10</v>
      </c>
      <c r="M7" s="61" t="s">
        <v>26</v>
      </c>
      <c r="N7" s="58">
        <v>8</v>
      </c>
    </row>
    <row r="8" spans="1:16" ht="17.25" thickBot="1" x14ac:dyDescent="0.3">
      <c r="A8" s="137" t="s">
        <v>20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9"/>
    </row>
    <row r="9" spans="1:16" ht="15.75" thickBot="1" x14ac:dyDescent="0.3">
      <c r="A9" s="66">
        <v>1</v>
      </c>
      <c r="B9" s="51" t="s">
        <v>58</v>
      </c>
      <c r="C9" s="52" t="s">
        <v>59</v>
      </c>
      <c r="D9" s="53">
        <v>22418</v>
      </c>
      <c r="E9" s="54">
        <v>45446</v>
      </c>
      <c r="F9" s="80"/>
      <c r="G9" s="38"/>
      <c r="H9" s="38"/>
      <c r="I9" s="81">
        <f t="shared" ref="I9" si="0">COUNT(E9:H9)</f>
        <v>1</v>
      </c>
      <c r="J9" s="76"/>
      <c r="K9" s="33">
        <f t="shared" ref="K9" si="1">I9*J9</f>
        <v>0</v>
      </c>
      <c r="L9" s="34"/>
      <c r="M9" s="16">
        <f t="shared" ref="M9" si="2">K9+(K9*L9)</f>
        <v>0</v>
      </c>
      <c r="N9" s="72"/>
    </row>
    <row r="24" ht="18.75" customHeight="1" x14ac:dyDescent="0.25"/>
  </sheetData>
  <mergeCells count="3">
    <mergeCell ref="A8:P8"/>
    <mergeCell ref="L2:O2"/>
    <mergeCell ref="C3:M3"/>
  </mergeCells>
  <pageMargins left="0.7" right="0.7" top="0.75" bottom="0.75" header="0.3" footer="0.3"/>
  <pageSetup paperSize="9"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'Zadanie 1'!Obszar_wydruku</vt:lpstr>
      <vt:lpstr>'Zadanie 10'!Obszar_wydruku</vt:lpstr>
      <vt:lpstr>'Zadanie 11'!Obszar_wydruku</vt:lpstr>
      <vt:lpstr>'Zadanie 12'!Obszar_wydruku</vt:lpstr>
      <vt:lpstr>'Zadanie 13'!Obszar_wydruku</vt:lpstr>
      <vt:lpstr>'Zadanie 2'!Obszar_wydruku</vt:lpstr>
      <vt:lpstr>'Zadanie 3'!Obszar_wydruku</vt:lpstr>
      <vt:lpstr>'Zadanie 4'!Obszar_wydruku</vt:lpstr>
      <vt:lpstr>'Zadanie 5'!Obszar_wydruku</vt:lpstr>
      <vt:lpstr>'Zadanie 6'!Obszar_wydruku</vt:lpstr>
      <vt:lpstr>'Zadanie 7'!Obszar_wydruku</vt:lpstr>
      <vt:lpstr>'Zadanie 8'!Obszar_wydruku</vt:lpstr>
      <vt:lpstr>'Zadanie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Tymoczko Ewa</dc:creator>
  <cp:lastModifiedBy>Nowakowski Rafał</cp:lastModifiedBy>
  <cp:lastPrinted>2023-09-05T08:19:26Z</cp:lastPrinted>
  <dcterms:created xsi:type="dcterms:W3CDTF">2023-03-15T08:16:57Z</dcterms:created>
  <dcterms:modified xsi:type="dcterms:W3CDTF">2023-09-05T09:37:16Z</dcterms:modified>
</cp:coreProperties>
</file>