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 Ossowska\Documents\przetargi\przetargi\2020 27.03\2020\251\Asortyment medyczny 4-15\www od BMM i RP\"/>
    </mc:Choice>
  </mc:AlternateContent>
  <bookViews>
    <workbookView xWindow="0" yWindow="0" windowWidth="14595" windowHeight="10110"/>
  </bookViews>
  <sheets>
    <sheet name="Opis przedmiotu zamówienia" sheetId="1" r:id="rId1"/>
    <sheet name="szacunek " sheetId="2" state="hidden" r:id="rId2"/>
    <sheet name="wymagania" sheetId="3" state="hidden" r:id="rId3"/>
    <sheet name="Arkusz1" sheetId="4" state="hidden" r:id="rId4"/>
  </sheets>
  <definedNames>
    <definedName name="luty">#REF!</definedName>
    <definedName name="_xlnm.Print_Area" localSheetId="0">'Opis przedmiotu zamówienia'!$A$1:$L$224</definedName>
  </definedNames>
  <calcPr calcId="152511" iterateDelta="1E-4"/>
</workbook>
</file>

<file path=xl/calcChain.xml><?xml version="1.0" encoding="utf-8"?>
<calcChain xmlns="http://schemas.openxmlformats.org/spreadsheetml/2006/main">
  <c r="N5" i="2" l="1"/>
  <c r="F51" i="4" l="1"/>
  <c r="G51" i="4" l="1"/>
  <c r="F50" i="4"/>
  <c r="D29" i="2" l="1"/>
  <c r="H29" i="2" s="1"/>
  <c r="G29" i="2" s="1"/>
  <c r="E46" i="2" s="1"/>
  <c r="G50" i="4"/>
  <c r="F45" i="4"/>
  <c r="F29" i="2" l="1"/>
  <c r="D46" i="2" s="1"/>
  <c r="E29" i="2"/>
  <c r="C46" i="2" s="1"/>
  <c r="F46" i="2" l="1"/>
  <c r="G45" i="4"/>
  <c r="F49" i="4" l="1"/>
  <c r="F48" i="4"/>
  <c r="F47" i="4" l="1"/>
  <c r="F46" i="4" l="1"/>
  <c r="G47" i="4"/>
  <c r="D26" i="2" l="1"/>
  <c r="H26" i="2" s="1"/>
  <c r="E26" i="2" s="1"/>
  <c r="C45" i="2" s="1"/>
  <c r="G48" i="4"/>
  <c r="D23" i="2"/>
  <c r="H23" i="2" s="1"/>
  <c r="G23" i="2" s="1"/>
  <c r="E44" i="2" s="1"/>
  <c r="G49" i="4"/>
  <c r="G46" i="4"/>
  <c r="F23" i="2" l="1"/>
  <c r="D44" i="2" s="1"/>
  <c r="E23" i="2"/>
  <c r="C44" i="2" s="1"/>
  <c r="F44" i="2" s="1"/>
  <c r="F26" i="2"/>
  <c r="D45" i="2" s="1"/>
  <c r="G26" i="2"/>
  <c r="E45" i="2" s="1"/>
  <c r="G39" i="4"/>
  <c r="F39" i="4"/>
  <c r="F45" i="2" l="1"/>
  <c r="F44" i="4"/>
  <c r="F43" i="4"/>
  <c r="F42" i="4"/>
  <c r="F37" i="4"/>
  <c r="F33" i="4" l="1"/>
  <c r="F35" i="4"/>
  <c r="G43" i="4"/>
  <c r="G44" i="4"/>
  <c r="F34" i="4"/>
  <c r="F38" i="4"/>
  <c r="F36" i="4"/>
  <c r="F41" i="4"/>
  <c r="F40" i="4"/>
  <c r="G42" i="4" l="1"/>
  <c r="D20" i="2"/>
  <c r="H20" i="2" s="1"/>
  <c r="N3" i="2"/>
  <c r="M3" i="2" s="1"/>
  <c r="F32" i="4"/>
  <c r="G40" i="4"/>
  <c r="G37" i="4"/>
  <c r="G36" i="4"/>
  <c r="G38" i="4"/>
  <c r="O3" i="2" l="1"/>
  <c r="G33" i="4"/>
  <c r="D4" i="2"/>
  <c r="D17" i="2"/>
  <c r="H17" i="2" s="1"/>
  <c r="G17" i="2" s="1"/>
  <c r="E42" i="2" s="1"/>
  <c r="G41" i="4"/>
  <c r="G34" i="4"/>
  <c r="D7" i="2"/>
  <c r="H7" i="2" s="1"/>
  <c r="G35" i="4"/>
  <c r="D13" i="2"/>
  <c r="H13" i="2" s="1"/>
  <c r="F20" i="2"/>
  <c r="D43" i="2" s="1"/>
  <c r="G20" i="2"/>
  <c r="E43" i="2" s="1"/>
  <c r="E20" i="2"/>
  <c r="C43" i="2" s="1"/>
  <c r="XEX13" i="1"/>
  <c r="D2" i="2" l="1"/>
  <c r="I2" i="2" s="1"/>
  <c r="H4" i="2"/>
  <c r="E4" i="2" s="1"/>
  <c r="C39" i="2" s="1"/>
  <c r="E7" i="2"/>
  <c r="C40" i="2" s="1"/>
  <c r="F7" i="2"/>
  <c r="D40" i="2" s="1"/>
  <c r="F17" i="2"/>
  <c r="D42" i="2" s="1"/>
  <c r="G7" i="2"/>
  <c r="E40" i="2" s="1"/>
  <c r="G32" i="4"/>
  <c r="E17" i="2"/>
  <c r="C42" i="2" s="1"/>
  <c r="F13" i="2"/>
  <c r="D41" i="2" s="1"/>
  <c r="G13" i="2"/>
  <c r="E41" i="2" s="1"/>
  <c r="E13" i="2"/>
  <c r="C41" i="2" s="1"/>
  <c r="F43" i="2"/>
  <c r="F4" i="2" l="1"/>
  <c r="D39" i="2" s="1"/>
  <c r="G4" i="2"/>
  <c r="E39" i="2" s="1"/>
  <c r="F42" i="2"/>
  <c r="F40" i="2"/>
  <c r="F41" i="2"/>
  <c r="F39" i="2" l="1"/>
  <c r="F38" i="2" s="1"/>
</calcChain>
</file>

<file path=xl/sharedStrings.xml><?xml version="1.0" encoding="utf-8"?>
<sst xmlns="http://schemas.openxmlformats.org/spreadsheetml/2006/main" count="687" uniqueCount="332">
  <si>
    <t>Lp.</t>
  </si>
  <si>
    <t>Opis przedmiotu zamówienia</t>
  </si>
  <si>
    <t>j.m</t>
  </si>
  <si>
    <t>Ilość na 24 m-cy</t>
  </si>
  <si>
    <t>Cena jedn. netto w PLN</t>
  </si>
  <si>
    <t>Wartość netto w PLN</t>
  </si>
  <si>
    <t>Wartość VAT</t>
  </si>
  <si>
    <t>Wartość brutto w PLN</t>
  </si>
  <si>
    <t>8=6*7</t>
  </si>
  <si>
    <t>9=6+8</t>
  </si>
  <si>
    <t>szt</t>
  </si>
  <si>
    <t>L.p.</t>
  </si>
  <si>
    <t>8=6x7</t>
  </si>
  <si>
    <t xml:space="preserve">j.m </t>
  </si>
  <si>
    <t>Wartość netto</t>
  </si>
  <si>
    <t xml:space="preserve">Ilość w opak. jednostkowym </t>
  </si>
  <si>
    <t>Symbol katalogowy</t>
  </si>
  <si>
    <t xml:space="preserve">Producent </t>
  </si>
  <si>
    <t>8 =  6x7</t>
  </si>
  <si>
    <t>szt.</t>
  </si>
  <si>
    <t xml:space="preserve">koszty rodzajowe </t>
  </si>
  <si>
    <t>B.II.1.f.1.2</t>
  </si>
  <si>
    <t>B.II.1.b.1.11</t>
  </si>
  <si>
    <t xml:space="preserve">pozostałe materiały medyczne </t>
  </si>
  <si>
    <t xml:space="preserve">brutto </t>
  </si>
  <si>
    <t xml:space="preserve">netto </t>
  </si>
  <si>
    <t>€</t>
  </si>
  <si>
    <t>( oprócz zadań (47,48,49):</t>
  </si>
  <si>
    <t xml:space="preserve">Cena – 80% </t>
  </si>
  <si>
    <t>Czas dostawy – 20% według wzoru :</t>
  </si>
  <si>
    <t>Termin dostawy( sukcesywne dostawy) :</t>
  </si>
  <si>
    <t>&gt;5 dni roboczych – 0%</t>
  </si>
  <si>
    <t>3-5 dni robocze – 10%</t>
  </si>
  <si>
    <t>2 dni robocze –   20%</t>
  </si>
  <si>
    <t>W przypadku braku wymaganych dokumentów Zamawiający ma prawo wezwać oferenta do ich uzupełnienia;</t>
  </si>
  <si>
    <t>ZAPISY DO UMOWY:</t>
  </si>
  <si>
    <t>„Jeżeli dostawa wypada w dniu wolnym od pracy, dostawa nastąpi w pierwszym dniu roboczym po wymaganym terminie.”</t>
  </si>
  <si>
    <t>„Dostawy odbywać się będą na ryzyko i koszt Dostawcy do:</t>
  </si>
  <si>
    <t xml:space="preserve">Magazynu Bielizny przy ul. Wójta Radtkego 1 w Gdyni </t>
  </si>
  <si>
    <t>„Zamawiający zastrzega sobie prawo do wykorzystania niepełnej ilości asortymentu. Zamawiający wykorzysta 75% ilości asortymentu określonej w poszczególnych pozycjach pakietów. Pozostałe 25% ilości asortymentu określonej w poszczególnych pozycjach pakietów Zamawiający wykorzysta w razie zaistnienia takiej potrzeby. Z tytułu niewykorzystania ilości asortymentu nie przysługują Dostawcy wobec Zamawiającego roszczenia odszkodowawcze.”</t>
  </si>
  <si>
    <t xml:space="preserve">1.      Proponowane kryteria ocen ofert oraz waga tych kryteriów i sposób punktowania </t>
  </si>
  <si>
    <t>2.      Na potwierdzenie spełnienia przez oferowane wyroby medyczne wymagań określonych przez Zamawiającego dla wszystkich zadań należy dołączyć do oferty niżej wymienione dokumenty:</t>
  </si>
  <si>
    <t>·      Dostawy następować będą w ilości i asortymencie zgodnie z zamówieniami częściowymi Zamawiającego zgłaszanymi e-mailem w terminie ….dni robocze od daty otrzymania zamówienia.”</t>
  </si>
  <si>
    <t>Magazynu Centralnego w lokalizacji przy ul. Powstania Styczniowego 1 w Gdyni  w godzinach od 7:30 do 13:30</t>
  </si>
  <si>
    <t>·         Zamawiający zastrzega sobie możliwość dokonywania zmian ilościowych zamawianego asortymentu w zakresie poszczególnych pozycji zamówienia zgodnie z bieżącym zapotrzebowaniem Szpitali Pomorskich. Zamawiający będzie uprawniony do dowolnego zwiększania lub zmniejszenia ilości zamawianego asortymentu przy zachowaniu cen jednostkowych wyszczególnionych w tabeli, pod warunkiem iż wartość umowy brutto NIE ULEGNIE ZMIANIE.</t>
  </si>
  <si>
    <t xml:space="preserve">·         Zamawiający zastrzega sobie prawo niewykorzystania całej wartości umowy. W takim przypadku Wykonawcy nie będzie przysługiwało roszczenie względem Zamawiającego z tytułu konieczności wykorzystania pełnej ilości przedmiotu zamówienia </t>
  </si>
  <si>
    <t>·         Zamawiający zastrzega sobie prawo w momencie niewykorzystania całości asortymentu do przedłużenia terminu obowiązywania umowy.</t>
  </si>
  <si>
    <t xml:space="preserve"> Karta(y) techniczna(e) producenta (KTP) które muszą jednoznacznie potwierdzić wszystkie szczegółowe wymagania opisu przedmiotu zamówienia (OPZ), stanowiącego integralną część  SIWZ oraz zapisy SIWZ – dla wszystkich zadań.</t>
  </si>
  <si>
    <t xml:space="preserve"> Instrukcja użytkowania/ obsługi, mycia, dezynfekcji sterylizacji dla asortymentu wielokrotnego i wielorazowego użytku.   – poz. 8</t>
  </si>
  <si>
    <t xml:space="preserve"> Certyfikat CE lub deklaracja zgodności, wpis do rejestru wyrobów medycznych zgodnie z aktualnie obowiązującą ustawą o wyrobach medycznych.</t>
  </si>
  <si>
    <t>kartę  technicznej producenta wraz katalogiem wyrobu i instrukcję użytkowania -poz. 6</t>
  </si>
  <si>
    <t xml:space="preserve"> Dokumenty producenta- karta folii i włóknin, laminatów z którego wykonany jest gotowy sterylny wyrób zestawu obłożeń pola operacyjnego, serwet, prześcieradeł, fartuchów – dla zadań </t>
  </si>
  <si>
    <t>Ilość 
na 24 m-cy</t>
  </si>
  <si>
    <t>6=4x5</t>
  </si>
  <si>
    <t>Filtry do insuflatora firmy Richard Wolf posiadanego przez Zamawiającego</t>
  </si>
  <si>
    <t>op</t>
  </si>
  <si>
    <t>Filtr higieniczny do odsysania, do pompy laparoskopowej, opak = 10szt</t>
  </si>
  <si>
    <t>Zapasowy moduł lampy xenonowej z lampą 300 W</t>
  </si>
  <si>
    <t>zestaw</t>
  </si>
  <si>
    <t>Elektroda pętlowa druciana do konizacji części pochwowej macicy, całkowita długość elektrody 133 mm, średnica trzonu 4 mm, średnica pętli 15 mm</t>
  </si>
  <si>
    <t>Elektroda pętlowa druciana do konizacji części pochwowej macicy, całkowita długość elektrody 138 mm, średnica trzonu 4 mm, średnica pętli 20 mm</t>
  </si>
  <si>
    <t>Elektroda kulkowa, całkowita długość elektrody 124 mm, średnica trzonu 4 mm, średnica kulki  6 mm</t>
  </si>
  <si>
    <t>Nr kat.</t>
  </si>
  <si>
    <t>Cena jedn. netto</t>
  </si>
  <si>
    <t>Wartość brutto</t>
  </si>
  <si>
    <t>Producent</t>
  </si>
  <si>
    <t>Nazwa handlowa</t>
  </si>
  <si>
    <t>10=7+9</t>
  </si>
  <si>
    <t>Wartość VAT [zł]</t>
  </si>
  <si>
    <t>Razem zadanie nr 6:</t>
  </si>
  <si>
    <t>Słownie wartość brutto zadania nr 6…………………………………………………………………………………………………………………………………………………………………………………………………..zł</t>
  </si>
  <si>
    <t>Słownie wartość brutto zadania nr 7…………………………………………………………………………………………………………………………………………………………………………………………………..zł</t>
  </si>
  <si>
    <t>Razem zadanie nr 7:</t>
  </si>
  <si>
    <t>Razem zadanie nr 8:</t>
  </si>
  <si>
    <t>Słownie wartość brutto zadania nr 8:…………………………………………………………………………………………………………………………………………………………………………………………………..zł</t>
  </si>
  <si>
    <t>Razem zadanie nr 1:</t>
  </si>
  <si>
    <t>Słownie wartość brutto zadania nr 1:…………………………………………………………………………………………………………………………………………………………………………………………………..zł</t>
  </si>
  <si>
    <t>Razem zadanie nr 2:</t>
  </si>
  <si>
    <t>Słownie wartość brutto zadania nr 2:…………………………………………………………………………………………………………………………………………………………………………………………………..zł</t>
  </si>
  <si>
    <t>Razem zadanie nr 3:</t>
  </si>
  <si>
    <t>Słownie wartość brutto zadania nr 3:…………………………………………………………………………………………………………………………………………………………………………………………………..zł</t>
  </si>
  <si>
    <t>Razem zadanie nr 4:</t>
  </si>
  <si>
    <t>Słownie wartość brutto zadania nr 4:…………………………………………………………………………………………………………………………………………………………………………………………………..zł</t>
  </si>
  <si>
    <t>Razem zadanie nr 5:</t>
  </si>
  <si>
    <t>Słownie wartość brutto zadania nr 5…………………………………………………………………………………………………………………………………………………………………………………………………..zł</t>
  </si>
  <si>
    <t>Razem zadanie nr 9:</t>
  </si>
  <si>
    <t>Słownie wartość brutto zadania nr 9:…………………………………………………………………………………………………………………………………………………………………………………………………..zł</t>
  </si>
  <si>
    <t>op = 2 szt</t>
  </si>
  <si>
    <t>Słownie wartość brutto Zadania nr 10:……………………………………………………………………………………………………………………………………………………….zł</t>
  </si>
  <si>
    <t>Słownie wartość brutto Zadania nr 11:……………………………………………………………………………………………………………………………………………………….zł</t>
  </si>
  <si>
    <t xml:space="preserve">par </t>
  </si>
  <si>
    <t>z</t>
  </si>
  <si>
    <t>Pinceta anatomiczna  standardowa prosta, długość  całkowita 180 mm</t>
  </si>
  <si>
    <t>Kleszczyki naczyniowe typu Pean  proste długość 140 mm skok ząbków 0,9 mm</t>
  </si>
  <si>
    <t>komplet</t>
  </si>
  <si>
    <t xml:space="preserve">Kleszczyki do opatrunków odgięte typu Maier, długość 265 mm z zamkiem, szerokość szczęk 7 mm, skok ząbków 1,25 mm </t>
  </si>
  <si>
    <t>Razem Zadanie nr 10:</t>
  </si>
  <si>
    <t>Razem zadanie 11:</t>
  </si>
  <si>
    <t>Razem Zadanie nr 12:</t>
  </si>
  <si>
    <t>Słownie wartość brutto Zadania nr 12:……………………………………………………………………………………………………………………………………………………….zł</t>
  </si>
  <si>
    <t>Razem Zadanie  nr 13:</t>
  </si>
  <si>
    <t>Słownie wartość brutto Zadania nr 13:……………………………………………………………………………………………………………………………………………………..zł</t>
  </si>
  <si>
    <t>Razem zadanie nr: 14</t>
  </si>
  <si>
    <t>Razem zadanie nr 15:</t>
  </si>
  <si>
    <t>Razem zadanie nr 16:</t>
  </si>
  <si>
    <t>Słownie wartość brutto zadania nr 16…………………………………………………………………………………………………………………………………………………………………………………………………..zł</t>
  </si>
  <si>
    <t>Razem zadanie nr 17:</t>
  </si>
  <si>
    <t>Słownie wartość brutto zadania nr 17…………………………………………………………………………………………………………………………………………………………………………………………………..zł</t>
  </si>
  <si>
    <t>Razem zadanie nr 18:</t>
  </si>
  <si>
    <t>Słownie wartość brutto zadania nr 18…………………………………………………………………………………………………………………………………………………………………………………………………..zł</t>
  </si>
  <si>
    <t>Okres dzierżawy w miesiącach</t>
  </si>
  <si>
    <t xml:space="preserve"> Cena jedn. netto za urządzenie</t>
  </si>
  <si>
    <t>7=4*5*6</t>
  </si>
  <si>
    <t xml:space="preserve">Wiertło typu różyczka, śr. 1,5 mm; 2,0 mm; 2,5 mm, 4,0 mm,4,5 mm, 5,0 mm kompatybilne z posiadaną przez Zamawiającego kątnicą-prostnicą typu Linvatec. Rozmiar wiertła do wyboru Zamawiającego. </t>
  </si>
  <si>
    <t xml:space="preserve">Elektroda pętlowa druciana do konizacji części pochwowej macicy, całkowita długość elektrody 128 mm, średnica trzonu 4 mm, średnica pętli 10 mm. </t>
  </si>
  <si>
    <t>Pęseta bipolarna bagnetowa, średnica pyszczka  2 mm długość 195 mm</t>
  </si>
  <si>
    <t>Pęseta bipolarna bagnetowa, średnica pyszczka 1 mm długość 195 mm</t>
  </si>
  <si>
    <t>Pęseta bipolarna bagnetowa, kątowa średnica pyszczka 1 mm długość 195 mm</t>
  </si>
  <si>
    <t>Pęseta bipolarna, bagnetowa średnica pyszczka 1 mm długość  160 mm</t>
  </si>
  <si>
    <t>Uchwyt do skalpela nr 4  długość 135 mm</t>
  </si>
  <si>
    <t>Pinceta chirurgiczna standardowa prosta, końcówka robocza 1/2 ząbki, długość całkowita 180 mm</t>
  </si>
  <si>
    <t>Kleszczyki okienkowe proste typu Foersterballenger długość 245 mm z zamkiem, szerokość okienka 13,5 mm, szczęki ząbkowane, skok ząbka 1,75 mm</t>
  </si>
  <si>
    <t>Kleszczyki naczyniowe typu Kocher proste długość 200 mm końcówka robocza 1x2 ząbki skok ząbków 0,9 mm</t>
  </si>
  <si>
    <t>Nożyczki do episiotomii typu Braun- Stadler długość 145 mm</t>
  </si>
  <si>
    <t xml:space="preserve">Ilość szt w opak. jednostkowym </t>
  </si>
  <si>
    <t>Kleszczyki jelitowe typu Allis - Thoms, długość 200 mm , proste, 6x7 ząbków .</t>
  </si>
  <si>
    <t xml:space="preserve">Kleszczyki naczyniowe typu Wertheim, proste długość  250 mm. </t>
  </si>
  <si>
    <t>Nożyczki preparacyjne odgięte typu Metzenbaum długość  200 mm, ostrze tępo -tępe utwardzone z twardą wkładką,  ucha złocone</t>
  </si>
  <si>
    <t xml:space="preserve">Nożyczki do ligatury odgięte długość 230 mm ostrza tępo tępe utwardzone z twardą wkładką ze szlifem falistym, jedno złote ucho </t>
  </si>
  <si>
    <t>Nożyczki do ligatury odgięte długość 180 mm ostrza tępo tępe utwardzone z twardą wkładką ze szlifem falistym, jedno złote ucho.</t>
  </si>
  <si>
    <t xml:space="preserve">szt </t>
  </si>
  <si>
    <t>Hak operacyjny do powłok brzusznych typ Fritsch 64x85 mm figura 5 długość 235 mm</t>
  </si>
  <si>
    <t>Komplet</t>
  </si>
  <si>
    <t>Uchwyt do haka  zimnego swiatła,  długości 280 mm z możliwością podłączenia światłowodu - światłowód kompatybilny ze źródłem światła Wolf,  posiadanym przez Zamawiającego</t>
  </si>
  <si>
    <t>Łyżka  haka podświetlanego rozmiar 135 x 40 mm</t>
  </si>
  <si>
    <t>Łyżka do haka podświetlanego rozmiar  145 x 50 mm</t>
  </si>
  <si>
    <t>CPV</t>
  </si>
  <si>
    <t xml:space="preserve">posciel i materiały jednorazowe </t>
  </si>
  <si>
    <t xml:space="preserve">33141000-0 </t>
  </si>
  <si>
    <t>B.II.1.f.</t>
  </si>
  <si>
    <t xml:space="preserve">odzież jednorazowa </t>
  </si>
  <si>
    <t xml:space="preserve">33199000-1 </t>
  </si>
  <si>
    <t xml:space="preserve">odzież wielorazowa </t>
  </si>
  <si>
    <t xml:space="preserve">33190000-8 </t>
  </si>
  <si>
    <t>33141000-0</t>
  </si>
  <si>
    <t>sprzet medyczny jednorazowego uzytki</t>
  </si>
  <si>
    <t>B.II.1.b.1.3</t>
  </si>
  <si>
    <t xml:space="preserve">wyposażenie medyczne </t>
  </si>
  <si>
    <t>koszt rodzajowy</t>
  </si>
  <si>
    <t>zadania:</t>
  </si>
  <si>
    <t xml:space="preserve">B.II.1.f.1.2  </t>
  </si>
  <si>
    <t xml:space="preserve">B.II.1.b.1.1 </t>
  </si>
  <si>
    <t>B.II.1.b.11</t>
  </si>
  <si>
    <t xml:space="preserve">B.II.1.b.1.2 </t>
  </si>
  <si>
    <t>sprzet medyczny wieloorazowego uzytki</t>
  </si>
  <si>
    <t>B.II.1.b.1.2</t>
  </si>
  <si>
    <t>1,4,5,8,15</t>
  </si>
  <si>
    <t>B.VI.2.c</t>
  </si>
  <si>
    <t>odzież ochronna i robocza</t>
  </si>
  <si>
    <t>B.III.14</t>
  </si>
  <si>
    <t>dzierżawa i leasing sprzętu medycznego</t>
  </si>
  <si>
    <t xml:space="preserve">4m-ce </t>
  </si>
  <si>
    <t>miesiąc</t>
  </si>
  <si>
    <t xml:space="preserve">8m-ce </t>
  </si>
  <si>
    <t xml:space="preserve">umowa planowana na kwiecień </t>
  </si>
  <si>
    <t xml:space="preserve">18110000-3 </t>
  </si>
  <si>
    <t xml:space="preserve">ilość </t>
  </si>
  <si>
    <t xml:space="preserve">zadanie 19. </t>
  </si>
  <si>
    <t xml:space="preserve">Wymagania: </t>
  </si>
  <si>
    <t>1. Zamawiający wymaga aby narzędzia były  wykonane ze stali wysokogatunkowej obrabianej, utwardzanej i hartowanej ze wstępną pasywacją w roztworze kwasu cytrynowego wykonaną przez producenta.</t>
  </si>
  <si>
    <t>2. Zamawiający wymaga aby ramiona nożyczek były  łączone za pomocą śrubki lub wkrętem odpowiednio zabezpieczonym przed przypadkowym odkręceniem.</t>
  </si>
  <si>
    <t>3. Zamawiający wymaga aby wszystkie produkowane narzędzia spełniają normę DIN EN ISO 13402 dotyczącą odporności na korozję - potwierdzone certyfikatem.</t>
  </si>
  <si>
    <t>4. Zamawiający wymaga aby wszystkie  narzędzia ppodlegały procesowi:</t>
  </si>
  <si>
    <t>- mycia (ultradźwięki, środki myjące i neutralizacja dopuszczone przez PZH)</t>
  </si>
  <si>
    <t>- sterylizacja: parowa w autoklawach w temperaturze 121 - 134 stopnie Celcjiusza , niskotemperaturowa dla materiałów wrażliwych oraz nadtlenek wodoru i plazma. Powyższe należy potwierdzić odpowiednim dokumentem - instrukcja mycia, dezynfekcji, sterylizacj</t>
  </si>
  <si>
    <t xml:space="preserve">5. Gwarancja </t>
  </si>
  <si>
    <t>- min 24 miesięcy gwarancji - 0 pkt</t>
  </si>
  <si>
    <t>- 36 miesięcy gwarancji -  5 pkt</t>
  </si>
  <si>
    <t>- 36 miesięcy gwarancji z możliwością zapewnienie procesu regeneracji* z 12 miesięczną gwarancją  - 10 pkt</t>
  </si>
  <si>
    <t>Proces regeneracji narzędzia chirurgicznego to proces przywrócenia pełnej jego sprawności funkcjonalnej i użytkowej polegającej na:</t>
  </si>
  <si>
    <t>- całkowitym demontaż instrumentów i ich czyszczeniu, polerowaniu całej powierzchni instrumentów, naprawie typu: ostrzenie, przy zachowaniu bądź przywróceniu oryginalnego kształtu, wymianę części zamiennych, ulegających procesowi eksploatacji, wymianę wkł</t>
  </si>
  <si>
    <t>5. Zamawiający wymaga aby  wszystkie oferowane narzędzia spełniały  normę EN ISO 7153-1. potwierdzone certyfiktem</t>
  </si>
  <si>
    <t>6. Zamawiający wymaga aby narzędzia były  oznaczone kodem  Data marix czyli matrycowym dwuwymiarowym  kodem kreskowy, pozwalającym na pełną identyfikację narzędzi w zestawie i możliwość skanowania każdego instrumentu znajdującego się w zestawie.</t>
  </si>
  <si>
    <t>7.  Zamawiajacy wymaga aby wszystkie narzędzia oznakowane były : logo producenta i numerem katalogowym oraz napisem określonym przez zamawiającego.</t>
  </si>
  <si>
    <t>8. Dla potwierdzenia wymaganych parametrów i wymagań Zamawiający wymaga dostarczenia nastepujacych certyfikatów.</t>
  </si>
  <si>
    <t>8.1. certyfikatu ISO 9001 : 2009 dla potwierdzenia jakości warunków procesu produkcyjnego oferowanych narzędzi.</t>
  </si>
  <si>
    <t>8.2. certyfikatu CE lub deklaracji zgodności dla oferowanego wyrobu medycznego.</t>
  </si>
  <si>
    <t>8.3 karty katalogowej/karty technicznej wraz ze zdjęciem oferowanego narzędzia, potwierdzającej wymagane parametry zawarte w opisie przedmiotu zamówienia i wymaganiach</t>
  </si>
  <si>
    <t xml:space="preserve">9. Załączone dokumenty muszą być w języku polskim i jednozanacznie potwierdzać wymagania zawarte w SIWZ. </t>
  </si>
  <si>
    <t>Razem zadanie nr 19:</t>
  </si>
  <si>
    <t xml:space="preserve">Uszczelki do zamykania kanału narzędzi laparoskopowych </t>
  </si>
  <si>
    <t>Kraniki  plastikowe, śr 3 mm, do trokarów śr. 10 mm  i 5 mm, op=5 szt</t>
  </si>
  <si>
    <t xml:space="preserve">Zestaw uszczelek do trokarów 12 i 15 mm </t>
  </si>
  <si>
    <t xml:space="preserve">Uszczelka do trokaru o śr 12 i 15 mm do wyboru Zamawiającego </t>
  </si>
  <si>
    <t>Morcelator ginekologiczny posiadany przez Zamawiającego - uszczelki żółte do prowadnic śr 12i15 mm, op=10 szt</t>
  </si>
  <si>
    <t>Uszczelka do instrumentów o średnicy  9,5 - 10,1mm , czerwona op= 10 szt</t>
  </si>
  <si>
    <t>Uszczelka do instrumentów o średnicy  3,4 - 5,1mm, czerwona op= 10 szt</t>
  </si>
  <si>
    <t xml:space="preserve"> dezynfekcja (temperaturowa i chemiczna) środkami dopuszczonymi przez PZH</t>
  </si>
  <si>
    <t>10,11,12,13,14,19</t>
  </si>
  <si>
    <t>3,6,7,</t>
  </si>
  <si>
    <t xml:space="preserve">Zadanie nr 1 - Sterylny zestaw obłożeń do laparotomii onkologicznej </t>
  </si>
  <si>
    <t>6=4×5</t>
  </si>
  <si>
    <t>Słownie wartość brutto Zadania nr 19:……………………………………………………………………………………………………………………………………………………….zł</t>
  </si>
  <si>
    <t xml:space="preserve">Nr katalogowy </t>
  </si>
  <si>
    <t>j.m.</t>
  </si>
  <si>
    <t xml:space="preserve"> Stawka VAT %</t>
  </si>
  <si>
    <t xml:space="preserve">  Stawka VAT %</t>
  </si>
  <si>
    <t xml:space="preserve">Zadanie nr 2 - Fartuch operacyjny (chirurgiczny) - sterylny  </t>
  </si>
  <si>
    <t xml:space="preserve">Zadanie nr 4 - Czepek operacyjny (chirurgiczny) </t>
  </si>
  <si>
    <t>Zadanie nr 5 - Sterylne ręczniki do osuszania rąk po ich chirurgicznym myciu</t>
  </si>
  <si>
    <t xml:space="preserve">Zadanie nr 6 - Odzież i okulary ochronne przed promieniowaniem rentgenowskim </t>
  </si>
  <si>
    <t xml:space="preserve">Zadanie nr 7 - Mobilny wieszak na fartuchy ochronne rtg </t>
  </si>
  <si>
    <t xml:space="preserve">Mobilny wieszak na fartuchy rtg  z sześcioma obrotowymi ramionami. Ramiona wieszaka umocowane na ruchomym statywie jezdnym, wykonanym ze stali, całość konstrukcji wieszaka pokryta białym lakierem proszkowym, odpornym na odpryski i zarysowania. </t>
  </si>
  <si>
    <t xml:space="preserve">Zadanie nr 8 - Sterylny zestaw do operacji okulistycznych </t>
  </si>
  <si>
    <t xml:space="preserve">Zadanie nr 9 - Osprzęt eksploatacyjny jednorazowego użytku do napędu neurochirurgicznego typu Linvatec  </t>
  </si>
  <si>
    <t>8= 6x7</t>
  </si>
  <si>
    <t xml:space="preserve">Zadanie nr 10 - Elementy eksploatacyjne do posiadanego sprzętu firmy Richard Wolf,  wielokrotnego użytku </t>
  </si>
  <si>
    <r>
      <t xml:space="preserve">Zadanie nr 11 -  Endoskopowe kleszczyki do usuwania ciał obcych,  osprzęt do operacji z zakresu chirurgii szczękowej </t>
    </r>
    <r>
      <rPr>
        <b/>
        <sz val="11"/>
        <color rgb="FFFF0000"/>
        <rFont val="Arial Narrow"/>
        <family val="2"/>
        <charset val="238"/>
      </rPr>
      <t/>
    </r>
  </si>
  <si>
    <t>Zadanie nr 12 - Elektrody monopolarne wielorazowego użytku do konizacji szyjki macicy</t>
  </si>
  <si>
    <t>Uchwyt elektrody monopolarnej z dwoma przyciskami cięcia i koagulacji  o średnicy pyszczka 4 mm,  z wbudowanym przewodem, kompatybilnym z generatorem Valleyab i Tunderbit Olympus</t>
  </si>
  <si>
    <t>Zadanie nr 13 – Elektrody do operacji nosa i zatok oraz krtani kompatybilne z generatorem posiadanym przez Zamawiającego typu Valleylab, Emed ES 350, Tunderbit-Olympus</t>
  </si>
  <si>
    <t xml:space="preserve">Zadanie nr 14 – Komplet do operacji w trybie pilnym typu CC_SET </t>
  </si>
  <si>
    <t xml:space="preserve"> Opis przedmiotu zamówienia</t>
  </si>
  <si>
    <t>Ilość na 24 miesiące</t>
  </si>
  <si>
    <t xml:space="preserve">Symbol Katalogowy </t>
  </si>
  <si>
    <t>Zadanie nr 15 - Sterylny zestaw obłożeń do cystoskopii</t>
  </si>
  <si>
    <t xml:space="preserve">Zadanie nr 17 - Wózek do transportu materiału sterylnego </t>
  </si>
  <si>
    <t xml:space="preserve">Zadanie nr 18 - Dzierżawa panelu laparoskopowego do operacji laparoskopowych z zakresu ginekologii, urologii i pediatrii  </t>
  </si>
  <si>
    <t xml:space="preserve">Wózek transportowy, z wbudowanym wieszakiem na płyny infuzyjne i miejsce na butlę z gazem, mobilny z min.  5 półek </t>
  </si>
  <si>
    <t xml:space="preserve">Zadanie nr 19 - Wielorazowe narzedzia do Poradni Otolaryngologicznej  </t>
  </si>
  <si>
    <t>8=6×7</t>
  </si>
  <si>
    <t>8 =  6×7</t>
  </si>
  <si>
    <t>9=7×8</t>
  </si>
  <si>
    <t>Wziernik nosowy  typ Killian dł. 145 mm złącze rozbieralne długość trąbki 56 mm, szerokość końca trąbki 7 mm</t>
  </si>
  <si>
    <t>Wziernik nosowy  typ Killian dł. 145 mm złącze rozbieralne długość trąbki 75 mm, szerokość końca trąbki 7 mm</t>
  </si>
  <si>
    <t>Wziernik nosowy  typ Hartmann-Halle długość. 155 mm złącze rozbieralne długość trąbki 33,5 mm szerokość końca trąbki 7 mm</t>
  </si>
  <si>
    <t>Wziernik nosowy  typ Hartmann-Halle długość. 155 mm złącze rozbieralne długość trąbki 30 mm szerokość końca trąbki 7 mm</t>
  </si>
  <si>
    <t>Szpatułka językowa dwustronna  typ Buchwald szerekość 19/23mm, dł 180 mm</t>
  </si>
  <si>
    <t>Nożyczki chirurgiczne proste ostro ostre długość 130 mm</t>
  </si>
  <si>
    <t>Pinceta bagnetowa anatomiczna typ Lucea długość 140 mm</t>
  </si>
  <si>
    <t>Pinceta bagnetowa anatomiczna typ Jansen długość 160 mm</t>
  </si>
  <si>
    <t>Haczyk zakrzywiony pod kątem 90 stopni tępy z kulką długość zagięcia 4 mm dł. 150 mm</t>
  </si>
  <si>
    <t>Kleszczyki do tamponady uszu typ Hartmann o wym. 135mm mocne</t>
  </si>
  <si>
    <t>Kleszczyki do kostki sitowej typ Weil-Blakesley proste szerokość 4,2 mm dł. 120 mm</t>
  </si>
  <si>
    <t>Uchwyt do lusterka krtaniowego okragłego długość 110 mm</t>
  </si>
  <si>
    <t>Lusterko krtaniowe  figura 4 średnica lusterka 18 mm.</t>
  </si>
  <si>
    <t>Lusterko krtaniowe  figura 5 średnica lusterka 20 mm.</t>
  </si>
  <si>
    <t>Lusterko krtaniowe  figura 6 średnica lusterka 22 mm.</t>
  </si>
  <si>
    <t>Lusterko krtaniowe  figura 7 średnica lusterka 24 mm.</t>
  </si>
  <si>
    <t>Lusterko krtaniowe  figura 8 średnica lusterka 26 mm.</t>
  </si>
  <si>
    <t>Lusterko krtaniowe  figura 9 średnica lusterka 28 mm.</t>
  </si>
  <si>
    <t xml:space="preserve">Haczyk zakrzywiony pod kątem 90 stopni tępy z kulką długość zagięcia 2.5 mm dł. 150 mm 
</t>
  </si>
  <si>
    <t>Wziernik uszny Hartmann śr. 3,0 mm</t>
  </si>
  <si>
    <t>Wziernik uszny Hartmann śr. 4,0 mm</t>
  </si>
  <si>
    <t>Wziernik uszny Hartmann śr. 5,0 mm</t>
  </si>
  <si>
    <t>Wziernik uszny Hartmann śr. 6,0 mm</t>
  </si>
  <si>
    <t>Dren ssący do pompy 2216 firmy Richard Wolf, posiadanej przez Zamawiającego łączący pompę z instrumentarium laparoskopowym.</t>
  </si>
  <si>
    <t xml:space="preserve">Zadanie nr 16 - Obuwie operacyjne </t>
  </si>
  <si>
    <t>Słownie wartość brutto zadania nr 15…………………………………………………………………………………………………………………………………………………………………………………………………..zł</t>
  </si>
  <si>
    <t>Imię i Nazwisko</t>
  </si>
  <si>
    <t>Data</t>
  </si>
  <si>
    <t>Podpis</t>
  </si>
  <si>
    <t xml:space="preserve">Osoby upoważnione do podpisu w imieniu Wykonawcy </t>
  </si>
  <si>
    <r>
      <t xml:space="preserve">Fartuch operacyjny wzmocniony (FOW)  - do procedur o podwyższonym ryzyku wykonany z włókniny typu sms/smms </t>
    </r>
    <r>
      <rPr>
        <sz val="10"/>
        <rFont val="Arial Narrow"/>
        <family val="2"/>
        <charset val="238"/>
      </rPr>
      <t xml:space="preserve">sterylny, z wstawkami nieprzemakalnymi z laminatu  oraz wewnętrzną warstwą chłonną w części krytycznej – przód i rękawy powyżej łokcia. Rękawy zakończone elastycznymi mankietami z dzianiny, dobrze utrzymującymi się podczas użytkowania. Tylne poły zakładane i wiązane na troki (troki nie mogą się urywać) łączone kartonikiem, sposób złożenia pozwalający na aplikację z zachowaniem sterylności zarówno z przodu jak i z tyłu. Przy szyi zapięcie na rzep. Wewnętrzne owinięcie papierowe, min. 1 chłonny ręcznik. W pełnej numeracji rozmiarowej do wyboru Zamawiającego. Fartuch zgodny z normą PN-EN 13795 lub równoważną, spełniający minimalne wymagania dla obszaru krytycznego:  gramatura min.  74g/m2 odporność na penetrację płynów w obszarze krytycznym  min. 190 cm H2O, wytrzymałość na wypychanie dla obszaru krytycznego na sucho i mokro minimum min. /194/125 kPa, poza obszarem krytycznym minimum &gt; 100 kPa na sucho. Wytrzymałość na rozciąganie na sucho minimum 29 N, na mokro minimum 30 N. Szwy wykonane metodą nie naruszającą struktury włókniny. Opakowanie zewnętrzne posiadajace: dwie etykiety samoprzylepne z nazwą wyrobu w języku polskim, rozmiar, numer ref., numer serii, datę ważności, oznaczenie producenta.  </t>
    </r>
    <r>
      <rPr>
        <b/>
        <sz val="10"/>
        <rFont val="Arial Narrow"/>
        <family val="2"/>
        <charset val="238"/>
      </rPr>
      <t xml:space="preserve">Wymagana partia próbna - 1 szt.
</t>
    </r>
  </si>
  <si>
    <t>Ostrze jednorazowego użytku  typu 7021-815 lub równoważne kompatybilne z kraniotomem Linvatec posiadanym przez Zamawiającego</t>
  </si>
  <si>
    <t xml:space="preserve">Optyka Hopkins II 45˚, ś 4 mm dł. 18 cm wraz płaszczem ssąco-płuczącym  i   światłowodem śr. 3,5 mm, dł. 230 cm. światłowód kompatybilny z   posiadanym źródłem światła f Storz, całość autoklawowalna. Optyka, płaszcz i światłowód wypozycjonowane  w dobranym wielkościowo kontenerze sterylizacyjnym z możliwością przechowywania asortymentu po procesie sterylizacji bez dodatkowego opakowania. Kontener sterylizacyjny z koszem zamykanym umożliwiającym mycie i dezynfekcję maszynową pozycjonerami na ufiksowanie optyki płaszcza i światłowodu. Pokrywa kontenera z filtrami na min 5000 czyli sterylizacyjnych lub wielorazowa (krotność lub wielorazowość filtra  potwierdzona dokumentem producenta), wanna kontenera  z tabliczkami identyfikacyjnymi po obu stronach wanny 2-4 tabliczki.  Tabliczki oznakowane trwałym napisem wg Zamawiającego tj.  " ENDO_CH_SZCZ" WINCENTY" </t>
  </si>
  <si>
    <t>Kleszczyki nosowe  typu Blakesley_wilde- rhinoforce II, bransze proste, rozmiar 1 , długość robocza 13 cm.</t>
  </si>
  <si>
    <t>Kleszczyki zatokowe  TYPU HEUWIESER, zakrzywione  w prawo 90 st. , rozwarcie bransz  do 120 st., długość robocza 10 cm.</t>
  </si>
  <si>
    <t>Kleszcze nosowe tnące, bransze 45 st. do góry, kształt  typu Blakesley, szer. 4,8 mm, długość robocza  11 cm.</t>
  </si>
  <si>
    <t>Kleszcze nosowe tnące, bransze 45 st. do góry, kształt  typu Blakesley, szer. 3,5 mm, długość robocza 11 cm.</t>
  </si>
  <si>
    <t>Kleszcze nosowe typu Blakesle - Wilde, bransze 90 st. do góry, rozmiar 3,5 x14 mm długość  robocza 11 cm.</t>
  </si>
  <si>
    <t>Rurka ssąco-koagulacyjna Kleinsasser, śr. zew 3 mm, długość robocza 26 cm</t>
  </si>
  <si>
    <t>Szczypce nosowe typu Blakesley Wigand, długość 11 cm, pyszczek zagięty 60 st., długość robocza 11 cm.</t>
  </si>
  <si>
    <t>Jednorazowy frez shavera 40 st. diamentowa kulka 4 mm bez osłonki, rozmiar 4 mm długość 12 cm.</t>
  </si>
  <si>
    <t xml:space="preserve">Jednorazowy frez shavera 15 st. kulka  3,6 mm bez osłonki, rozmiar 4 mm długość 12 cm - </t>
  </si>
  <si>
    <t>Jednorazowy frez shavera 70 st. diamentowa kulka 4 mm bez osłonki, rozmiar 4 mm długość 12 cm.</t>
  </si>
  <si>
    <t>Kleszczyki nosowe  typu Blakesley_wilde- rhinoforce II, bransze 45 st., zagięte do góry, rozmiar 1 , długość robocza 13 cm.</t>
  </si>
  <si>
    <t>Kontener bezobsługowy w systemie otwartym, wanna ze stopu aluminium o wymiarach 470x285x142 mm. Na wannie po obu stronach miejsce na plomby tabliczki z nazwą oddziału i zestawu, pokrywa aluminiowa z filtrem teflonowym wystarczającym na minimum 5000 cykli sterylizacji. W kontenerze koszo-sito wykonane z jednego kawałka stali, z pozycjonerami do haka świetlnego i łyżek oraz 4 tabliczki identyfikacyjne z trwałym napisem "HAK PODŚWIETLANY"</t>
  </si>
  <si>
    <t>Autolkawowalny światłowód, śr. 4,8 mm, długość 250 cm , w nieprzeźroczystej osłonie posiadającej dodatkowe wzmocnienie zabezpieczające przed jego uszkodzeniem, o zwiększonej liczbie wiązek światłowodowych dla uzyskania lepszego doświetlenia obrazu HD .Światłowód  kompatybilny z hakiem podświetlanym opisanym w poz. 6  i żródłem światła Wolf posiadanym przez Zamawiającego.</t>
  </si>
  <si>
    <t>Naczynie laboratoryjne stalowe,  typu miska o pojemności  1 L</t>
  </si>
  <si>
    <t>Naczynie laboratoryjne stalowe,  typu miska o pojemności 0,5 L</t>
  </si>
  <si>
    <t>Nożyczki  do przecięcia pępowiny  długość 160 mm</t>
  </si>
  <si>
    <t>Nożyczki chirurgiczne proste tępo ostre długość 145 mm</t>
  </si>
  <si>
    <t>Imadło chirurgiczne typ Hegar z zapadką długość 205 mm część robocza z twardą wkładką szczęki ząbkowane krzyżowo skok 0,4 mm</t>
  </si>
  <si>
    <t>Skrobaczka ginekologiczna typ Recamier długośc  360 mm, '  figura 2,  tępa szer. 39,5 mm szyjka sztywna</t>
  </si>
  <si>
    <t>Hak operacyjny typ US-Army długość 220 mm dwustronny wymiary łyżek 26x15/43x15-22x15/39x15</t>
  </si>
  <si>
    <t xml:space="preserve">Kleszczyki do otrzewnej typu Mikulicz odgięte, długość 205 mm, końcówka robocza 1x2 ząbki </t>
  </si>
  <si>
    <t>Zadanie nr 3 - Sterylna osłona głowic USG typu BK Medical</t>
  </si>
  <si>
    <r>
      <rPr>
        <b/>
        <sz val="10"/>
        <rFont val="Arial Narrow"/>
        <family val="2"/>
        <charset val="238"/>
      </rPr>
      <t>Osłona na głowicę śródoperacyjną dwupłaszczyznow</t>
    </r>
    <r>
      <rPr>
        <sz val="10"/>
        <rFont val="Arial Narrow"/>
        <family val="2"/>
        <charset val="238"/>
      </rPr>
      <t>ą  do USG, jednorazowa sterylna, bez lateksowa, z rękawem na kable. Szerokość  komory głowicy  min. 6 cm, wymiary osłony 20 x 244 cm , kompatybilna z głowicą typu 8814</t>
    </r>
  </si>
  <si>
    <r>
      <rPr>
        <b/>
        <sz val="10"/>
        <rFont val="Arial Narrow"/>
        <family val="2"/>
        <charset val="238"/>
      </rPr>
      <t>Osłona na głowicę liniową</t>
    </r>
    <r>
      <rPr>
        <sz val="10"/>
        <rFont val="Arial Narrow"/>
        <family val="2"/>
        <charset val="238"/>
      </rPr>
      <t xml:space="preserve">  do USG, jednorazowa sterylna , bez lateksowa, z rękawem na kable. Wymiary 20 x 244 cm, kompatybilna z głowicą typu 8811</t>
    </r>
  </si>
  <si>
    <r>
      <rPr>
        <b/>
        <sz val="10"/>
        <rFont val="Arial Narrow"/>
        <family val="2"/>
        <charset val="238"/>
      </rPr>
      <t>Głowica liniowa wieloczęstotliwościowa typ 8811 lub równoważna kompatybilna z USG będącym w posiadaniu Zamawiającego</t>
    </r>
    <r>
      <rPr>
        <sz val="10"/>
        <rFont val="Arial Narrow"/>
        <family val="2"/>
        <charset val="238"/>
      </rPr>
      <t>, uniwersalna o długości czoła 50 mm, z regulowanym zakresem pracy 5,0 - 12,0 MHz, z możliwością przyłaczenia przystawki biopsyjnej o regulowanym kącie wejścia 30 st., 45 st., 60 st. względem osi obrazu głowicy oraz regulowanej średnicy 0,9-2,1 mm.</t>
    </r>
  </si>
  <si>
    <r>
      <rPr>
        <b/>
        <sz val="10"/>
        <rFont val="Arial Narrow"/>
        <family val="2"/>
        <charset val="238"/>
      </rPr>
      <t xml:space="preserve">Osłona na głowicę śródoperacyjną,  laparoskopowa giętka </t>
    </r>
    <r>
      <rPr>
        <sz val="10"/>
        <rFont val="Arial Narrow"/>
        <family val="2"/>
        <charset val="238"/>
      </rPr>
      <t>do USG, jednorazowa sterylna, ze wzmocnioną komorą na czoło głowicy oraz rękawem na kable. Wymiary 15x244 cm, osłona kompatybilna z głowicą typu 8666 będącą w posiadaniu Zamawiajacego.</t>
    </r>
  </si>
  <si>
    <r>
      <rPr>
        <b/>
        <sz val="10"/>
        <rFont val="Arial Narrow"/>
        <family val="2"/>
        <charset val="238"/>
      </rPr>
      <t>Osłona na głowicę anorektalną</t>
    </r>
    <r>
      <rPr>
        <sz val="10"/>
        <rFont val="Arial Narrow"/>
        <family val="2"/>
        <charset val="238"/>
      </rPr>
      <t xml:space="preserve"> 3D  do USG, jednorazowa sterylna. Wymiary 2,5x28 cm.</t>
    </r>
  </si>
  <si>
    <r>
      <rPr>
        <b/>
        <sz val="10"/>
        <rFont val="Arial Narrow"/>
        <family val="2"/>
        <charset val="238"/>
      </rPr>
      <t>Osłona na głowicę endovaginalną</t>
    </r>
    <r>
      <rPr>
        <sz val="10"/>
        <rFont val="Arial Narrow"/>
        <family val="2"/>
        <charset val="238"/>
      </rPr>
      <t xml:space="preserve">  do USG, jednorazowa sterylna , bez lateksowa, z sterylnym pakietem żelowym. Wymiary 11,5, 3,5x61 cm, kompatybilna z głowicą typu 8819  będącą w posiadaniu Zamawiajacego.</t>
    </r>
  </si>
  <si>
    <t xml:space="preserve">Okulary ochronne dla osób noszących okulary. Równoważnik osłabienia promieniowania: przód- 0,75 mm Pb, boki - 0,50 mm Pb.
</t>
  </si>
  <si>
    <t>Wiertła z węglika wolframu prostym trzonkiem, wykonane ze stali nierdzewnej , długość 7 cm  rozmiar od 006-070 -  zestaw 15 szt.</t>
  </si>
  <si>
    <t>Wiertło diamentowe wielorazowego użytku, długość 7 cm , rozmiar 006-070, zestaw 15 szt.</t>
  </si>
  <si>
    <t>Ostrze shavera proste, jedna krawędź z ząbkami, śr. 4 mm, długość 12 cm, wielorazowego użytku  sterylizowane 134 C</t>
  </si>
  <si>
    <t xml:space="preserve">Ostrze shavera 35° tylne, jedna krawędź  z ząbkami, śr. 4 mm, długość 12 cm, sterylizowane. </t>
  </si>
  <si>
    <t xml:space="preserve">Uchwyt elektrody argonowej, wraz z igłą prostą długość robocza 115 mm,  oraz przewodem długość 3 m kompatybilnym z  generatorem typu EMED ES 350 posiadanym przez Zamawiającego
</t>
  </si>
  <si>
    <t>wymagana ilość zestawów</t>
  </si>
  <si>
    <t>Wziernik nosowy Hartman dla dorosłych długość 13 cm</t>
  </si>
  <si>
    <t>Światłowód śr. 3,5 mm, dł. 230 cm, kompatybilny z   posiadanym źródłem światła f Storz oraz optyką opisaną w poz 3. całość autoklawowalna.</t>
  </si>
  <si>
    <t>Urządzenie do wytworzenia odmy podczas zabiegów laparoskopowych. Regulacja ciśnienia insuflacji 1-30 mmHg, Maksymalny przepływ CO2 min. 40 l/min Zintegrowany system podgrzewania gazu do temp 37C, Automatyczna desuflacja gazu, dwa tryby pracy: niski przepływ  igła Veressa, wysoki przepływ,  wyświetlacz parametrów LCD, Sygnalizacja objętości butli  CO2 oraz ilości zużytego gazu w trakcie zabiegu, waga 11 kg, wymiary (szer.x wys.x gł.) 305x175x340, Dren do insuflacji z podgrzewaniem, autoklawowalny-1szt, Przewód wysokociśnieniowy do połączenia z butlą CO2-1szt, filtry – 25 szt.</t>
  </si>
  <si>
    <t xml:space="preserve">Źródło światła LED. Panel przedni z wyświetlaczem LCD
Średnia żywotność modułu LED, ~ 30 000 godzin pracy
Wyświetlacz monochromatyczny 2,4 cala umożliwiające sterowanie stanem pracy (tryb czuwania), temperatura barwowa modułu LED ok. 5665 K (± 6,3%)
Strumień świetlny: 2,510 lumen (± 3,6%)
Regulacja natężenia światła za pomocą pokrętła w krokach co 5% (0-100%)
Automatyczne regulowanie natężenia światła za pośrednictwem modułu (MIS-BUS)
Obsługa (światło w trybie uśpienia / wstrzymania)realizowana przez głowicę kamery
Uniwersalne złącze do kabli światłowodowych Aesculap / Storz, Olympus i Wolf będących w posiadaniu Zamawiajacego o średnicy zewnętrznej od 3,5 - 4,8 mm
Wbudowana ochrona przeciwblaskowa w przypadku braku podłączenia światłowodu
Automatyczne ściemnianie wiązki światła podczas wyjmowania światłowodu z gniazda
Zintegrowane miernik stanu technicznego światłowodu wyświetlający wynik na wyświetlaczu LCD
Wymiary (szer.x głęb.): 305 x 125 x 305 mm
Waga: 7 kg
</t>
  </si>
  <si>
    <t>Kamera Full HD, Typ przetwornika: 1/3 "CMOS, Rozdzielczość 1920 x 1080 pikseli 
Progresywne skanowanie obrazu
Ogniskowa: 14 do 28 mm
Szybkość migawki: 1/50 do 1/10 000 s
zoom cyfrowy 2,5x
4 przyciski zdalnego sterowania na głowicy kamery z możliwością dowolnej konfiguracji opcji jak np. sterowanie rejestratorem /  nawigacja oraz zmiana  ustawień w menu jednostki sterującej kamerą. 
Przyciski  na głowicy kamery z możliwością przypisania maksymalnie 8 funkcjom, zgodnie z potrzebami klienta
Zaprogramowane funkcje 4 przycisków na głowicy kamery w trybie żywym: menu, balans bieli, zoom cyfrowy, włączanie i wyłączanie źródła światła, nagrywanie zdjęć / start lub stop wideo), Wymiary (szer. X wys. X gł.): 52 mm x 52 mm x 130 mm, długość przewodu min. 4 m , Typ odporności na defibrylację CF Standardowa zgodność wg. Do IEC / DIN EN 60601-1 lub równoważną Klasa ochrony przed spadającą wodą: IPX 7 EMC wg. Do IEC / DIN / EN 60601-1-2 lub równważną Klasyfikacja wg. Do 93/42 / EWG: lla</t>
  </si>
  <si>
    <t>Kabel do głowic do kamery typ 5525, łączący głowicę ze sterownikiem kamery WOLF będącą w posiadaniu Zamawiającego.</t>
  </si>
  <si>
    <r>
      <rPr>
        <b/>
        <sz val="10"/>
        <rFont val="Arial Narrow"/>
        <family val="2"/>
        <charset val="238"/>
      </rPr>
      <t xml:space="preserve">Zestaw do laparotomii onkologicznej - LO       </t>
    </r>
    <r>
      <rPr>
        <sz val="10"/>
        <rFont val="Arial Narrow"/>
        <family val="2"/>
        <charset val="238"/>
      </rPr>
      <t xml:space="preserve">          
1x Osłona na stolik Mayo o wymiarach 80 cm x 145cm, z warstwą chłonną o wymiarach 6 5cm x 85 cm, wykonana z laminatu o łącznej gramaturze 81g/m2,  odporność na przenikanie cieczy 150cm H2O,   
1x Serweta w na stolik instrumentariuszki służąca jako owinięcie zestawu, o wymiarach 150cm x 190cm, z warstwą chłonną w strefie krytycznej o wymiarach 75cm x 190cm,wykonana z laminatu o łącznej  gramaturze 73g/m2 odporna na przenikanie cieczy 140cm H₂O,. Odporność na rozerwanie w strefie krytycznej na sucho 100 kPa, 
1x Serweta z taśmą lepną o wymiarach 175 x 175cm z dodatkową warstwą chłonną w strefie krytycznej o wymiarach 20 x 55cm oraz organizatorami przewodów, 
1x Serweta z taśmą lepną o wymiarach 240 x 150cm z dodatkową warstwą chłonną w strefie krytycznej o wymiarach  55 x 20 cm oraz organizatorami przewodów, 
2x  Serweta z taśmą lepną o wymiarach 75 x 75cm z dodatkową warstwą chłonną w strefie krytycznej o wymiarach 20 x 35cm, 
1x Serweta o wymiarach 75 x 90 cm, wykonana laminat min. trójwarstwowy o gramatura 71 g/m2 
1x Taśma lepna 9x49 cm dwuwarstwowa, łatwa w aplikacji, repozycjonowalna 
4x Ściereczki do wycierania  rąk 18 x 25 cm.
1 x pudełko magnetyczne  tzw. "licznik igieł" na 20 igieł i skalpele
</t>
    </r>
    <r>
      <rPr>
        <b/>
        <sz val="10"/>
        <rFont val="Arial Narrow"/>
        <family val="2"/>
        <charset val="238"/>
      </rPr>
      <t>Wymagania</t>
    </r>
    <r>
      <rPr>
        <sz val="10"/>
        <rFont val="Arial Narrow"/>
        <family val="2"/>
        <charset val="238"/>
      </rPr>
      <t xml:space="preserve">: Serwety (dolna, górna i boczne) wykonane z laminatu dwuwarstwowego o gramaturze 59 g/m2  w strefie krytycznej laminat  trójwarstwowy o gramaturze 71 g/m2, dodatkowa warstwa chłonna o gramaturze 50 g/m2, odporność na przenikanie cieczy 194cm H2O, odporność na rozerwania w strefie krytycznej na sucho/mokro 195/186 kPa. Wszystkie serwety muszą cechować się I klasą palności ma poziomie &gt; 3,5s – wynik badania potwierdzony dokumentem wystawionym przez producenta wyrobu. Opakowanie zestawu posiadające dwie etykiety samoprzylepne zawierające nazwę wyrobu w języku polskim, numer ref., numer serii, datę ważności, oznaczenie producenta.  </t>
    </r>
    <r>
      <rPr>
        <b/>
        <sz val="10"/>
        <rFont val="Arial Narrow"/>
        <family val="2"/>
        <charset val="238"/>
      </rPr>
      <t xml:space="preserve">Wymagana partia próbna 1 zestaw
</t>
    </r>
  </si>
  <si>
    <r>
      <t xml:space="preserve">Fartuch operacyjny ekstra wzmocniony (FOEW)  - do procedur wysokiego ryzyka, wykonany z włókniny typu spunlanced/sontara, o właściwościach hydrofobowych, o łącznej  gramaturze w części krytycznej min. 98g/m2; fartuch wzmocniony wstawkami nieprzemakalnymi  i warstwą chłonną w części krytycznej - przodu i na rękawach; Rękaw zakończony mankietem z dzianiny, dobrze utrzymującym się podczas użytkowania, fartuch złożony w sposób zapewniający aseptyczną aplikację, wiązany na troki wewnętrzne oraz troki zewnętrzne z kartonikiem, z tyłu zapięcie na rzep. Indywidualne oznakowanie rozmiaru fartucha umożliwiające jego  identyfikację przed rozłożeniem,  wewnętrzne owinięcie papierowe, min. 1 chłonny ręcznik. W pełnej numeracji rozmiarowej do wyboru Zamawiającego. Fartuch zgodny z normą PN-EN 13795 lub równoważną, spełniający minimalne wymagania dla obszaru krytycznego: odporność na przenikanie płynów min. 100 cm H2O, wytrzymałość na wypychanie na sucho i mokro min. 250/230 KPa. Szwy wykonane metodą nienaruszającą struktury włókniny. Opakowanie zewnętrzne posiadajace: dwie etykiety samoprzylepne zawierające nazwę wyrobu w języku polskim, rozmiar, numer ref, numer serii, datę ważności, oznaczenie producenta. 
</t>
    </r>
    <r>
      <rPr>
        <b/>
        <sz val="10"/>
        <rFont val="Arial Narrow"/>
        <family val="2"/>
        <charset val="238"/>
      </rPr>
      <t>Wymagana partia próbna 1 szt.</t>
    </r>
    <r>
      <rPr>
        <sz val="10"/>
        <rFont val="Arial Narrow"/>
        <family val="2"/>
        <charset val="238"/>
      </rPr>
      <t xml:space="preserve">
</t>
    </r>
  </si>
  <si>
    <r>
      <t xml:space="preserve">Czepek operacyjny (chirurgiczny) </t>
    </r>
    <r>
      <rPr>
        <b/>
        <sz val="10"/>
        <rFont val="Arial Narrow"/>
        <family val="2"/>
        <charset val="238"/>
      </rPr>
      <t xml:space="preserve"> o kształcie furażerki</t>
    </r>
    <r>
      <rPr>
        <sz val="10"/>
        <rFont val="Arial Narrow"/>
        <family val="2"/>
        <charset val="238"/>
      </rPr>
      <t xml:space="preserve">, przeznaczony dla osób z krótkimi włosami, wykonany z perforowanej antyalergicznej  miękkiej włókniny (antyalergiczność potwierdzona badaniami w karcie parametrów techniczno użytkowych), wykończony podwójną warstwą dookoła głowy o gramaturze 25 g/m2 . Czepki pakowane w sztywny kartonik tzw. podajnik  z perforowanym otworem, ułożone pojedynczo tzn. jednoczasowo pobieramy tylko jeden czepek.  
</t>
    </r>
    <r>
      <rPr>
        <b/>
        <sz val="10"/>
        <rFont val="Arial Narrow"/>
        <family val="2"/>
        <charset val="238"/>
      </rPr>
      <t>Partia próbna 1 karton .</t>
    </r>
  </si>
  <si>
    <r>
      <t xml:space="preserve">Sterylny jednorazowy wysokochłonny ręcznik celulozowy  do osuszania rąk po ich  chirurgicznym myciu o wymiarach 30x 30 cm, gramatura 55g/m2 - opakowanie zawiera 2 szt. ręcznika. </t>
    </r>
    <r>
      <rPr>
        <b/>
        <sz val="10"/>
        <rFont val="Arial Narrow"/>
        <family val="2"/>
        <charset val="238"/>
      </rPr>
      <t xml:space="preserve">Wymagana partia próbna 1 op.
</t>
    </r>
  </si>
  <si>
    <r>
      <rPr>
        <b/>
        <sz val="10"/>
        <rFont val="Arial Narrow"/>
        <family val="2"/>
        <charset val="238"/>
      </rPr>
      <t xml:space="preserve">Odzież ochronna - </t>
    </r>
    <r>
      <rPr>
        <sz val="10"/>
        <rFont val="Arial Narrow"/>
        <family val="2"/>
        <charset val="238"/>
      </rPr>
      <t xml:space="preserve">fartuch ochronny  wykonany z lekkiej mieszanki bezołowiowej, chroniącej przed promieniowaniem rentgenowskim typu  Xenolite Strata Plus lub równoważny o równoważniku ołowiu 0,25 mm, 0,35 mm, 0,50 mm, dwustronny jednoczęściowy - </t>
    </r>
    <r>
      <rPr>
        <b/>
        <sz val="10"/>
        <rFont val="Arial Narrow"/>
        <family val="2"/>
        <charset val="238"/>
      </rPr>
      <t xml:space="preserve">typu TUNIKA, </t>
    </r>
    <r>
      <rPr>
        <sz val="10"/>
        <rFont val="Arial Narrow"/>
        <family val="2"/>
        <charset val="238"/>
      </rPr>
      <t>zapewniający całkowitą ochronę przodu i pleców,  zapinany na ramieniu i z boku na rzep, wyposażony w miękkie wypełnienie na ramionach, kieszonkę umiejscowioną po lewej stronie klatki piersiowej. Ochrona rtg - przód fartucha 0.50 mm Pb, W zestawie kołnierz</t>
    </r>
    <r>
      <rPr>
        <b/>
        <sz val="10"/>
        <rFont val="Arial Narrow"/>
        <family val="2"/>
        <charset val="238"/>
      </rPr>
      <t xml:space="preserve">  typu stójka ze śliniakiem</t>
    </r>
    <r>
      <rPr>
        <sz val="10"/>
        <rFont val="Arial Narrow"/>
        <family val="2"/>
        <charset val="238"/>
      </rPr>
      <t xml:space="preserve"> zapinany na regulowany rzep, zapewniający ochronę radiologiczną na poziomie 0.50 mm  Pb oraz indywidualny wieszak do każdego fartuch o konstrukcji i wytrzymałości udźwigu dostosowanego do wagi fartucha.  Rozmiar UNISEX.
 Minimum 4 kolory : pomarańczowy, bordowy, granatowy, błękitny - do wyboru Zamawiającego. </t>
    </r>
    <r>
      <rPr>
        <b/>
        <sz val="10"/>
        <rFont val="Arial Narrow"/>
        <family val="2"/>
        <charset val="238"/>
      </rPr>
      <t>Partia  próbna 1 szt z kołnierzem w kolorze pomarańczowym.</t>
    </r>
    <r>
      <rPr>
        <sz val="10"/>
        <rFont val="Arial Narrow"/>
        <family val="2"/>
        <charset val="238"/>
      </rPr>
      <t xml:space="preserve">
</t>
    </r>
  </si>
  <si>
    <r>
      <t>Zestaw okulistyczny</t>
    </r>
    <r>
      <rPr>
        <sz val="10"/>
        <rFont val="Arial Narrow"/>
        <family val="2"/>
        <charset val="238"/>
      </rPr>
      <t xml:space="preserve"> 
Skład zestawu:
1 x Serweta z włókniny trójwarstwowej typu SMS  lub laminatu dwuwarstwowego o gramaturze 51g/m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, wytrzymałości na rozciąganie 92 N, wytrzymałości na wypychanie 100 Kpa o wymiarach 140 x 140 cm  z  jednym  zbiornikiem  płynów, kształtkami z otworem w centralnej części serwety o wymiarach 8 x 10cm i folią  samoprzylepną o grubości 0,025 mm. Folia powinna utrzymać swe właściwości lepne przez cały  okres zabiegu bez względu na warunki (mokro, sucho)
</t>
    </r>
    <r>
      <rPr>
        <b/>
        <sz val="10"/>
        <rFont val="Arial Narrow"/>
        <family val="2"/>
        <charset val="238"/>
      </rPr>
      <t>Partia próbna 1 zestaw.</t>
    </r>
    <r>
      <rPr>
        <sz val="10"/>
        <rFont val="Arial Narrow"/>
        <family val="2"/>
        <charset val="238"/>
      </rPr>
      <t xml:space="preserve">
 </t>
    </r>
  </si>
  <si>
    <t xml:space="preserve">2 x Osłona na podłokietnik z taśmą lepną zabezpieczającą przed osunięciem się osłony z łokietnika lub gumką  30 x  50 cm. Pakowane po 2 szt.. </t>
  </si>
  <si>
    <r>
      <t xml:space="preserve">1 x Serweta wykonana z laminatu dwuwarstwowego lub włókniny typu sms o wymiarach 75 x 90 cm niepylącego o gramaturze 54 g/m2, wytrzymałości na rozciąganie  92 N, wytrzymałość na wypychanie 100 Kpa. </t>
    </r>
    <r>
      <rPr>
        <b/>
        <sz val="10"/>
        <rFont val="Arial Narrow"/>
        <family val="2"/>
        <charset val="238"/>
      </rPr>
      <t>Partia próbna - 1 szt.</t>
    </r>
  </si>
  <si>
    <t xml:space="preserve">Serweta wykonana z włókniny sms lub dwuwarstwowego laminatu z otworem o średnicy 7 cm z przylepcem  o wymiarach  75 x 90 cm </t>
  </si>
  <si>
    <t>Adapter ssąco-płuczący z kranikiem dwudrożny typu 8383.819 lub równoważne kompatybilne ze sprzętem Richard Wolf będącym w posiadaniu Zamawiającego.</t>
  </si>
  <si>
    <t xml:space="preserve">Kleszczyki  chwytające do endoskopowego usuwania ciał obcych  z układu moczowo-płciowego u dzieci, giętkie, obie bransze ruchome, średnica 3 Fr, długość  28 cm.
</t>
  </si>
  <si>
    <t>Kleszcze chwytające do endoskopowego  usuwania ciał obcych z układu moczowo-płciowego u dzieci, obie bransze ruchome, średnica 5Fr,  długość  40 cm</t>
  </si>
  <si>
    <t>Przewód  bipolarny długość 3 m, złącze 2 płaskie wtyki, kompatybilny z opisanymi pęsetami w poz.1,2,3,4,5  oraz generatorem typu EMED posiadanym przez Zamawiającego</t>
  </si>
  <si>
    <r>
      <t xml:space="preserve">Kontener bezobsługowy w systemie otwartym, wanna ze stopu aluminium o wymiarach 470x274x135 mm. Na wannie po obu stronach miejsce na plomby i tabliczki identyfikacyjne z wygrawerowaną nazwą oddziału i nazwą zestawu,  wielkość liter dopasowana do tabliczki </t>
    </r>
    <r>
      <rPr>
        <i/>
        <sz val="10"/>
        <rFont val="Arial Narrow"/>
        <family val="2"/>
        <charset val="238"/>
      </rPr>
      <t>(nazwa oddziału: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GIP</t>
    </r>
    <r>
      <rPr>
        <sz val="10"/>
        <rFont val="Arial Narrow"/>
        <family val="2"/>
        <charset val="238"/>
      </rPr>
      <t xml:space="preserve">; </t>
    </r>
    <r>
      <rPr>
        <i/>
        <sz val="10"/>
        <rFont val="Arial Narrow"/>
        <family val="2"/>
        <charset val="238"/>
      </rPr>
      <t>nazwa zestawu</t>
    </r>
    <r>
      <rPr>
        <sz val="10"/>
        <rFont val="Arial Narrow"/>
        <family val="2"/>
        <charset val="238"/>
      </rPr>
      <t>"</t>
    </r>
    <r>
      <rPr>
        <b/>
        <sz val="10"/>
        <rFont val="Arial Narrow"/>
        <family val="2"/>
        <charset val="238"/>
      </rPr>
      <t xml:space="preserve"> CC_SET),</t>
    </r>
    <r>
      <rPr>
        <sz val="10"/>
        <rFont val="Arial Narrow"/>
        <family val="2"/>
        <charset val="238"/>
      </rPr>
      <t xml:space="preserve"> pokrywa aluminiowa z filtrem teflonowym wystarczającym na minimum 5000 cykli sterylizacji. W kontenerze koszo-sito wykonane z jednego kawałka stali wraz z matą silikonową</t>
    </r>
  </si>
  <si>
    <r>
      <rPr>
        <sz val="10"/>
        <rFont val="Arial Narrow"/>
        <family val="2"/>
        <charset val="238"/>
      </rPr>
      <t>Słownie wartość brutto Zadania nr 14:</t>
    </r>
    <r>
      <rPr>
        <sz val="11"/>
        <rFont val="Arial Narrow"/>
        <family val="2"/>
        <charset val="238"/>
      </rPr>
      <t>…………………………………………………………………………………………………………………………………………………..zł</t>
    </r>
  </si>
  <si>
    <t xml:space="preserve">Monitor medyczny o przekątnej 26 cali, z ekranem antyrefleksyjnym, Minimalna rozdzielczość 1920 x 1080 pikseli, Format 16:9, Wejścia sygnału video: 2xDVI-D, 2x SDI/HD-SDI, 2x Kompozyt (BNC), RGB, 2xS-VHS. Wyjścia: DVI-D, SDI/HD-SDI, S-VHS, współczynnik kontrastu 1000:1, Maksymalna jasność 800 (Cd/m2). mocowanie versa 100. Płyn do czyszczenia monitora 10 szt (poj. 250 ml). </t>
  </si>
  <si>
    <t>Sterownik kamery Full HD CMOS, obsługiwana rozdzielczość  1920x1080 Pikseli, kompatybilny z głowicami kamery z zoom, wzdłużną i pojedynczą, posiadający menu w j. polskim, wyjścia 2xDVI-D  1080p(50/60 Hz), 2xHD-SDI 1080i (50/60 Hz), S-Video, Złącze komunikacyjne Mis Bus, złącze zdalnego sterowania,  możliwość sterowania z głowicy wszystkimi funkcjami kamery, Masa 5,2 kg, wymiary 305x75x305 mm, 6 trybów pracy w tym tryb fiberoskop (eliminujący efekt Moora) i 3 tryby użytkownika</t>
  </si>
  <si>
    <r>
      <t>Czepek operacyjny (chirurgiczny): a)</t>
    </r>
    <r>
      <rPr>
        <b/>
        <sz val="10"/>
        <rFont val="Arial Narrow"/>
        <family val="2"/>
        <charset val="238"/>
      </rPr>
      <t xml:space="preserve"> z szwem przez środek czepka, bez gumki w okolicy czoła</t>
    </r>
    <r>
      <rPr>
        <sz val="10"/>
        <rFont val="Arial Narrow"/>
        <family val="2"/>
        <charset val="238"/>
      </rPr>
      <t>,  konstrukcja czepka odpowiednia dla osób z długimi włosami, b)</t>
    </r>
    <r>
      <rPr>
        <b/>
        <sz val="10"/>
        <rFont val="Arial Narrow"/>
        <family val="2"/>
        <charset val="238"/>
      </rPr>
      <t>czepek wiązany na troki</t>
    </r>
    <r>
      <rPr>
        <sz val="10"/>
        <rFont val="Arial Narrow"/>
        <family val="2"/>
        <charset val="238"/>
      </rPr>
      <t xml:space="preserve"> z  wydłużoną częścią  przednią umożliwiającą jej wywinięcie i utworzenie przeciwpotnej taśmy -  do wyboru Zamawiającego konstrukcja  czepka a) lub b). Czepek wykonany z perforowanej antyalergicznej, miękkiej oddychającej włókniny, antyalergiczność potwierdzona badaniami w karcie parametrów techniczno-użytkowych producenta,  gramatura 25 g/m2. Czepki pakowane w sztywny kartonik tzw. podajnik z perforowanym otworem, ułożone pojedynczo, tzn. jednoczasowo pobieramy tylko jeden czepek.  </t>
    </r>
    <r>
      <rPr>
        <b/>
        <sz val="10"/>
        <rFont val="Arial Narrow"/>
        <family val="2"/>
        <charset val="238"/>
      </rPr>
      <t xml:space="preserve">Wymagana partia próbna 1 karton czepków o konstrukcji typu a).
</t>
    </r>
  </si>
  <si>
    <t xml:space="preserve">Pęseta bipolarna prosta, średnica pyszczka 0,5 mm, długość 110 mm </t>
  </si>
  <si>
    <t>Igła prosta, sztywna 14 mm śr. 5 mm długość robocza 115 mm kompatybilna z uchwytem argonowym opisanym w poz. 7</t>
  </si>
  <si>
    <r>
      <rPr>
        <b/>
        <sz val="10"/>
        <rFont val="Arial Narrow"/>
        <family val="2"/>
        <charset val="238"/>
      </rPr>
      <t>Obłożenie do cystoskopii - skład:</t>
    </r>
    <r>
      <rPr>
        <sz val="10"/>
        <rFont val="Arial Narrow"/>
        <family val="2"/>
        <charset val="238"/>
      </rPr>
      <t xml:space="preserve">
1 x  obłożenie chirurgiczne 100x150cm posiadające otwór eliptyczny 15x20cm otoczony warstwa chłonną 37,5x45cm; 
1 x ( para) osłony na kończynę z taśmą lepną 73x118cm; 
2 x  Sterylna taśma lepna 9x49cm, 
1 x Serweta na stół (owinięcie obłożenia)100x150cm; 
1 x Fartuch z włókniny typu spunlace o gramaturze łącznej 98 g/m2, wzmocniony do zabiegów urologicznych - rozmiar L.
Obłożenie chirurgiczne wykonane z laminatu dwuwarstwowego, nieprzemakalnego o gramaturze 55 g/m2 wzmocnione warstwa chłonną  w strefie krytycznej. Wytrzymałość na wypychanie w strefie krytycznej na sucho mokro min 110/108 kPa. Wszystkie serwety muszą cechować się I klasą palności ma poziomie &gt; 3,5s – wynik badania potwierdzony w jednym z dokumentów składanych na etapie postępowania na potwierdzenie spełniania wymogów Zamawiającego.  </t>
    </r>
    <r>
      <rPr>
        <b/>
        <sz val="10"/>
        <rFont val="Arial Narrow"/>
        <family val="2"/>
        <charset val="238"/>
      </rPr>
      <t>Partia próbna - 1 zestaw</t>
    </r>
    <r>
      <rPr>
        <sz val="10"/>
        <rFont val="Arial Narrow"/>
        <family val="2"/>
        <charset val="238"/>
      </rPr>
      <t xml:space="preserve">
</t>
    </r>
  </si>
  <si>
    <t xml:space="preserve">Wózek do koszy przeznaczony do przechowywania i transportowania modułowych drucianych koszy sterylizacyjnych oraz pojemników typu Tote Box, a także do magazynowania koszy z wsadem (materiałem do sterylizacji i materiału sterylnego). Wózek wyposażony w jeden kosz, posiadający 4 kółka obrotowe (o średnicy 75 mm), zamontowane na łożyskach kulkowych zapewniających łatwość sterowania  w wąskich przejściach. Wykonany ze  stali nierdzewnej łatwy do utrzymania w czystości z możliwością   dezynfekcji w myjni-dezynfektorze. Wózek wyposażony w  łatwo podłączaną zdejmowaną rączkę, która zwiększa komfort prowadzenia wózka podczas transportu. Pojemność załadunkowa: 150 kg. Wymiary  730 x 505 x 15 mm 
</t>
  </si>
  <si>
    <r>
      <rPr>
        <b/>
        <sz val="10"/>
        <rFont val="Arial Narrow"/>
        <family val="2"/>
        <charset val="238"/>
      </rPr>
      <t>Głowica  śródoperacyjna I-SHAPED</t>
    </r>
    <r>
      <rPr>
        <sz val="10"/>
        <rFont val="Arial Narrow"/>
        <family val="2"/>
        <charset val="238"/>
      </rPr>
      <t xml:space="preserve"> o regulowanym zakresie cząstotliwości 4,0-10,0MHz do obrazowania sutków, watroby, trzustki, układu żółciowego i nerek z prowadnicą do igieły i narzędzi wkładanych pod kątem 25 st., 45 st., 65 st. </t>
    </r>
    <r>
      <rPr>
        <b/>
        <sz val="10"/>
        <rFont val="Arial Narrow"/>
        <family val="2"/>
        <charset val="238"/>
      </rPr>
      <t xml:space="preserve">Wymagana partia próbna - 1 szt. sterylna prowadnica </t>
    </r>
  </si>
  <si>
    <r>
      <t xml:space="preserve">Obuwie operacyjne ochronne, wykonane z polimeru typu STERI-TECH lub równoważnego odpornego na rozpuszczalniki, detergenty, działanie cieczy w tym  krwi, chemikalia, kwas mlekowy, słoną wodę, zapobiegający  powstawaniu nieprzyjemnego zapachu, hamujący wzrost grzybów i bakterii. Obuwie posiadające nastepujące parametry techniczne: absorbcja wstrząsów, utrzymanie prawidłowej rzeźby anatomicznej  stopy, powodującej redukcję energii statycznej, otwory wentylacyjne w bucie i wkładce wewnętrznej zapewniające przepływ powietrza wokół stopy podczas chodzenia,  wkładka antystatyczna nie wyjmowana, podeszwa zabezpieczona przed poślizgiem i wyładowaniom elektrostatycznym, z tyłu na odpinany pasek z możliwością przesunięcia na grzbiet buta. Obuwie może być poddawane procesowi mycia i dezynfekcji w preparatach zatwierdzonych przez PZH oraz poddawać myciu maszynowemu w myjniach, z możliwością sterylizacji w temp. 121 i/lub 134 st. C, asortyment zgodnt z normą EN ISO 20347:20212 Środki ochrony indywidualnej - Obuwie zawodowe, kl. II lub równoważną.  Min 3 kolory w ofercie (granatowy, zielony, biały) do wyboru Zamawiającego. 
</t>
    </r>
    <r>
      <rPr>
        <b/>
        <sz val="10"/>
        <rFont val="Arial Narrow"/>
        <family val="2"/>
        <charset val="238"/>
      </rPr>
      <t>Partia próbna 1 para rozmiar 41 granatowe.</t>
    </r>
    <r>
      <rPr>
        <sz val="10"/>
        <rFont val="Arial Narrow"/>
        <family val="2"/>
        <charset val="238"/>
      </rPr>
      <t xml:space="preserve">
</t>
    </r>
  </si>
  <si>
    <t>FORMULARZ ASORTYMENTOWO-CENOWY w postępowaniu na sukcesywne dostawy asortymentu medycznego sprawa numer D25M/251/N/4-15rj/20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</si>
</sst>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#,##0.00\ _z_ł"/>
    <numFmt numFmtId="167" formatCode="_-* #,##0.00\ [$zł-415]_-;\-* #,##0.00\ [$zł-415]_-;_-* &quot;-&quot;??\ [$zł-415]_-;_-@_-"/>
    <numFmt numFmtId="168" formatCode="[$€-1809]#,##0.00;\-[$€-1809]#,##0.00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name val="Arial Narrow"/>
      <family val="2"/>
      <charset val="238"/>
    </font>
    <font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sz val="1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2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Arial Narrow"/>
      <family val="2"/>
      <charset val="238"/>
    </font>
    <font>
      <sz val="11"/>
      <color rgb="FFFFC00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8"/>
      <color theme="1"/>
      <name val="Times New Roman"/>
      <family val="1"/>
      <charset val="238"/>
    </font>
    <font>
      <b/>
      <sz val="11"/>
      <name val="Czcionka tekstu podstawowego"/>
      <charset val="238"/>
    </font>
    <font>
      <vertAlign val="superscript"/>
      <sz val="10"/>
      <name val="Arial Narrow"/>
      <family val="2"/>
      <charset val="238"/>
    </font>
    <font>
      <sz val="10"/>
      <name val="Czcionka tekstu podstawowego"/>
      <family val="2"/>
      <charset val="238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6"/>
      <name val="Calibri"/>
      <family val="2"/>
      <charset val="1"/>
    </font>
    <font>
      <sz val="9"/>
      <name val="Czcionka tekstu podstawowego"/>
      <family val="2"/>
      <charset val="238"/>
    </font>
    <font>
      <i/>
      <sz val="10"/>
      <name val="Arial Narrow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24994659260841701"/>
        <bgColor rgb="FF0D0D0D"/>
      </patternFill>
    </fill>
    <fill>
      <patternFill patternType="solid">
        <fgColor theme="0" tint="-0.249977111117893"/>
        <bgColor rgb="FF0D0D0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9" fontId="17" fillId="0" borderId="0" applyFont="0" applyFill="0" applyBorder="0" applyAlignment="0" applyProtection="0"/>
  </cellStyleXfs>
  <cellXfs count="379">
    <xf numFmtId="0" fontId="0" fillId="0" borderId="0" xfId="0"/>
    <xf numFmtId="9" fontId="7" fillId="0" borderId="4" xfId="4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3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 wrapText="1"/>
    </xf>
    <xf numFmtId="164" fontId="7" fillId="0" borderId="4" xfId="1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9" fontId="7" fillId="0" borderId="4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8" fillId="0" borderId="4" xfId="0" applyNumberFormat="1" applyFont="1" applyFill="1" applyBorder="1" applyAlignment="1">
      <alignment horizontal="center" vertical="center"/>
    </xf>
    <xf numFmtId="4" fontId="8" fillId="0" borderId="4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vertical="center"/>
    </xf>
    <xf numFmtId="0" fontId="9" fillId="0" borderId="0" xfId="0" applyFont="1" applyFill="1"/>
    <xf numFmtId="4" fontId="7" fillId="0" borderId="4" xfId="1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vertical="top" wrapText="1"/>
    </xf>
    <xf numFmtId="164" fontId="7" fillId="0" borderId="4" xfId="2" applyNumberFormat="1" applyFont="1" applyFill="1" applyBorder="1" applyAlignment="1">
      <alignment horizontal="center" vertical="center" wrapText="1"/>
    </xf>
    <xf numFmtId="9" fontId="7" fillId="0" borderId="4" xfId="2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vertical="center"/>
    </xf>
    <xf numFmtId="0" fontId="7" fillId="0" borderId="4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right" vertical="center"/>
    </xf>
    <xf numFmtId="164" fontId="10" fillId="0" borderId="4" xfId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 wrapText="1"/>
    </xf>
    <xf numFmtId="3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9" fontId="7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4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vertical="top" wrapText="1"/>
    </xf>
    <xf numFmtId="164" fontId="7" fillId="0" borderId="4" xfId="3" applyNumberFormat="1" applyFont="1" applyFill="1" applyBorder="1" applyAlignment="1">
      <alignment horizontal="center" vertical="center" wrapText="1"/>
    </xf>
    <xf numFmtId="9" fontId="7" fillId="0" borderId="4" xfId="3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164" fontId="8" fillId="0" borderId="4" xfId="1" applyNumberFormat="1" applyFont="1" applyFill="1" applyBorder="1" applyAlignment="1">
      <alignment vertical="center"/>
    </xf>
    <xf numFmtId="164" fontId="7" fillId="0" borderId="1" xfId="3" applyNumberFormat="1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/>
    </xf>
    <xf numFmtId="164" fontId="7" fillId="0" borderId="4" xfId="3" applyNumberFormat="1" applyFont="1" applyFill="1" applyBorder="1" applyAlignment="1">
      <alignment horizontal="center" vertical="center"/>
    </xf>
    <xf numFmtId="9" fontId="7" fillId="0" borderId="4" xfId="3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8" fillId="0" borderId="4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164" fontId="8" fillId="0" borderId="4" xfId="1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5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/>
    <xf numFmtId="0" fontId="7" fillId="0" borderId="1" xfId="0" applyFont="1" applyFill="1" applyBorder="1"/>
    <xf numFmtId="164" fontId="10" fillId="0" borderId="4" xfId="1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top"/>
    </xf>
    <xf numFmtId="0" fontId="7" fillId="0" borderId="4" xfId="2" applyFont="1" applyFill="1" applyBorder="1" applyAlignment="1">
      <alignment wrapText="1"/>
    </xf>
    <xf numFmtId="166" fontId="0" fillId="0" borderId="0" xfId="0" applyNumberFormat="1"/>
    <xf numFmtId="0" fontId="20" fillId="0" borderId="0" xfId="0" applyFont="1"/>
    <xf numFmtId="0" fontId="13" fillId="0" borderId="0" xfId="0" applyFont="1" applyAlignment="1">
      <alignment wrapText="1"/>
    </xf>
    <xf numFmtId="164" fontId="16" fillId="5" borderId="4" xfId="0" applyNumberFormat="1" applyFont="1" applyFill="1" applyBorder="1" applyAlignment="1">
      <alignment vertical="center"/>
    </xf>
    <xf numFmtId="0" fontId="16" fillId="5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top" wrapText="1"/>
    </xf>
    <xf numFmtId="164" fontId="16" fillId="5" borderId="4" xfId="0" applyNumberFormat="1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right" vertical="top"/>
    </xf>
    <xf numFmtId="164" fontId="7" fillId="0" borderId="4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4" fontId="8" fillId="7" borderId="4" xfId="1" applyNumberFormat="1" applyFont="1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4" fontId="8" fillId="7" borderId="4" xfId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left" vertical="top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164" fontId="6" fillId="4" borderId="0" xfId="2" applyNumberFormat="1" applyFont="1" applyFill="1" applyAlignment="1">
      <alignment horizontal="center" vertical="center" wrapText="1"/>
    </xf>
    <xf numFmtId="0" fontId="6" fillId="4" borderId="0" xfId="2" applyFont="1" applyFill="1" applyAlignment="1">
      <alignment wrapText="1"/>
    </xf>
    <xf numFmtId="164" fontId="6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wrapText="1"/>
    </xf>
    <xf numFmtId="164" fontId="7" fillId="0" borderId="4" xfId="1" applyNumberFormat="1" applyFont="1" applyBorder="1" applyAlignment="1">
      <alignment horizontal="center" vertical="center"/>
    </xf>
    <xf numFmtId="9" fontId="7" fillId="0" borderId="4" xfId="1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7" borderId="4" xfId="0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8" fillId="4" borderId="4" xfId="1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vertical="center"/>
    </xf>
    <xf numFmtId="0" fontId="9" fillId="0" borderId="0" xfId="0" applyFont="1"/>
    <xf numFmtId="164" fontId="12" fillId="0" borderId="0" xfId="0" applyNumberFormat="1" applyFont="1" applyAlignment="1">
      <alignment horizontal="center" vertical="center"/>
    </xf>
    <xf numFmtId="0" fontId="12" fillId="0" borderId="0" xfId="0" applyFont="1"/>
    <xf numFmtId="0" fontId="6" fillId="4" borderId="4" xfId="0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8" fillId="7" borderId="4" xfId="0" applyFont="1" applyFill="1" applyBorder="1" applyAlignment="1">
      <alignment horizontal="left" vertical="top"/>
    </xf>
    <xf numFmtId="164" fontId="6" fillId="4" borderId="0" xfId="0" applyNumberFormat="1" applyFont="1" applyFill="1" applyAlignment="1">
      <alignment horizontal="center" vertical="center"/>
    </xf>
    <xf numFmtId="0" fontId="6" fillId="4" borderId="0" xfId="0" applyFont="1" applyFill="1"/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4" borderId="4" xfId="2" applyFont="1" applyFill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164" fontId="7" fillId="0" borderId="4" xfId="2" applyNumberFormat="1" applyFont="1" applyBorder="1" applyAlignment="1">
      <alignment horizontal="center" vertical="center" wrapText="1"/>
    </xf>
    <xf numFmtId="164" fontId="7" fillId="0" borderId="4" xfId="2" applyNumberFormat="1" applyFont="1" applyBorder="1" applyAlignment="1">
      <alignment horizontal="center" vertical="center"/>
    </xf>
    <xf numFmtId="9" fontId="7" fillId="0" borderId="4" xfId="2" applyNumberFormat="1" applyFont="1" applyBorder="1" applyAlignment="1">
      <alignment horizontal="center" vertical="center"/>
    </xf>
    <xf numFmtId="164" fontId="7" fillId="0" borderId="4" xfId="2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top"/>
    </xf>
    <xf numFmtId="164" fontId="7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top"/>
    </xf>
    <xf numFmtId="164" fontId="8" fillId="4" borderId="4" xfId="0" applyNumberFormat="1" applyFont="1" applyFill="1" applyBorder="1" applyAlignment="1">
      <alignment vertical="center" wrapText="1"/>
    </xf>
    <xf numFmtId="164" fontId="8" fillId="7" borderId="4" xfId="0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7" fillId="7" borderId="4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/>
    </xf>
    <xf numFmtId="0" fontId="7" fillId="7" borderId="10" xfId="0" applyFont="1" applyFill="1" applyBorder="1" applyAlignment="1">
      <alignment horizontal="center" vertical="center"/>
    </xf>
    <xf numFmtId="44" fontId="7" fillId="7" borderId="10" xfId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vertical="center" wrapText="1"/>
    </xf>
    <xf numFmtId="164" fontId="8" fillId="7" borderId="10" xfId="0" applyNumberFormat="1" applyFont="1" applyFill="1" applyBorder="1" applyAlignment="1">
      <alignment vertical="center"/>
    </xf>
    <xf numFmtId="4" fontId="8" fillId="4" borderId="10" xfId="1" applyNumberFormat="1" applyFont="1" applyFill="1" applyBorder="1" applyAlignment="1">
      <alignment horizontal="center" vertical="center"/>
    </xf>
    <xf numFmtId="164" fontId="8" fillId="7" borderId="10" xfId="1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9" fillId="0" borderId="0" xfId="0" applyFont="1"/>
    <xf numFmtId="0" fontId="0" fillId="12" borderId="0" xfId="0" applyFill="1"/>
    <xf numFmtId="0" fontId="22" fillId="13" borderId="0" xfId="0" applyFont="1" applyFill="1"/>
    <xf numFmtId="0" fontId="0" fillId="11" borderId="12" xfId="0" applyFill="1" applyBorder="1"/>
    <xf numFmtId="0" fontId="0" fillId="11" borderId="13" xfId="0" applyFill="1" applyBorder="1"/>
    <xf numFmtId="0" fontId="18" fillId="11" borderId="13" xfId="0" applyFont="1" applyFill="1" applyBorder="1"/>
    <xf numFmtId="0" fontId="0" fillId="0" borderId="4" xfId="0" applyBorder="1"/>
    <xf numFmtId="2" fontId="0" fillId="0" borderId="4" xfId="0" applyNumberFormat="1" applyBorder="1"/>
    <xf numFmtId="0" fontId="0" fillId="0" borderId="4" xfId="0" applyBorder="1" applyAlignment="1">
      <alignment horizontal="left"/>
    </xf>
    <xf numFmtId="2" fontId="0" fillId="0" borderId="0" xfId="0" applyNumberFormat="1"/>
    <xf numFmtId="0" fontId="18" fillId="11" borderId="4" xfId="0" applyFont="1" applyFill="1" applyBorder="1"/>
    <xf numFmtId="0" fontId="23" fillId="11" borderId="0" xfId="0" applyFont="1" applyFill="1"/>
    <xf numFmtId="0" fontId="0" fillId="11" borderId="0" xfId="0" applyFill="1"/>
    <xf numFmtId="16" fontId="0" fillId="0" borderId="0" xfId="0" applyNumberFormat="1" applyBorder="1"/>
    <xf numFmtId="166" fontId="0" fillId="0" borderId="4" xfId="0" applyNumberFormat="1" applyBorder="1"/>
    <xf numFmtId="0" fontId="24" fillId="0" borderId="0" xfId="0" applyFont="1" applyAlignment="1">
      <alignment horizontal="justify" vertical="center"/>
    </xf>
    <xf numFmtId="0" fontId="7" fillId="0" borderId="4" xfId="0" applyFont="1" applyBorder="1" applyAlignment="1"/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/>
    </xf>
    <xf numFmtId="9" fontId="7" fillId="5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8" fontId="0" fillId="0" borderId="0" xfId="0" applyNumberFormat="1"/>
    <xf numFmtId="0" fontId="8" fillId="14" borderId="4" xfId="0" applyFont="1" applyFill="1" applyBorder="1" applyAlignment="1">
      <alignment horizontal="center" vertical="center"/>
    </xf>
    <xf numFmtId="44" fontId="8" fillId="14" borderId="4" xfId="1" applyFont="1" applyFill="1" applyBorder="1" applyAlignment="1">
      <alignment horizontal="center" vertical="center"/>
    </xf>
    <xf numFmtId="4" fontId="8" fillId="14" borderId="4" xfId="1" applyNumberFormat="1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left" vertical="top"/>
    </xf>
    <xf numFmtId="0" fontId="7" fillId="14" borderId="4" xfId="0" applyFont="1" applyFill="1" applyBorder="1" applyAlignment="1">
      <alignment horizontal="center" vertical="center"/>
    </xf>
    <xf numFmtId="44" fontId="7" fillId="14" borderId="4" xfId="1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left" vertical="top"/>
    </xf>
    <xf numFmtId="4" fontId="8" fillId="14" borderId="4" xfId="0" applyNumberFormat="1" applyFont="1" applyFill="1" applyBorder="1" applyAlignment="1">
      <alignment horizontal="center" vertical="center"/>
    </xf>
    <xf numFmtId="0" fontId="11" fillId="14" borderId="4" xfId="0" applyFont="1" applyFill="1" applyBorder="1" applyAlignment="1">
      <alignment horizontal="center" vertical="center"/>
    </xf>
    <xf numFmtId="164" fontId="10" fillId="14" borderId="4" xfId="0" applyNumberFormat="1" applyFont="1" applyFill="1" applyBorder="1" applyAlignment="1">
      <alignment vertical="center"/>
    </xf>
    <xf numFmtId="164" fontId="8" fillId="14" borderId="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/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2" applyNumberFormat="1" applyFont="1" applyFill="1" applyBorder="1" applyAlignment="1">
      <alignment horizontal="center" vertical="center" wrapText="1"/>
    </xf>
    <xf numFmtId="43" fontId="8" fillId="0" borderId="4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1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/>
    </xf>
    <xf numFmtId="164" fontId="8" fillId="4" borderId="4" xfId="2" applyNumberFormat="1" applyFont="1" applyFill="1" applyBorder="1" applyAlignment="1">
      <alignment horizontal="center" vertical="center" wrapText="1"/>
    </xf>
    <xf numFmtId="43" fontId="8" fillId="4" borderId="4" xfId="2" applyNumberFormat="1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4" xfId="2" applyNumberFormat="1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top"/>
    </xf>
    <xf numFmtId="0" fontId="8" fillId="4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11" fillId="14" borderId="1" xfId="0" applyFont="1" applyFill="1" applyBorder="1"/>
    <xf numFmtId="0" fontId="11" fillId="14" borderId="4" xfId="0" applyFont="1" applyFill="1" applyBorder="1"/>
    <xf numFmtId="0" fontId="7" fillId="14" borderId="4" xfId="0" applyFont="1" applyFill="1" applyBorder="1" applyAlignment="1">
      <alignment vertical="center"/>
    </xf>
    <xf numFmtId="0" fontId="7" fillId="14" borderId="1" xfId="0" applyFont="1" applyFill="1" applyBorder="1"/>
    <xf numFmtId="0" fontId="7" fillId="14" borderId="4" xfId="0" applyFont="1" applyFill="1" applyBorder="1"/>
    <xf numFmtId="0" fontId="11" fillId="0" borderId="1" xfId="0" applyFont="1" applyFill="1" applyBorder="1"/>
    <xf numFmtId="0" fontId="11" fillId="0" borderId="4" xfId="0" applyFont="1" applyFill="1" applyBorder="1"/>
    <xf numFmtId="0" fontId="11" fillId="7" borderId="4" xfId="0" applyFont="1" applyFill="1" applyBorder="1"/>
    <xf numFmtId="0" fontId="11" fillId="7" borderId="4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/>
    <xf numFmtId="0" fontId="7" fillId="0" borderId="1" xfId="0" applyFont="1" applyBorder="1"/>
    <xf numFmtId="0" fontId="7" fillId="0" borderId="1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43" fontId="8" fillId="4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4" xfId="2" applyFont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6" fillId="0" borderId="0" xfId="2" applyFont="1" applyFill="1" applyAlignment="1">
      <alignment wrapText="1"/>
    </xf>
    <xf numFmtId="4" fontId="6" fillId="0" borderId="0" xfId="2" applyNumberFormat="1" applyFont="1" applyFill="1" applyAlignment="1">
      <alignment wrapText="1"/>
    </xf>
    <xf numFmtId="164" fontId="6" fillId="0" borderId="0" xfId="2" applyNumberFormat="1" applyFont="1" applyFill="1" applyAlignment="1">
      <alignment wrapText="1"/>
    </xf>
    <xf numFmtId="0" fontId="7" fillId="0" borderId="0" xfId="2" applyFont="1" applyFill="1" applyAlignment="1">
      <alignment wrapText="1"/>
    </xf>
    <xf numFmtId="0" fontId="12" fillId="0" borderId="0" xfId="0" applyFont="1" applyFill="1"/>
    <xf numFmtId="0" fontId="12" fillId="0" borderId="0" xfId="2" applyFont="1" applyFill="1" applyAlignment="1">
      <alignment wrapText="1"/>
    </xf>
    <xf numFmtId="0" fontId="6" fillId="0" borderId="0" xfId="0" applyFont="1" applyFill="1"/>
    <xf numFmtId="0" fontId="16" fillId="0" borderId="0" xfId="0" applyFont="1" applyBorder="1" applyAlignment="1">
      <alignment vertical="top"/>
    </xf>
    <xf numFmtId="0" fontId="10" fillId="0" borderId="0" xfId="0" applyFont="1"/>
    <xf numFmtId="0" fontId="8" fillId="0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7" fillId="7" borderId="4" xfId="0" applyFont="1" applyFill="1" applyBorder="1" applyAlignment="1">
      <alignment horizontal="center" vertical="center" wrapText="1"/>
    </xf>
    <xf numFmtId="164" fontId="7" fillId="7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wrapText="1"/>
    </xf>
    <xf numFmtId="0" fontId="13" fillId="0" borderId="0" xfId="0" applyFont="1"/>
    <xf numFmtId="0" fontId="7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0" fontId="27" fillId="0" borderId="0" xfId="0" applyFont="1" applyAlignment="1">
      <alignment wrapText="1"/>
    </xf>
    <xf numFmtId="164" fontId="7" fillId="0" borderId="0" xfId="0" applyNumberFormat="1" applyFont="1"/>
    <xf numFmtId="0" fontId="28" fillId="0" borderId="0" xfId="0" applyFont="1"/>
    <xf numFmtId="9" fontId="7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9" fillId="0" borderId="0" xfId="0" applyFont="1" applyBorder="1"/>
    <xf numFmtId="0" fontId="7" fillId="0" borderId="4" xfId="0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center" wrapText="1"/>
    </xf>
    <xf numFmtId="9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top" wrapText="1"/>
    </xf>
    <xf numFmtId="9" fontId="7" fillId="0" borderId="4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8" fillId="9" borderId="4" xfId="0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/>
    </xf>
    <xf numFmtId="164" fontId="8" fillId="9" borderId="4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7" fillId="9" borderId="4" xfId="0" applyFont="1" applyFill="1" applyBorder="1" applyAlignment="1">
      <alignment horizontal="center" vertical="center"/>
    </xf>
    <xf numFmtId="1" fontId="7" fillId="9" borderId="4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30" fillId="0" borderId="0" xfId="0" applyFont="1"/>
    <xf numFmtId="0" fontId="16" fillId="0" borderId="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11" fillId="4" borderId="0" xfId="0" applyFont="1" applyFill="1" applyBorder="1"/>
    <xf numFmtId="0" fontId="8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167" fontId="7" fillId="0" borderId="4" xfId="0" applyNumberFormat="1" applyFont="1" applyFill="1" applyBorder="1" applyAlignment="1">
      <alignment horizontal="center" vertical="center" wrapText="1"/>
    </xf>
    <xf numFmtId="167" fontId="11" fillId="0" borderId="4" xfId="0" applyNumberFormat="1" applyFont="1" applyFill="1" applyBorder="1" applyAlignment="1"/>
    <xf numFmtId="9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/>
    <xf numFmtId="0" fontId="13" fillId="0" borderId="0" xfId="0" applyFont="1" applyFill="1" applyAlignment="1"/>
    <xf numFmtId="167" fontId="11" fillId="0" borderId="4" xfId="0" applyNumberFormat="1" applyFont="1" applyFill="1" applyBorder="1"/>
    <xf numFmtId="0" fontId="11" fillId="14" borderId="4" xfId="0" applyFont="1" applyFill="1" applyBorder="1" applyAlignment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34" fillId="0" borderId="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7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left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9" fontId="16" fillId="0" borderId="8" xfId="0" applyNumberFormat="1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8" fillId="0" borderId="1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</cellXfs>
  <cellStyles count="5">
    <cellStyle name="Normalny" xfId="0" builtinId="0"/>
    <cellStyle name="Normalny 2" xfId="2"/>
    <cellStyle name="Normalny 3" xfId="3"/>
    <cellStyle name="Procentowy 3" xfId="4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234"/>
  <sheetViews>
    <sheetView tabSelected="1" zoomScaleNormal="100" workbookViewId="0">
      <selection activeCell="Q5" sqref="Q5"/>
    </sheetView>
  </sheetViews>
  <sheetFormatPr defaultColWidth="9" defaultRowHeight="14.25"/>
  <cols>
    <col min="1" max="1" width="4" style="315" customWidth="1"/>
    <col min="2" max="2" width="63.5" style="36" customWidth="1"/>
    <col min="3" max="3" width="10" style="316" customWidth="1"/>
    <col min="4" max="4" width="5.875" style="36" customWidth="1"/>
    <col min="5" max="5" width="9.875" style="316" bestFit="1" customWidth="1"/>
    <col min="6" max="6" width="12" style="36" bestFit="1" customWidth="1"/>
    <col min="7" max="7" width="10" style="36" customWidth="1"/>
    <col min="8" max="8" width="13.125" style="36" customWidth="1"/>
    <col min="9" max="9" width="13.875" style="36" customWidth="1"/>
    <col min="10" max="10" width="11" style="36" customWidth="1"/>
    <col min="11" max="11" width="12.125" style="36" customWidth="1"/>
    <col min="12" max="12" width="12.25" style="36" customWidth="1"/>
    <col min="13" max="13" width="9" style="36" customWidth="1"/>
    <col min="14" max="16384" width="9" style="36"/>
  </cols>
  <sheetData>
    <row r="1" spans="1:18 16378:16378" s="242" customFormat="1" ht="39.75" customHeight="1">
      <c r="A1" s="350" t="s">
        <v>331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8 16378:16378" s="4" customFormat="1" ht="16.5" customHeight="1">
      <c r="A2" s="333" t="s">
        <v>200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5"/>
      <c r="R2" s="243"/>
    </row>
    <row r="3" spans="1:18 16378:16378" s="243" customFormat="1" ht="38.25">
      <c r="A3" s="179" t="s">
        <v>0</v>
      </c>
      <c r="B3" s="179" t="s">
        <v>1</v>
      </c>
      <c r="C3" s="180" t="s">
        <v>2</v>
      </c>
      <c r="D3" s="180" t="s">
        <v>3</v>
      </c>
      <c r="E3" s="181" t="s">
        <v>4</v>
      </c>
      <c r="F3" s="182" t="s">
        <v>5</v>
      </c>
      <c r="G3" s="182" t="s">
        <v>205</v>
      </c>
      <c r="H3" s="182" t="s">
        <v>6</v>
      </c>
      <c r="I3" s="183" t="s">
        <v>7</v>
      </c>
      <c r="J3" s="180" t="s">
        <v>15</v>
      </c>
      <c r="K3" s="180" t="s">
        <v>16</v>
      </c>
      <c r="L3" s="180" t="s">
        <v>17</v>
      </c>
      <c r="O3" s="244"/>
      <c r="P3" s="245"/>
    </row>
    <row r="4" spans="1:18 16378:16378" s="243" customFormat="1" ht="12" customHeight="1">
      <c r="A4" s="179">
        <v>1</v>
      </c>
      <c r="B4" s="179">
        <v>2</v>
      </c>
      <c r="C4" s="179">
        <v>3</v>
      </c>
      <c r="D4" s="179">
        <v>4</v>
      </c>
      <c r="E4" s="185">
        <v>5</v>
      </c>
      <c r="F4" s="186" t="s">
        <v>201</v>
      </c>
      <c r="G4" s="179">
        <v>7</v>
      </c>
      <c r="H4" s="179" t="s">
        <v>8</v>
      </c>
      <c r="I4" s="179" t="s">
        <v>9</v>
      </c>
      <c r="J4" s="180">
        <v>10</v>
      </c>
      <c r="K4" s="184">
        <v>11</v>
      </c>
      <c r="L4" s="180">
        <v>12</v>
      </c>
      <c r="O4" s="244"/>
      <c r="P4" s="245"/>
    </row>
    <row r="5" spans="1:18 16378:16378" s="10" customFormat="1" ht="331.5">
      <c r="A5" s="5">
        <v>1</v>
      </c>
      <c r="B5" s="6" t="s">
        <v>307</v>
      </c>
      <c r="C5" s="5" t="s">
        <v>10</v>
      </c>
      <c r="D5" s="5">
        <v>2500</v>
      </c>
      <c r="E5" s="7"/>
      <c r="F5" s="8"/>
      <c r="G5" s="9"/>
      <c r="H5" s="7"/>
      <c r="I5" s="8"/>
      <c r="J5" s="201"/>
      <c r="K5" s="201"/>
      <c r="L5" s="201"/>
    </row>
    <row r="6" spans="1:18 16378:16378" s="10" customFormat="1" ht="17.25" customHeight="1">
      <c r="A6" s="337" t="s">
        <v>75</v>
      </c>
      <c r="B6" s="344"/>
      <c r="C6" s="100"/>
      <c r="D6" s="82"/>
      <c r="E6" s="87"/>
      <c r="F6" s="11"/>
      <c r="G6" s="83"/>
      <c r="H6" s="13"/>
      <c r="I6" s="14"/>
      <c r="J6" s="202"/>
      <c r="K6" s="202"/>
      <c r="L6" s="202"/>
    </row>
    <row r="7" spans="1:18 16378:16378" s="15" customFormat="1" ht="17.25" customHeight="1">
      <c r="A7" s="336" t="s">
        <v>76</v>
      </c>
      <c r="B7" s="336"/>
      <c r="C7" s="336"/>
      <c r="D7" s="336"/>
      <c r="E7" s="336"/>
      <c r="F7" s="336"/>
      <c r="G7" s="336"/>
      <c r="H7" s="336"/>
      <c r="I7" s="336"/>
      <c r="J7" s="31"/>
      <c r="K7" s="31"/>
      <c r="L7" s="31"/>
    </row>
    <row r="8" spans="1:18 16378:16378" s="4" customFormat="1" ht="21.2" customHeight="1">
      <c r="A8" s="333" t="s">
        <v>207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5"/>
    </row>
    <row r="9" spans="1:18 16378:16378" s="243" customFormat="1" ht="38.25">
      <c r="A9" s="179" t="s">
        <v>0</v>
      </c>
      <c r="B9" s="179" t="s">
        <v>1</v>
      </c>
      <c r="C9" s="180" t="s">
        <v>2</v>
      </c>
      <c r="D9" s="180" t="s">
        <v>3</v>
      </c>
      <c r="E9" s="181" t="s">
        <v>4</v>
      </c>
      <c r="F9" s="182" t="s">
        <v>5</v>
      </c>
      <c r="G9" s="182" t="s">
        <v>205</v>
      </c>
      <c r="H9" s="182" t="s">
        <v>6</v>
      </c>
      <c r="I9" s="183" t="s">
        <v>7</v>
      </c>
      <c r="J9" s="187" t="s">
        <v>15</v>
      </c>
      <c r="K9" s="188" t="s">
        <v>16</v>
      </c>
      <c r="L9" s="180" t="s">
        <v>17</v>
      </c>
    </row>
    <row r="10" spans="1:18 16378:16378" s="243" customFormat="1" ht="12" customHeight="1">
      <c r="A10" s="179">
        <v>1</v>
      </c>
      <c r="B10" s="179">
        <v>2</v>
      </c>
      <c r="C10" s="179">
        <v>3</v>
      </c>
      <c r="D10" s="179">
        <v>4</v>
      </c>
      <c r="E10" s="185">
        <v>5</v>
      </c>
      <c r="F10" s="186" t="s">
        <v>201</v>
      </c>
      <c r="G10" s="179">
        <v>7</v>
      </c>
      <c r="H10" s="179" t="s">
        <v>8</v>
      </c>
      <c r="I10" s="179" t="s">
        <v>9</v>
      </c>
      <c r="J10" s="180">
        <v>10</v>
      </c>
      <c r="K10" s="184">
        <v>11</v>
      </c>
      <c r="L10" s="180">
        <v>12</v>
      </c>
    </row>
    <row r="11" spans="1:18 16378:16378" s="10" customFormat="1" ht="191.25">
      <c r="A11" s="5">
        <v>1</v>
      </c>
      <c r="B11" s="6" t="s">
        <v>308</v>
      </c>
      <c r="C11" s="5" t="s">
        <v>10</v>
      </c>
      <c r="D11" s="5">
        <v>2500</v>
      </c>
      <c r="E11" s="16"/>
      <c r="F11" s="8"/>
      <c r="G11" s="9"/>
      <c r="H11" s="7"/>
      <c r="I11" s="8"/>
      <c r="J11" s="51"/>
      <c r="K11" s="52"/>
      <c r="L11" s="51"/>
    </row>
    <row r="12" spans="1:18 16378:16378" s="246" customFormat="1" ht="204">
      <c r="A12" s="17">
        <v>2</v>
      </c>
      <c r="B12" s="18" t="s">
        <v>263</v>
      </c>
      <c r="C12" s="17" t="s">
        <v>10</v>
      </c>
      <c r="D12" s="17">
        <v>11000</v>
      </c>
      <c r="E12" s="19"/>
      <c r="F12" s="8"/>
      <c r="G12" s="20"/>
      <c r="H12" s="7"/>
      <c r="I12" s="19"/>
      <c r="J12" s="51"/>
      <c r="K12" s="52"/>
      <c r="L12" s="51"/>
    </row>
    <row r="13" spans="1:18 16378:16378" s="10" customFormat="1" ht="17.25" customHeight="1">
      <c r="A13" s="337" t="s">
        <v>77</v>
      </c>
      <c r="B13" s="344"/>
      <c r="C13" s="167"/>
      <c r="D13" s="163"/>
      <c r="E13" s="164"/>
      <c r="F13" s="11"/>
      <c r="G13" s="165"/>
      <c r="H13" s="13"/>
      <c r="I13" s="14"/>
      <c r="J13" s="166"/>
      <c r="K13" s="203"/>
      <c r="L13" s="204"/>
      <c r="XEX13" s="21">
        <f>SUM(F13:XEW13)</f>
        <v>0</v>
      </c>
    </row>
    <row r="14" spans="1:18 16378:16378" s="15" customFormat="1" ht="17.25" customHeight="1">
      <c r="A14" s="336" t="s">
        <v>78</v>
      </c>
      <c r="B14" s="336"/>
      <c r="C14" s="336"/>
      <c r="D14" s="336"/>
      <c r="E14" s="336"/>
      <c r="F14" s="336"/>
      <c r="G14" s="336"/>
      <c r="H14" s="336"/>
      <c r="I14" s="336"/>
      <c r="J14" s="31"/>
      <c r="K14" s="31"/>
      <c r="L14" s="31"/>
    </row>
    <row r="15" spans="1:18 16378:16378" s="4" customFormat="1" ht="21.2" customHeight="1">
      <c r="A15" s="333" t="s">
        <v>287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5"/>
    </row>
    <row r="16" spans="1:18 16378:16378" s="243" customFormat="1" ht="38.25">
      <c r="A16" s="179" t="s">
        <v>0</v>
      </c>
      <c r="B16" s="179" t="s">
        <v>1</v>
      </c>
      <c r="C16" s="180" t="s">
        <v>2</v>
      </c>
      <c r="D16" s="180" t="s">
        <v>3</v>
      </c>
      <c r="E16" s="181" t="s">
        <v>4</v>
      </c>
      <c r="F16" s="182" t="s">
        <v>5</v>
      </c>
      <c r="G16" s="182" t="s">
        <v>205</v>
      </c>
      <c r="H16" s="182" t="s">
        <v>6</v>
      </c>
      <c r="I16" s="183" t="s">
        <v>7</v>
      </c>
      <c r="J16" s="187" t="s">
        <v>15</v>
      </c>
      <c r="K16" s="188" t="s">
        <v>16</v>
      </c>
      <c r="L16" s="180" t="s">
        <v>17</v>
      </c>
    </row>
    <row r="17" spans="1:12" s="243" customFormat="1" ht="12" customHeight="1">
      <c r="A17" s="179">
        <v>1</v>
      </c>
      <c r="B17" s="179">
        <v>2</v>
      </c>
      <c r="C17" s="179">
        <v>3</v>
      </c>
      <c r="D17" s="179">
        <v>4</v>
      </c>
      <c r="E17" s="185">
        <v>5</v>
      </c>
      <c r="F17" s="186" t="s">
        <v>201</v>
      </c>
      <c r="G17" s="179">
        <v>7</v>
      </c>
      <c r="H17" s="179" t="s">
        <v>8</v>
      </c>
      <c r="I17" s="179" t="s">
        <v>9</v>
      </c>
      <c r="J17" s="180">
        <v>10</v>
      </c>
      <c r="K17" s="184">
        <v>11</v>
      </c>
      <c r="L17" s="180">
        <v>12</v>
      </c>
    </row>
    <row r="18" spans="1:12" s="246" customFormat="1" ht="54" customHeight="1">
      <c r="A18" s="17">
        <v>1</v>
      </c>
      <c r="B18" s="22" t="s">
        <v>291</v>
      </c>
      <c r="C18" s="17" t="s">
        <v>10</v>
      </c>
      <c r="D18" s="17">
        <v>25</v>
      </c>
      <c r="E18" s="19"/>
      <c r="F18" s="19"/>
      <c r="G18" s="20"/>
      <c r="H18" s="19"/>
      <c r="I18" s="19"/>
      <c r="J18" s="56"/>
      <c r="K18" s="56"/>
      <c r="L18" s="56"/>
    </row>
    <row r="19" spans="1:12" s="246" customFormat="1" ht="42.75" customHeight="1">
      <c r="A19" s="23">
        <v>2</v>
      </c>
      <c r="B19" s="22" t="s">
        <v>288</v>
      </c>
      <c r="C19" s="17" t="s">
        <v>10</v>
      </c>
      <c r="D19" s="23">
        <v>25</v>
      </c>
      <c r="E19" s="19"/>
      <c r="F19" s="19"/>
      <c r="G19" s="20"/>
      <c r="H19" s="19"/>
      <c r="I19" s="19"/>
      <c r="J19" s="56"/>
      <c r="K19" s="56"/>
      <c r="L19" s="56"/>
    </row>
    <row r="20" spans="1:12" s="246" customFormat="1" ht="27.75" customHeight="1">
      <c r="A20" s="17">
        <v>3</v>
      </c>
      <c r="B20" s="22" t="s">
        <v>289</v>
      </c>
      <c r="C20" s="17" t="s">
        <v>10</v>
      </c>
      <c r="D20" s="23">
        <v>25</v>
      </c>
      <c r="E20" s="19"/>
      <c r="F20" s="19"/>
      <c r="G20" s="20"/>
      <c r="H20" s="19"/>
      <c r="I20" s="19"/>
      <c r="J20" s="56"/>
      <c r="K20" s="56"/>
      <c r="L20" s="56"/>
    </row>
    <row r="21" spans="1:12" s="246" customFormat="1" ht="38.25">
      <c r="A21" s="23">
        <v>4</v>
      </c>
      <c r="B21" s="22" t="s">
        <v>293</v>
      </c>
      <c r="C21" s="17" t="s">
        <v>10</v>
      </c>
      <c r="D21" s="23">
        <v>25</v>
      </c>
      <c r="E21" s="19"/>
      <c r="F21" s="19"/>
      <c r="G21" s="20"/>
      <c r="H21" s="19"/>
      <c r="I21" s="19"/>
      <c r="J21" s="56"/>
      <c r="K21" s="56"/>
      <c r="L21" s="56"/>
    </row>
    <row r="22" spans="1:12" s="15" customFormat="1" ht="24" customHeight="1">
      <c r="A22" s="17">
        <v>5</v>
      </c>
      <c r="B22" s="22" t="s">
        <v>292</v>
      </c>
      <c r="C22" s="17" t="s">
        <v>10</v>
      </c>
      <c r="D22" s="5">
        <v>75</v>
      </c>
      <c r="E22" s="8"/>
      <c r="F22" s="19"/>
      <c r="G22" s="20"/>
      <c r="H22" s="19"/>
      <c r="I22" s="19"/>
      <c r="J22" s="51"/>
      <c r="K22" s="51"/>
      <c r="L22" s="51"/>
    </row>
    <row r="23" spans="1:12" s="15" customFormat="1" ht="58.5" customHeight="1">
      <c r="A23" s="23">
        <v>6</v>
      </c>
      <c r="B23" s="22" t="s">
        <v>329</v>
      </c>
      <c r="C23" s="17" t="s">
        <v>10</v>
      </c>
      <c r="D23" s="5">
        <v>1</v>
      </c>
      <c r="E23" s="8"/>
      <c r="F23" s="19"/>
      <c r="G23" s="20"/>
      <c r="H23" s="19"/>
      <c r="I23" s="19"/>
      <c r="J23" s="51"/>
      <c r="K23" s="51"/>
      <c r="L23" s="51"/>
    </row>
    <row r="24" spans="1:12" s="246" customFormat="1" ht="64.900000000000006" customHeight="1">
      <c r="A24" s="17">
        <v>7</v>
      </c>
      <c r="B24" s="22" t="s">
        <v>290</v>
      </c>
      <c r="C24" s="17" t="s">
        <v>10</v>
      </c>
      <c r="D24" s="23">
        <v>1</v>
      </c>
      <c r="E24" s="19"/>
      <c r="F24" s="19"/>
      <c r="G24" s="20"/>
      <c r="H24" s="19"/>
      <c r="I24" s="19"/>
      <c r="J24" s="56"/>
      <c r="K24" s="56"/>
      <c r="L24" s="56"/>
    </row>
    <row r="25" spans="1:12" s="10" customFormat="1" ht="17.25" customHeight="1">
      <c r="A25" s="348" t="s">
        <v>79</v>
      </c>
      <c r="B25" s="348"/>
      <c r="C25" s="167"/>
      <c r="D25" s="167"/>
      <c r="E25" s="168"/>
      <c r="F25" s="24"/>
      <c r="G25" s="165"/>
      <c r="H25" s="13"/>
      <c r="I25" s="14"/>
      <c r="J25" s="205"/>
      <c r="K25" s="205"/>
      <c r="L25" s="205"/>
    </row>
    <row r="26" spans="1:12" s="15" customFormat="1" ht="15.75" customHeight="1">
      <c r="A26" s="336" t="s">
        <v>80</v>
      </c>
      <c r="B26" s="336"/>
      <c r="C26" s="336"/>
      <c r="D26" s="336"/>
      <c r="E26" s="336"/>
      <c r="F26" s="336"/>
      <c r="G26" s="336"/>
      <c r="H26" s="336"/>
      <c r="I26" s="336"/>
      <c r="J26" s="31"/>
      <c r="K26" s="31"/>
      <c r="L26" s="31"/>
    </row>
    <row r="27" spans="1:12" s="247" customFormat="1" ht="16.5" customHeight="1">
      <c r="A27" s="333" t="s">
        <v>208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5"/>
    </row>
    <row r="28" spans="1:12" s="243" customFormat="1" ht="38.25">
      <c r="A28" s="179" t="s">
        <v>0</v>
      </c>
      <c r="B28" s="179" t="s">
        <v>1</v>
      </c>
      <c r="C28" s="180" t="s">
        <v>2</v>
      </c>
      <c r="D28" s="180" t="s">
        <v>3</v>
      </c>
      <c r="E28" s="181" t="s">
        <v>4</v>
      </c>
      <c r="F28" s="182" t="s">
        <v>5</v>
      </c>
      <c r="G28" s="182" t="s">
        <v>206</v>
      </c>
      <c r="H28" s="182" t="s">
        <v>6</v>
      </c>
      <c r="I28" s="183" t="s">
        <v>7</v>
      </c>
      <c r="J28" s="180" t="s">
        <v>15</v>
      </c>
      <c r="K28" s="180" t="s">
        <v>16</v>
      </c>
      <c r="L28" s="180" t="s">
        <v>17</v>
      </c>
    </row>
    <row r="29" spans="1:12" s="243" customFormat="1" ht="12" customHeight="1">
      <c r="A29" s="179">
        <v>1</v>
      </c>
      <c r="B29" s="179">
        <v>2</v>
      </c>
      <c r="C29" s="179">
        <v>3</v>
      </c>
      <c r="D29" s="179">
        <v>4</v>
      </c>
      <c r="E29" s="185">
        <v>5</v>
      </c>
      <c r="F29" s="186" t="s">
        <v>201</v>
      </c>
      <c r="G29" s="179">
        <v>7</v>
      </c>
      <c r="H29" s="179" t="s">
        <v>8</v>
      </c>
      <c r="I29" s="179" t="s">
        <v>9</v>
      </c>
      <c r="J29" s="180">
        <v>10</v>
      </c>
      <c r="K29" s="184">
        <v>11</v>
      </c>
      <c r="L29" s="180">
        <v>12</v>
      </c>
    </row>
    <row r="30" spans="1:12" s="31" customFormat="1" ht="151.15" customHeight="1">
      <c r="A30" s="5">
        <v>1</v>
      </c>
      <c r="B30" s="233" t="s">
        <v>324</v>
      </c>
      <c r="C30" s="5" t="s">
        <v>10</v>
      </c>
      <c r="D30" s="27">
        <v>36000</v>
      </c>
      <c r="E30" s="8"/>
      <c r="F30" s="28"/>
      <c r="G30" s="29"/>
      <c r="H30" s="30"/>
      <c r="I30" s="8"/>
      <c r="J30" s="51"/>
      <c r="K30" s="52"/>
      <c r="L30" s="51"/>
    </row>
    <row r="31" spans="1:12" s="31" customFormat="1" ht="76.5">
      <c r="A31" s="5">
        <v>2</v>
      </c>
      <c r="B31" s="233" t="s">
        <v>309</v>
      </c>
      <c r="C31" s="5" t="s">
        <v>10</v>
      </c>
      <c r="D31" s="27">
        <v>36000</v>
      </c>
      <c r="E31" s="8"/>
      <c r="F31" s="28"/>
      <c r="G31" s="29"/>
      <c r="H31" s="30"/>
      <c r="I31" s="8"/>
      <c r="J31" s="51"/>
      <c r="K31" s="52"/>
      <c r="L31" s="51"/>
    </row>
    <row r="32" spans="1:12" s="10" customFormat="1" ht="17.25" customHeight="1">
      <c r="A32" s="348" t="s">
        <v>81</v>
      </c>
      <c r="B32" s="348"/>
      <c r="C32" s="167"/>
      <c r="D32" s="167"/>
      <c r="E32" s="168"/>
      <c r="F32" s="24"/>
      <c r="G32" s="165"/>
      <c r="H32" s="13"/>
      <c r="I32" s="14"/>
      <c r="J32" s="169"/>
      <c r="K32" s="206"/>
      <c r="L32" s="207"/>
    </row>
    <row r="33" spans="1:12" s="15" customFormat="1" ht="17.25" customHeight="1">
      <c r="A33" s="336" t="s">
        <v>82</v>
      </c>
      <c r="B33" s="336"/>
      <c r="C33" s="336"/>
      <c r="D33" s="336"/>
      <c r="E33" s="336"/>
      <c r="F33" s="336"/>
      <c r="G33" s="336"/>
      <c r="H33" s="336"/>
      <c r="I33" s="336"/>
      <c r="J33" s="31"/>
      <c r="K33" s="31"/>
      <c r="L33" s="31"/>
    </row>
    <row r="34" spans="1:12" s="15" customFormat="1" ht="17.25" customHeight="1">
      <c r="A34" s="341" t="s">
        <v>209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3"/>
    </row>
    <row r="35" spans="1:12" s="243" customFormat="1" ht="38.25">
      <c r="A35" s="179" t="s">
        <v>0</v>
      </c>
      <c r="B35" s="179" t="s">
        <v>1</v>
      </c>
      <c r="C35" s="180" t="s">
        <v>2</v>
      </c>
      <c r="D35" s="180" t="s">
        <v>3</v>
      </c>
      <c r="E35" s="181" t="s">
        <v>4</v>
      </c>
      <c r="F35" s="182" t="s">
        <v>5</v>
      </c>
      <c r="G35" s="182" t="s">
        <v>205</v>
      </c>
      <c r="H35" s="182" t="s">
        <v>6</v>
      </c>
      <c r="I35" s="183" t="s">
        <v>7</v>
      </c>
      <c r="J35" s="187" t="s">
        <v>15</v>
      </c>
      <c r="K35" s="188" t="s">
        <v>16</v>
      </c>
      <c r="L35" s="180" t="s">
        <v>17</v>
      </c>
    </row>
    <row r="36" spans="1:12" s="243" customFormat="1" ht="12" customHeight="1">
      <c r="A36" s="179">
        <v>1</v>
      </c>
      <c r="B36" s="179">
        <v>2</v>
      </c>
      <c r="C36" s="179">
        <v>3</v>
      </c>
      <c r="D36" s="179">
        <v>4</v>
      </c>
      <c r="E36" s="185">
        <v>5</v>
      </c>
      <c r="F36" s="186" t="s">
        <v>201</v>
      </c>
      <c r="G36" s="179">
        <v>7</v>
      </c>
      <c r="H36" s="179" t="s">
        <v>8</v>
      </c>
      <c r="I36" s="179" t="s">
        <v>9</v>
      </c>
      <c r="J36" s="180">
        <v>10</v>
      </c>
      <c r="K36" s="184">
        <v>11</v>
      </c>
      <c r="L36" s="180">
        <v>12</v>
      </c>
    </row>
    <row r="37" spans="1:12" ht="51">
      <c r="A37" s="32">
        <v>1</v>
      </c>
      <c r="B37" s="33" t="s">
        <v>310</v>
      </c>
      <c r="C37" s="32" t="s">
        <v>87</v>
      </c>
      <c r="D37" s="32">
        <v>35000</v>
      </c>
      <c r="E37" s="34"/>
      <c r="F37" s="34"/>
      <c r="G37" s="35"/>
      <c r="H37" s="34"/>
      <c r="I37" s="34"/>
      <c r="J37" s="51"/>
      <c r="K37" s="52"/>
      <c r="L37" s="51"/>
    </row>
    <row r="38" spans="1:12" s="10" customFormat="1" ht="18.75" customHeight="1">
      <c r="A38" s="337" t="s">
        <v>83</v>
      </c>
      <c r="B38" s="344"/>
      <c r="C38" s="100"/>
      <c r="D38" s="100"/>
      <c r="E38" s="100"/>
      <c r="F38" s="37"/>
      <c r="G38" s="84"/>
      <c r="H38" s="14"/>
      <c r="I38" s="13"/>
      <c r="J38" s="51"/>
      <c r="K38" s="52"/>
      <c r="L38" s="51"/>
    </row>
    <row r="39" spans="1:12" s="15" customFormat="1" ht="17.25" customHeight="1">
      <c r="A39" s="336" t="s">
        <v>84</v>
      </c>
      <c r="B39" s="336"/>
      <c r="C39" s="336"/>
      <c r="D39" s="336"/>
      <c r="E39" s="336"/>
      <c r="F39" s="336"/>
      <c r="G39" s="336"/>
      <c r="H39" s="336"/>
      <c r="I39" s="336"/>
      <c r="J39" s="55"/>
      <c r="K39" s="208"/>
      <c r="L39" s="209"/>
    </row>
    <row r="40" spans="1:12" s="15" customFormat="1" ht="17.25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174"/>
      <c r="K40" s="212"/>
      <c r="L40" s="212"/>
    </row>
    <row r="41" spans="1:12" s="247" customFormat="1" ht="17.25" customHeight="1">
      <c r="A41" s="341" t="s">
        <v>210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3"/>
    </row>
    <row r="42" spans="1:12" s="243" customFormat="1" ht="38.25">
      <c r="A42" s="179" t="s">
        <v>0</v>
      </c>
      <c r="B42" s="179" t="s">
        <v>1</v>
      </c>
      <c r="C42" s="180" t="s">
        <v>2</v>
      </c>
      <c r="D42" s="180" t="s">
        <v>3</v>
      </c>
      <c r="E42" s="181" t="s">
        <v>4</v>
      </c>
      <c r="F42" s="182" t="s">
        <v>5</v>
      </c>
      <c r="G42" s="182" t="s">
        <v>205</v>
      </c>
      <c r="H42" s="182" t="s">
        <v>6</v>
      </c>
      <c r="I42" s="183" t="s">
        <v>7</v>
      </c>
      <c r="J42" s="187" t="s">
        <v>15</v>
      </c>
      <c r="K42" s="188" t="s">
        <v>16</v>
      </c>
      <c r="L42" s="180" t="s">
        <v>17</v>
      </c>
    </row>
    <row r="43" spans="1:12" s="243" customFormat="1" ht="12" customHeight="1">
      <c r="A43" s="179">
        <v>1</v>
      </c>
      <c r="B43" s="179">
        <v>2</v>
      </c>
      <c r="C43" s="179">
        <v>3</v>
      </c>
      <c r="D43" s="179">
        <v>4</v>
      </c>
      <c r="E43" s="185">
        <v>5</v>
      </c>
      <c r="F43" s="186" t="s">
        <v>201</v>
      </c>
      <c r="G43" s="179">
        <v>7</v>
      </c>
      <c r="H43" s="179" t="s">
        <v>8</v>
      </c>
      <c r="I43" s="179" t="s">
        <v>9</v>
      </c>
      <c r="J43" s="180">
        <v>10</v>
      </c>
      <c r="K43" s="184">
        <v>11</v>
      </c>
      <c r="L43" s="180">
        <v>12</v>
      </c>
    </row>
    <row r="44" spans="1:12" ht="140.25">
      <c r="A44" s="32">
        <v>1</v>
      </c>
      <c r="B44" s="33" t="s">
        <v>311</v>
      </c>
      <c r="C44" s="32" t="s">
        <v>10</v>
      </c>
      <c r="D44" s="32">
        <v>20</v>
      </c>
      <c r="E44" s="34"/>
      <c r="F44" s="34"/>
      <c r="G44" s="35"/>
      <c r="H44" s="38"/>
      <c r="I44" s="38"/>
      <c r="J44" s="51"/>
      <c r="K44" s="52"/>
      <c r="L44" s="51"/>
    </row>
    <row r="45" spans="1:12" ht="30" customHeight="1">
      <c r="A45" s="39">
        <v>2</v>
      </c>
      <c r="B45" s="33" t="s">
        <v>294</v>
      </c>
      <c r="C45" s="39" t="s">
        <v>10</v>
      </c>
      <c r="D45" s="39">
        <v>20</v>
      </c>
      <c r="E45" s="40"/>
      <c r="F45" s="40"/>
      <c r="G45" s="41"/>
      <c r="H45" s="38"/>
      <c r="I45" s="38"/>
      <c r="J45" s="51"/>
      <c r="K45" s="52"/>
      <c r="L45" s="51"/>
    </row>
    <row r="46" spans="1:12" s="42" customFormat="1" ht="17.25" customHeight="1">
      <c r="A46" s="348" t="s">
        <v>69</v>
      </c>
      <c r="B46" s="348"/>
      <c r="C46" s="82"/>
      <c r="D46" s="82"/>
      <c r="E46" s="87"/>
      <c r="F46" s="14"/>
      <c r="G46" s="83"/>
      <c r="H46" s="13"/>
      <c r="I46" s="14"/>
      <c r="J46" s="89"/>
      <c r="K46" s="210"/>
      <c r="L46" s="210"/>
    </row>
    <row r="47" spans="1:12" s="15" customFormat="1" ht="17.25" customHeight="1">
      <c r="A47" s="336" t="s">
        <v>70</v>
      </c>
      <c r="B47" s="336"/>
      <c r="C47" s="336"/>
      <c r="D47" s="336"/>
      <c r="E47" s="336"/>
      <c r="F47" s="336"/>
      <c r="G47" s="336"/>
      <c r="H47" s="336"/>
      <c r="I47" s="336"/>
      <c r="J47" s="31"/>
      <c r="K47" s="31"/>
      <c r="L47" s="31"/>
    </row>
    <row r="48" spans="1:12" s="247" customFormat="1" ht="17.25" customHeight="1">
      <c r="A48" s="341" t="s">
        <v>211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3"/>
    </row>
    <row r="49" spans="1:12" s="243" customFormat="1" ht="38.25">
      <c r="A49" s="179" t="s">
        <v>0</v>
      </c>
      <c r="B49" s="179" t="s">
        <v>1</v>
      </c>
      <c r="C49" s="180" t="s">
        <v>2</v>
      </c>
      <c r="D49" s="180" t="s">
        <v>3</v>
      </c>
      <c r="E49" s="181" t="s">
        <v>4</v>
      </c>
      <c r="F49" s="182" t="s">
        <v>5</v>
      </c>
      <c r="G49" s="182" t="s">
        <v>205</v>
      </c>
      <c r="H49" s="182" t="s">
        <v>6</v>
      </c>
      <c r="I49" s="183" t="s">
        <v>7</v>
      </c>
      <c r="J49" s="187" t="s">
        <v>15</v>
      </c>
      <c r="K49" s="188" t="s">
        <v>16</v>
      </c>
      <c r="L49" s="180" t="s">
        <v>17</v>
      </c>
    </row>
    <row r="50" spans="1:12" s="243" customFormat="1" ht="12" customHeight="1">
      <c r="A50" s="179">
        <v>1</v>
      </c>
      <c r="B50" s="179">
        <v>2</v>
      </c>
      <c r="C50" s="179">
        <v>3</v>
      </c>
      <c r="D50" s="179">
        <v>4</v>
      </c>
      <c r="E50" s="185">
        <v>5</v>
      </c>
      <c r="F50" s="186" t="s">
        <v>201</v>
      </c>
      <c r="G50" s="179">
        <v>7</v>
      </c>
      <c r="H50" s="179" t="s">
        <v>8</v>
      </c>
      <c r="I50" s="179" t="s">
        <v>9</v>
      </c>
      <c r="J50" s="180">
        <v>10</v>
      </c>
      <c r="K50" s="184">
        <v>11</v>
      </c>
      <c r="L50" s="180">
        <v>12</v>
      </c>
    </row>
    <row r="51" spans="1:12" s="85" customFormat="1" ht="46.5" customHeight="1">
      <c r="A51" s="5">
        <v>1</v>
      </c>
      <c r="B51" s="26" t="s">
        <v>212</v>
      </c>
      <c r="C51" s="5" t="s">
        <v>10</v>
      </c>
      <c r="D51" s="5">
        <v>2</v>
      </c>
      <c r="E51" s="5">
        <v>970</v>
      </c>
      <c r="F51" s="8"/>
      <c r="G51" s="29"/>
      <c r="H51" s="8"/>
      <c r="I51" s="8"/>
      <c r="J51" s="5"/>
      <c r="K51" s="5"/>
      <c r="L51" s="5"/>
    </row>
    <row r="52" spans="1:12" s="86" customFormat="1" ht="17.25" customHeight="1">
      <c r="A52" s="348" t="s">
        <v>72</v>
      </c>
      <c r="B52" s="348"/>
      <c r="C52" s="82"/>
      <c r="D52" s="82"/>
      <c r="E52" s="87"/>
      <c r="F52" s="11"/>
      <c r="G52" s="83"/>
      <c r="H52" s="13"/>
      <c r="I52" s="11"/>
      <c r="J52" s="88"/>
      <c r="K52" s="211"/>
      <c r="L52" s="211"/>
    </row>
    <row r="53" spans="1:12" s="15" customFormat="1" ht="17.25" customHeight="1">
      <c r="A53" s="349" t="s">
        <v>71</v>
      </c>
      <c r="B53" s="349"/>
      <c r="C53" s="349"/>
      <c r="D53" s="349"/>
      <c r="E53" s="349"/>
      <c r="F53" s="349"/>
      <c r="G53" s="349"/>
      <c r="H53" s="349"/>
      <c r="I53" s="349"/>
      <c r="J53" s="31"/>
      <c r="K53" s="31"/>
      <c r="L53" s="31"/>
    </row>
    <row r="54" spans="1:12" s="248" customFormat="1" ht="15.75" customHeight="1">
      <c r="A54" s="345" t="s">
        <v>213</v>
      </c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7"/>
    </row>
    <row r="55" spans="1:12" s="249" customFormat="1" ht="38.25">
      <c r="A55" s="225" t="s">
        <v>11</v>
      </c>
      <c r="B55" s="225" t="s">
        <v>1</v>
      </c>
      <c r="C55" s="226" t="s">
        <v>2</v>
      </c>
      <c r="D55" s="226" t="s">
        <v>3</v>
      </c>
      <c r="E55" s="227" t="s">
        <v>4</v>
      </c>
      <c r="F55" s="228" t="s">
        <v>5</v>
      </c>
      <c r="G55" s="228" t="s">
        <v>205</v>
      </c>
      <c r="H55" s="223" t="s">
        <v>6</v>
      </c>
      <c r="I55" s="226" t="s">
        <v>7</v>
      </c>
      <c r="J55" s="229" t="s">
        <v>15</v>
      </c>
      <c r="K55" s="230" t="s">
        <v>16</v>
      </c>
      <c r="L55" s="226" t="s">
        <v>17</v>
      </c>
    </row>
    <row r="56" spans="1:12" s="249" customFormat="1" ht="12" customHeight="1">
      <c r="A56" s="189">
        <v>1</v>
      </c>
      <c r="B56" s="189">
        <v>2</v>
      </c>
      <c r="C56" s="189">
        <v>3</v>
      </c>
      <c r="D56" s="189">
        <v>4</v>
      </c>
      <c r="E56" s="189">
        <v>5</v>
      </c>
      <c r="F56" s="189" t="s">
        <v>201</v>
      </c>
      <c r="G56" s="189">
        <v>7</v>
      </c>
      <c r="H56" s="189" t="s">
        <v>12</v>
      </c>
      <c r="I56" s="189" t="s">
        <v>9</v>
      </c>
      <c r="J56" s="180">
        <v>10</v>
      </c>
      <c r="K56" s="184">
        <v>11</v>
      </c>
      <c r="L56" s="180">
        <v>12</v>
      </c>
    </row>
    <row r="57" spans="1:12" s="246" customFormat="1" ht="112.5" customHeight="1">
      <c r="A57" s="17">
        <v>1</v>
      </c>
      <c r="B57" s="43" t="s">
        <v>312</v>
      </c>
      <c r="C57" s="17" t="s">
        <v>10</v>
      </c>
      <c r="D57" s="17">
        <v>1200</v>
      </c>
      <c r="E57" s="19"/>
      <c r="F57" s="19"/>
      <c r="G57" s="20"/>
      <c r="H57" s="19"/>
      <c r="I57" s="19"/>
      <c r="J57" s="51"/>
      <c r="K57" s="52"/>
      <c r="L57" s="51"/>
    </row>
    <row r="58" spans="1:12" s="246" customFormat="1" ht="38.450000000000003" customHeight="1">
      <c r="A58" s="17">
        <v>2</v>
      </c>
      <c r="B58" s="44" t="s">
        <v>313</v>
      </c>
      <c r="C58" s="17" t="s">
        <v>10</v>
      </c>
      <c r="D58" s="17">
        <v>1200</v>
      </c>
      <c r="E58" s="19"/>
      <c r="F58" s="19"/>
      <c r="G58" s="20"/>
      <c r="H58" s="19"/>
      <c r="I58" s="19"/>
      <c r="J58" s="51"/>
      <c r="K58" s="52"/>
      <c r="L58" s="51"/>
    </row>
    <row r="59" spans="1:12" s="246" customFormat="1" ht="38.25">
      <c r="A59" s="17">
        <v>3</v>
      </c>
      <c r="B59" s="44" t="s">
        <v>314</v>
      </c>
      <c r="C59" s="17" t="s">
        <v>10</v>
      </c>
      <c r="D59" s="17">
        <v>1300</v>
      </c>
      <c r="E59" s="19"/>
      <c r="F59" s="19"/>
      <c r="G59" s="20"/>
      <c r="H59" s="19"/>
      <c r="I59" s="19"/>
      <c r="J59" s="55"/>
      <c r="K59" s="208"/>
      <c r="L59" s="209"/>
    </row>
    <row r="60" spans="1:12" s="246" customFormat="1" ht="25.5">
      <c r="A60" s="17">
        <v>4</v>
      </c>
      <c r="B60" s="44" t="s">
        <v>315</v>
      </c>
      <c r="C60" s="17" t="s">
        <v>10</v>
      </c>
      <c r="D60" s="17">
        <v>600</v>
      </c>
      <c r="E60" s="19"/>
      <c r="F60" s="19"/>
      <c r="G60" s="20"/>
      <c r="H60" s="19"/>
      <c r="I60" s="19"/>
      <c r="J60" s="55"/>
      <c r="K60" s="208"/>
      <c r="L60" s="209"/>
    </row>
    <row r="61" spans="1:12" s="10" customFormat="1" ht="17.25" customHeight="1">
      <c r="A61" s="337" t="s">
        <v>73</v>
      </c>
      <c r="B61" s="338"/>
      <c r="C61" s="163"/>
      <c r="D61" s="163"/>
      <c r="E61" s="163"/>
      <c r="F61" s="45"/>
      <c r="G61" s="170"/>
      <c r="H61" s="12"/>
      <c r="I61" s="14"/>
      <c r="J61" s="166"/>
      <c r="K61" s="203"/>
      <c r="L61" s="204"/>
    </row>
    <row r="62" spans="1:12" s="15" customFormat="1" ht="17.25" customHeight="1">
      <c r="A62" s="349" t="s">
        <v>74</v>
      </c>
      <c r="B62" s="349"/>
      <c r="C62" s="349"/>
      <c r="D62" s="349"/>
      <c r="E62" s="349"/>
      <c r="F62" s="349"/>
      <c r="G62" s="349"/>
      <c r="H62" s="349"/>
      <c r="I62" s="349"/>
      <c r="J62" s="31"/>
      <c r="K62" s="31"/>
      <c r="L62" s="31"/>
    </row>
    <row r="63" spans="1:12" ht="16.5" customHeight="1">
      <c r="A63" s="341" t="s">
        <v>214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3"/>
    </row>
    <row r="64" spans="1:12" s="46" customFormat="1" ht="40.5" customHeight="1">
      <c r="A64" s="231" t="s">
        <v>0</v>
      </c>
      <c r="B64" s="232" t="s">
        <v>1</v>
      </c>
      <c r="C64" s="231" t="s">
        <v>13</v>
      </c>
      <c r="D64" s="226" t="s">
        <v>3</v>
      </c>
      <c r="E64" s="231" t="s">
        <v>63</v>
      </c>
      <c r="F64" s="231" t="s">
        <v>14</v>
      </c>
      <c r="G64" s="232" t="s">
        <v>205</v>
      </c>
      <c r="H64" s="231" t="s">
        <v>6</v>
      </c>
      <c r="I64" s="229" t="s">
        <v>7</v>
      </c>
      <c r="J64" s="229" t="s">
        <v>15</v>
      </c>
      <c r="K64" s="230" t="s">
        <v>16</v>
      </c>
      <c r="L64" s="226" t="s">
        <v>17</v>
      </c>
    </row>
    <row r="65" spans="1:13" s="47" customFormat="1" ht="14.25" customHeight="1">
      <c r="A65" s="180">
        <v>1</v>
      </c>
      <c r="B65" s="180">
        <v>2</v>
      </c>
      <c r="C65" s="180">
        <v>3</v>
      </c>
      <c r="D65" s="180">
        <v>4</v>
      </c>
      <c r="E65" s="180">
        <v>5</v>
      </c>
      <c r="F65" s="180" t="s">
        <v>201</v>
      </c>
      <c r="G65" s="180">
        <v>7</v>
      </c>
      <c r="H65" s="180" t="s">
        <v>215</v>
      </c>
      <c r="I65" s="180" t="s">
        <v>9</v>
      </c>
      <c r="J65" s="180">
        <v>10</v>
      </c>
      <c r="K65" s="184">
        <v>11</v>
      </c>
      <c r="L65" s="180">
        <v>12</v>
      </c>
    </row>
    <row r="66" spans="1:13" s="31" customFormat="1" ht="31.9" customHeight="1">
      <c r="A66" s="48">
        <v>1</v>
      </c>
      <c r="B66" s="49" t="s">
        <v>264</v>
      </c>
      <c r="C66" s="48" t="s">
        <v>19</v>
      </c>
      <c r="D66" s="48">
        <v>20</v>
      </c>
      <c r="E66" s="8"/>
      <c r="F66" s="8"/>
      <c r="G66" s="1"/>
      <c r="H66" s="8"/>
      <c r="I66" s="50"/>
      <c r="J66" s="51"/>
      <c r="K66" s="52"/>
      <c r="L66" s="51"/>
    </row>
    <row r="67" spans="1:13" s="31" customFormat="1" ht="48" customHeight="1">
      <c r="A67" s="48">
        <v>2</v>
      </c>
      <c r="B67" s="49" t="s">
        <v>113</v>
      </c>
      <c r="C67" s="48" t="s">
        <v>19</v>
      </c>
      <c r="D67" s="48">
        <v>20</v>
      </c>
      <c r="E67" s="8"/>
      <c r="F67" s="8"/>
      <c r="G67" s="1"/>
      <c r="H67" s="8"/>
      <c r="I67" s="50"/>
      <c r="J67" s="51"/>
      <c r="K67" s="52"/>
      <c r="L67" s="51"/>
    </row>
    <row r="68" spans="1:13" ht="16.5">
      <c r="A68" s="337" t="s">
        <v>85</v>
      </c>
      <c r="B68" s="344"/>
      <c r="C68" s="190"/>
      <c r="D68" s="171"/>
      <c r="E68" s="171"/>
      <c r="F68" s="53"/>
      <c r="G68" s="172"/>
      <c r="H68" s="25"/>
      <c r="I68" s="54"/>
      <c r="J68" s="166"/>
      <c r="K68" s="203"/>
      <c r="L68" s="204"/>
    </row>
    <row r="69" spans="1:13" s="15" customFormat="1" ht="17.25" customHeight="1">
      <c r="A69" s="349" t="s">
        <v>86</v>
      </c>
      <c r="B69" s="349"/>
      <c r="C69" s="349"/>
      <c r="D69" s="349"/>
      <c r="E69" s="349"/>
      <c r="F69" s="349"/>
      <c r="G69" s="349"/>
      <c r="H69" s="349"/>
      <c r="I69" s="349"/>
      <c r="J69" s="31"/>
      <c r="K69" s="31"/>
      <c r="L69" s="31"/>
    </row>
    <row r="70" spans="1:13" s="251" customFormat="1" ht="16.5">
      <c r="A70" s="364" t="s">
        <v>216</v>
      </c>
      <c r="B70" s="365"/>
      <c r="C70" s="365"/>
      <c r="D70" s="365"/>
      <c r="E70" s="365"/>
      <c r="F70" s="365"/>
      <c r="G70" s="365"/>
      <c r="H70" s="365"/>
      <c r="I70" s="365"/>
      <c r="J70" s="365"/>
      <c r="K70" s="366"/>
      <c r="L70" s="250"/>
    </row>
    <row r="71" spans="1:13" s="109" customFormat="1" ht="38.25">
      <c r="A71" s="180" t="s">
        <v>0</v>
      </c>
      <c r="B71" s="252" t="s">
        <v>1</v>
      </c>
      <c r="C71" s="180" t="s">
        <v>13</v>
      </c>
      <c r="D71" s="180" t="s">
        <v>52</v>
      </c>
      <c r="E71" s="180" t="s">
        <v>63</v>
      </c>
      <c r="F71" s="180" t="s">
        <v>14</v>
      </c>
      <c r="G71" s="180" t="s">
        <v>205</v>
      </c>
      <c r="H71" s="180" t="s">
        <v>6</v>
      </c>
      <c r="I71" s="191" t="s">
        <v>7</v>
      </c>
      <c r="J71" s="191" t="s">
        <v>16</v>
      </c>
      <c r="K71" s="191" t="s">
        <v>17</v>
      </c>
      <c r="L71" s="250"/>
    </row>
    <row r="72" spans="1:13" s="253" customFormat="1" ht="14.25" customHeight="1">
      <c r="A72" s="180">
        <v>1</v>
      </c>
      <c r="B72" s="252">
        <v>2</v>
      </c>
      <c r="C72" s="180">
        <v>3</v>
      </c>
      <c r="D72" s="180">
        <v>4</v>
      </c>
      <c r="E72" s="180">
        <v>5</v>
      </c>
      <c r="F72" s="177" t="s">
        <v>53</v>
      </c>
      <c r="G72" s="180">
        <v>7</v>
      </c>
      <c r="H72" s="180" t="s">
        <v>18</v>
      </c>
      <c r="I72" s="180" t="s">
        <v>9</v>
      </c>
      <c r="J72" s="180">
        <v>10</v>
      </c>
      <c r="K72" s="180">
        <v>11</v>
      </c>
      <c r="L72" s="250"/>
    </row>
    <row r="73" spans="1:13" s="59" customFormat="1" ht="19.899999999999999" customHeight="1">
      <c r="A73" s="65">
        <v>1</v>
      </c>
      <c r="B73" s="62" t="s">
        <v>54</v>
      </c>
      <c r="C73" s="65" t="s">
        <v>55</v>
      </c>
      <c r="D73" s="65">
        <v>2</v>
      </c>
      <c r="E73" s="66"/>
      <c r="F73" s="66"/>
      <c r="G73" s="67"/>
      <c r="H73" s="66"/>
      <c r="I73" s="66"/>
      <c r="J73" s="213"/>
      <c r="K73" s="213"/>
      <c r="L73" s="250"/>
    </row>
    <row r="74" spans="1:13" s="59" customFormat="1" ht="25.5">
      <c r="A74" s="48">
        <v>2</v>
      </c>
      <c r="B74" s="62" t="s">
        <v>256</v>
      </c>
      <c r="C74" s="65" t="s">
        <v>10</v>
      </c>
      <c r="D74" s="65">
        <v>1</v>
      </c>
      <c r="E74" s="66"/>
      <c r="F74" s="66"/>
      <c r="G74" s="67"/>
      <c r="H74" s="66"/>
      <c r="I74" s="66"/>
      <c r="J74" s="213"/>
      <c r="K74" s="213"/>
      <c r="L74" s="250"/>
    </row>
    <row r="75" spans="1:13" s="59" customFormat="1" ht="16.5">
      <c r="A75" s="65">
        <v>3</v>
      </c>
      <c r="B75" s="62" t="s">
        <v>56</v>
      </c>
      <c r="C75" s="65" t="s">
        <v>55</v>
      </c>
      <c r="D75" s="65">
        <v>2</v>
      </c>
      <c r="E75" s="66"/>
      <c r="F75" s="66"/>
      <c r="G75" s="67"/>
      <c r="H75" s="66"/>
      <c r="I75" s="66"/>
      <c r="J75" s="213"/>
      <c r="K75" s="213"/>
      <c r="L75" s="250"/>
    </row>
    <row r="76" spans="1:13" s="59" customFormat="1" ht="25.5">
      <c r="A76" s="48">
        <v>4</v>
      </c>
      <c r="B76" s="62" t="s">
        <v>316</v>
      </c>
      <c r="C76" s="65" t="s">
        <v>10</v>
      </c>
      <c r="D76" s="65">
        <v>2</v>
      </c>
      <c r="E76" s="66"/>
      <c r="F76" s="66"/>
      <c r="G76" s="67"/>
      <c r="H76" s="66"/>
      <c r="I76" s="66"/>
      <c r="J76" s="213"/>
      <c r="K76" s="213"/>
      <c r="L76" s="250"/>
    </row>
    <row r="77" spans="1:13" s="59" customFormat="1" ht="16.5">
      <c r="A77" s="65">
        <v>5</v>
      </c>
      <c r="B77" s="62" t="s">
        <v>57</v>
      </c>
      <c r="C77" s="65" t="s">
        <v>10</v>
      </c>
      <c r="D77" s="65">
        <v>2</v>
      </c>
      <c r="E77" s="66"/>
      <c r="F77" s="66"/>
      <c r="G77" s="67"/>
      <c r="H77" s="66"/>
      <c r="I77" s="66"/>
      <c r="J77" s="213"/>
      <c r="K77" s="213"/>
      <c r="L77" s="250"/>
    </row>
    <row r="78" spans="1:13" s="69" customFormat="1" ht="25.5">
      <c r="A78" s="48">
        <v>6</v>
      </c>
      <c r="B78" s="62" t="s">
        <v>306</v>
      </c>
      <c r="C78" s="156" t="s">
        <v>10</v>
      </c>
      <c r="D78" s="157">
        <v>1</v>
      </c>
      <c r="E78" s="158"/>
      <c r="F78" s="159"/>
      <c r="G78" s="160"/>
      <c r="H78" s="66"/>
      <c r="I78" s="66"/>
      <c r="J78" s="60"/>
      <c r="K78" s="61"/>
      <c r="L78" s="250"/>
      <c r="M78" s="68"/>
    </row>
    <row r="79" spans="1:13" s="69" customFormat="1" ht="16.5">
      <c r="A79" s="65">
        <v>7</v>
      </c>
      <c r="B79" s="62" t="s">
        <v>190</v>
      </c>
      <c r="C79" s="156" t="s">
        <v>55</v>
      </c>
      <c r="D79" s="157">
        <v>2</v>
      </c>
      <c r="E79" s="158"/>
      <c r="F79" s="159"/>
      <c r="G79" s="160"/>
      <c r="H79" s="66"/>
      <c r="I79" s="66"/>
      <c r="J79" s="60"/>
      <c r="K79" s="61"/>
      <c r="L79" s="250"/>
      <c r="M79" s="68"/>
    </row>
    <row r="80" spans="1:13" s="69" customFormat="1" ht="16.5">
      <c r="A80" s="48">
        <v>8</v>
      </c>
      <c r="B80" s="62" t="s">
        <v>191</v>
      </c>
      <c r="C80" s="156" t="s">
        <v>55</v>
      </c>
      <c r="D80" s="157">
        <v>2</v>
      </c>
      <c r="E80" s="158"/>
      <c r="F80" s="159"/>
      <c r="G80" s="160"/>
      <c r="H80" s="66"/>
      <c r="I80" s="66"/>
      <c r="J80" s="60"/>
      <c r="K80" s="61"/>
      <c r="L80" s="250"/>
      <c r="M80" s="68"/>
    </row>
    <row r="81" spans="1:13" s="69" customFormat="1" ht="16.5">
      <c r="A81" s="65">
        <v>9</v>
      </c>
      <c r="B81" s="62" t="s">
        <v>192</v>
      </c>
      <c r="C81" s="156" t="s">
        <v>55</v>
      </c>
      <c r="D81" s="157">
        <v>2</v>
      </c>
      <c r="E81" s="158"/>
      <c r="F81" s="159"/>
      <c r="G81" s="160"/>
      <c r="H81" s="66"/>
      <c r="I81" s="66"/>
      <c r="J81" s="60"/>
      <c r="K81" s="61"/>
      <c r="L81" s="250"/>
      <c r="M81" s="68"/>
    </row>
    <row r="82" spans="1:13" s="69" customFormat="1" ht="16.5">
      <c r="A82" s="48">
        <v>10</v>
      </c>
      <c r="B82" s="62" t="s">
        <v>193</v>
      </c>
      <c r="C82" s="156" t="s">
        <v>55</v>
      </c>
      <c r="D82" s="157">
        <v>1</v>
      </c>
      <c r="E82" s="158"/>
      <c r="F82" s="159"/>
      <c r="G82" s="160"/>
      <c r="H82" s="66"/>
      <c r="I82" s="66"/>
      <c r="J82" s="60"/>
      <c r="K82" s="61"/>
      <c r="L82" s="250"/>
      <c r="M82" s="68"/>
    </row>
    <row r="83" spans="1:13" s="69" customFormat="1" ht="25.5">
      <c r="A83" s="65">
        <v>11</v>
      </c>
      <c r="B83" s="62" t="s">
        <v>194</v>
      </c>
      <c r="C83" s="156" t="s">
        <v>55</v>
      </c>
      <c r="D83" s="157">
        <v>1</v>
      </c>
      <c r="E83" s="158"/>
      <c r="F83" s="159"/>
      <c r="G83" s="160"/>
      <c r="H83" s="66"/>
      <c r="I83" s="66"/>
      <c r="J83" s="60"/>
      <c r="K83" s="61"/>
      <c r="L83" s="250"/>
      <c r="M83" s="68"/>
    </row>
    <row r="84" spans="1:13" s="69" customFormat="1" ht="16.5">
      <c r="A84" s="48">
        <v>12</v>
      </c>
      <c r="B84" s="62" t="s">
        <v>195</v>
      </c>
      <c r="C84" s="156" t="s">
        <v>55</v>
      </c>
      <c r="D84" s="157">
        <v>2</v>
      </c>
      <c r="E84" s="158"/>
      <c r="F84" s="159"/>
      <c r="G84" s="160"/>
      <c r="H84" s="66"/>
      <c r="I84" s="66"/>
      <c r="J84" s="60"/>
      <c r="K84" s="61"/>
      <c r="L84" s="250"/>
      <c r="M84" s="68"/>
    </row>
    <row r="85" spans="1:13" s="59" customFormat="1" ht="16.5">
      <c r="A85" s="65">
        <v>13</v>
      </c>
      <c r="B85" s="62" t="s">
        <v>196</v>
      </c>
      <c r="C85" s="156" t="s">
        <v>55</v>
      </c>
      <c r="D85" s="157">
        <v>2</v>
      </c>
      <c r="E85" s="158"/>
      <c r="F85" s="159"/>
      <c r="G85" s="160"/>
      <c r="H85" s="66"/>
      <c r="I85" s="66"/>
      <c r="J85" s="63"/>
      <c r="K85" s="64"/>
      <c r="L85" s="254"/>
    </row>
    <row r="86" spans="1:13" s="59" customFormat="1" ht="16.5">
      <c r="A86" s="367" t="s">
        <v>96</v>
      </c>
      <c r="B86" s="368"/>
      <c r="C86" s="255"/>
      <c r="D86" s="255"/>
      <c r="E86" s="256"/>
      <c r="F86" s="257"/>
      <c r="G86" s="255"/>
      <c r="H86" s="258"/>
      <c r="I86" s="257"/>
      <c r="J86" s="259"/>
      <c r="K86" s="259"/>
      <c r="L86" s="254"/>
    </row>
    <row r="87" spans="1:13" s="260" customFormat="1" ht="16.5">
      <c r="A87" s="363" t="s">
        <v>88</v>
      </c>
      <c r="B87" s="363"/>
      <c r="C87" s="363"/>
      <c r="D87" s="363"/>
      <c r="E87" s="363"/>
      <c r="F87" s="363"/>
      <c r="G87" s="363"/>
      <c r="H87" s="363"/>
      <c r="I87" s="363"/>
      <c r="J87" s="363"/>
      <c r="K87" s="363"/>
      <c r="L87" s="109"/>
    </row>
    <row r="88" spans="1:13" s="251" customFormat="1" ht="16.5">
      <c r="A88" s="364" t="s">
        <v>217</v>
      </c>
      <c r="B88" s="365"/>
      <c r="C88" s="365"/>
      <c r="D88" s="365"/>
      <c r="E88" s="365"/>
      <c r="F88" s="365"/>
      <c r="G88" s="365"/>
      <c r="H88" s="365"/>
      <c r="I88" s="365"/>
      <c r="J88" s="365"/>
      <c r="K88" s="366"/>
    </row>
    <row r="89" spans="1:13" s="109" customFormat="1" ht="38.25">
      <c r="A89" s="180" t="s">
        <v>0</v>
      </c>
      <c r="B89" s="180" t="s">
        <v>1</v>
      </c>
      <c r="C89" s="180" t="s">
        <v>13</v>
      </c>
      <c r="D89" s="180" t="s">
        <v>52</v>
      </c>
      <c r="E89" s="180" t="s">
        <v>63</v>
      </c>
      <c r="F89" s="180" t="s">
        <v>14</v>
      </c>
      <c r="G89" s="180" t="s">
        <v>205</v>
      </c>
      <c r="H89" s="180" t="s">
        <v>6</v>
      </c>
      <c r="I89" s="191" t="s">
        <v>7</v>
      </c>
      <c r="J89" s="191" t="s">
        <v>16</v>
      </c>
      <c r="K89" s="191" t="s">
        <v>17</v>
      </c>
    </row>
    <row r="90" spans="1:13" s="253" customFormat="1" ht="14.25" customHeight="1">
      <c r="A90" s="180">
        <v>1</v>
      </c>
      <c r="B90" s="180">
        <v>2</v>
      </c>
      <c r="C90" s="180">
        <v>3</v>
      </c>
      <c r="D90" s="180">
        <v>4</v>
      </c>
      <c r="E90" s="180">
        <v>5</v>
      </c>
      <c r="F90" s="177" t="s">
        <v>53</v>
      </c>
      <c r="G90" s="180">
        <v>7</v>
      </c>
      <c r="H90" s="180" t="s">
        <v>18</v>
      </c>
      <c r="I90" s="180" t="s">
        <v>9</v>
      </c>
      <c r="J90" s="180">
        <v>10</v>
      </c>
      <c r="K90" s="180">
        <v>11</v>
      </c>
    </row>
    <row r="91" spans="1:13" s="263" customFormat="1" ht="35.450000000000003" customHeight="1">
      <c r="A91" s="65">
        <v>1</v>
      </c>
      <c r="B91" s="62" t="s">
        <v>317</v>
      </c>
      <c r="C91" s="65" t="s">
        <v>10</v>
      </c>
      <c r="D91" s="65">
        <v>1</v>
      </c>
      <c r="E91" s="66"/>
      <c r="F91" s="66"/>
      <c r="G91" s="67"/>
      <c r="H91" s="66"/>
      <c r="I91" s="66"/>
      <c r="J91" s="261"/>
      <c r="K91" s="261"/>
      <c r="L91" s="262"/>
    </row>
    <row r="92" spans="1:13" s="263" customFormat="1" ht="25.5">
      <c r="A92" s="65">
        <v>2</v>
      </c>
      <c r="B92" s="62" t="s">
        <v>318</v>
      </c>
      <c r="C92" s="65" t="s">
        <v>10</v>
      </c>
      <c r="D92" s="65">
        <v>1</v>
      </c>
      <c r="E92" s="66"/>
      <c r="F92" s="66"/>
      <c r="G92" s="67"/>
      <c r="H92" s="66"/>
      <c r="I92" s="66"/>
      <c r="J92" s="261"/>
      <c r="K92" s="261"/>
      <c r="L92" s="262"/>
    </row>
    <row r="93" spans="1:13" s="265" customFormat="1" ht="130.5" customHeight="1">
      <c r="A93" s="65">
        <v>3</v>
      </c>
      <c r="B93" s="70" t="s">
        <v>265</v>
      </c>
      <c r="C93" s="71" t="s">
        <v>10</v>
      </c>
      <c r="D93" s="72">
        <v>1</v>
      </c>
      <c r="E93" s="73"/>
      <c r="F93" s="66"/>
      <c r="G93" s="67"/>
      <c r="H93" s="66"/>
      <c r="I93" s="66"/>
      <c r="J93" s="74"/>
      <c r="K93" s="75"/>
      <c r="L93" s="264"/>
    </row>
    <row r="94" spans="1:13" s="265" customFormat="1" ht="25.5">
      <c r="A94" s="65">
        <v>4</v>
      </c>
      <c r="B94" s="70" t="s">
        <v>302</v>
      </c>
      <c r="C94" s="71" t="s">
        <v>10</v>
      </c>
      <c r="D94" s="72">
        <v>2</v>
      </c>
      <c r="E94" s="73"/>
      <c r="F94" s="66"/>
      <c r="G94" s="67"/>
      <c r="H94" s="66"/>
      <c r="I94" s="66"/>
      <c r="J94" s="74"/>
      <c r="K94" s="75"/>
      <c r="L94" s="264"/>
    </row>
    <row r="95" spans="1:13" s="265" customFormat="1" ht="19.5" customHeight="1">
      <c r="A95" s="65">
        <v>5</v>
      </c>
      <c r="B95" s="70" t="s">
        <v>301</v>
      </c>
      <c r="C95" s="71" t="s">
        <v>10</v>
      </c>
      <c r="D95" s="72">
        <v>1</v>
      </c>
      <c r="E95" s="73"/>
      <c r="F95" s="66"/>
      <c r="G95" s="67"/>
      <c r="H95" s="66"/>
      <c r="I95" s="66"/>
      <c r="J95" s="74"/>
      <c r="K95" s="75"/>
      <c r="L95" s="264"/>
    </row>
    <row r="96" spans="1:13" s="265" customFormat="1" ht="25.5">
      <c r="A96" s="65">
        <v>6</v>
      </c>
      <c r="B96" s="79" t="s">
        <v>295</v>
      </c>
      <c r="C96" s="71" t="s">
        <v>58</v>
      </c>
      <c r="D96" s="76">
        <v>2</v>
      </c>
      <c r="E96" s="77"/>
      <c r="F96" s="66"/>
      <c r="G96" s="67"/>
      <c r="H96" s="66"/>
      <c r="I96" s="66"/>
      <c r="J96" s="78"/>
      <c r="K96" s="75"/>
      <c r="L96" s="264"/>
    </row>
    <row r="97" spans="1:12" s="265" customFormat="1" ht="18" customHeight="1">
      <c r="A97" s="65">
        <v>7</v>
      </c>
      <c r="B97" s="79" t="s">
        <v>296</v>
      </c>
      <c r="C97" s="71" t="s">
        <v>58</v>
      </c>
      <c r="D97" s="76">
        <v>2</v>
      </c>
      <c r="E97" s="77"/>
      <c r="F97" s="66"/>
      <c r="G97" s="67"/>
      <c r="H97" s="66"/>
      <c r="I97" s="66"/>
      <c r="J97" s="78"/>
      <c r="K97" s="75"/>
      <c r="L97" s="264"/>
    </row>
    <row r="98" spans="1:12" s="265" customFormat="1" ht="25.5">
      <c r="A98" s="65">
        <v>8</v>
      </c>
      <c r="B98" s="79" t="s">
        <v>297</v>
      </c>
      <c r="C98" s="71" t="s">
        <v>10</v>
      </c>
      <c r="D98" s="76">
        <v>4</v>
      </c>
      <c r="E98" s="77"/>
      <c r="F98" s="66"/>
      <c r="G98" s="67"/>
      <c r="H98" s="66"/>
      <c r="I98" s="66"/>
      <c r="J98" s="78"/>
      <c r="K98" s="75"/>
      <c r="L98" s="264"/>
    </row>
    <row r="99" spans="1:12" s="265" customFormat="1" ht="12.75">
      <c r="A99" s="65">
        <v>9</v>
      </c>
      <c r="B99" s="79" t="s">
        <v>298</v>
      </c>
      <c r="C99" s="71" t="s">
        <v>10</v>
      </c>
      <c r="D99" s="76">
        <v>4</v>
      </c>
      <c r="E99" s="77"/>
      <c r="F99" s="66"/>
      <c r="G99" s="67"/>
      <c r="H99" s="66"/>
      <c r="I99" s="66"/>
      <c r="J99" s="78"/>
      <c r="K99" s="75"/>
      <c r="L99" s="264"/>
    </row>
    <row r="100" spans="1:12" s="265" customFormat="1" ht="25.5">
      <c r="A100" s="65">
        <v>10</v>
      </c>
      <c r="B100" s="70" t="s">
        <v>276</v>
      </c>
      <c r="C100" s="71" t="s">
        <v>10</v>
      </c>
      <c r="D100" s="76">
        <v>2</v>
      </c>
      <c r="E100" s="77"/>
      <c r="F100" s="66"/>
      <c r="G100" s="67"/>
      <c r="H100" s="66"/>
      <c r="I100" s="66"/>
      <c r="J100" s="80"/>
      <c r="K100" s="75"/>
      <c r="L100" s="264"/>
    </row>
    <row r="101" spans="1:12" s="265" customFormat="1" ht="25.5">
      <c r="A101" s="65">
        <v>11</v>
      </c>
      <c r="B101" s="70" t="s">
        <v>266</v>
      </c>
      <c r="C101" s="71" t="s">
        <v>10</v>
      </c>
      <c r="D101" s="76">
        <v>2</v>
      </c>
      <c r="E101" s="77"/>
      <c r="F101" s="66"/>
      <c r="G101" s="67"/>
      <c r="H101" s="66"/>
      <c r="I101" s="66"/>
      <c r="J101" s="80"/>
      <c r="K101" s="75"/>
      <c r="L101" s="264"/>
    </row>
    <row r="102" spans="1:12" s="265" customFormat="1" ht="25.5">
      <c r="A102" s="65">
        <v>12</v>
      </c>
      <c r="B102" s="70" t="s">
        <v>267</v>
      </c>
      <c r="C102" s="71" t="s">
        <v>10</v>
      </c>
      <c r="D102" s="76">
        <v>2</v>
      </c>
      <c r="E102" s="77"/>
      <c r="F102" s="66"/>
      <c r="G102" s="67"/>
      <c r="H102" s="66"/>
      <c r="I102" s="66"/>
      <c r="J102" s="80"/>
      <c r="K102" s="75"/>
      <c r="L102" s="264"/>
    </row>
    <row r="103" spans="1:12" s="265" customFormat="1" ht="25.5">
      <c r="A103" s="65">
        <v>13</v>
      </c>
      <c r="B103" s="70" t="s">
        <v>268</v>
      </c>
      <c r="C103" s="71" t="s">
        <v>10</v>
      </c>
      <c r="D103" s="76">
        <v>2</v>
      </c>
      <c r="E103" s="77"/>
      <c r="F103" s="66"/>
      <c r="G103" s="67"/>
      <c r="H103" s="66"/>
      <c r="I103" s="66"/>
      <c r="J103" s="80"/>
      <c r="K103" s="75"/>
      <c r="L103" s="264"/>
    </row>
    <row r="104" spans="1:12" s="265" customFormat="1" ht="25.5">
      <c r="A104" s="65">
        <v>14</v>
      </c>
      <c r="B104" s="70" t="s">
        <v>269</v>
      </c>
      <c r="C104" s="71" t="s">
        <v>10</v>
      </c>
      <c r="D104" s="76">
        <v>2</v>
      </c>
      <c r="E104" s="77"/>
      <c r="F104" s="66"/>
      <c r="G104" s="67"/>
      <c r="H104" s="66"/>
      <c r="I104" s="66"/>
      <c r="J104" s="80"/>
      <c r="K104" s="75"/>
      <c r="L104" s="264"/>
    </row>
    <row r="105" spans="1:12" s="265" customFormat="1" ht="25.5">
      <c r="A105" s="65">
        <v>15</v>
      </c>
      <c r="B105" s="70" t="s">
        <v>270</v>
      </c>
      <c r="C105" s="71" t="s">
        <v>10</v>
      </c>
      <c r="D105" s="76">
        <v>2</v>
      </c>
      <c r="E105" s="77"/>
      <c r="F105" s="66"/>
      <c r="G105" s="67"/>
      <c r="H105" s="66"/>
      <c r="I105" s="66"/>
      <c r="J105" s="80"/>
      <c r="K105" s="75"/>
      <c r="L105" s="264"/>
    </row>
    <row r="106" spans="1:12" s="265" customFormat="1" ht="29.25" customHeight="1">
      <c r="A106" s="65">
        <v>16</v>
      </c>
      <c r="B106" s="70" t="s">
        <v>271</v>
      </c>
      <c r="C106" s="71" t="s">
        <v>10</v>
      </c>
      <c r="D106" s="76">
        <v>2</v>
      </c>
      <c r="E106" s="77"/>
      <c r="F106" s="66"/>
      <c r="G106" s="67"/>
      <c r="H106" s="66"/>
      <c r="I106" s="66"/>
      <c r="J106" s="80"/>
      <c r="K106" s="75"/>
      <c r="L106" s="264"/>
    </row>
    <row r="107" spans="1:12" s="265" customFormat="1" ht="26.25" customHeight="1">
      <c r="A107" s="65">
        <v>17</v>
      </c>
      <c r="B107" s="70" t="s">
        <v>272</v>
      </c>
      <c r="C107" s="71" t="s">
        <v>10</v>
      </c>
      <c r="D107" s="76">
        <v>2</v>
      </c>
      <c r="E107" s="77"/>
      <c r="F107" s="66"/>
      <c r="G107" s="67"/>
      <c r="H107" s="66"/>
      <c r="I107" s="66"/>
      <c r="J107" s="80"/>
      <c r="K107" s="75"/>
      <c r="L107" s="264"/>
    </row>
    <row r="108" spans="1:12" s="265" customFormat="1" ht="17.25" customHeight="1">
      <c r="A108" s="65">
        <v>18</v>
      </c>
      <c r="B108" s="70" t="s">
        <v>273</v>
      </c>
      <c r="C108" s="71" t="s">
        <v>55</v>
      </c>
      <c r="D108" s="76">
        <v>4</v>
      </c>
      <c r="E108" s="77"/>
      <c r="F108" s="66"/>
      <c r="G108" s="67"/>
      <c r="H108" s="66"/>
      <c r="I108" s="66"/>
      <c r="J108" s="80"/>
      <c r="K108" s="75"/>
      <c r="L108" s="264"/>
    </row>
    <row r="109" spans="1:12" s="265" customFormat="1" ht="27" customHeight="1">
      <c r="A109" s="65">
        <v>19</v>
      </c>
      <c r="B109" s="70" t="s">
        <v>274</v>
      </c>
      <c r="C109" s="71" t="s">
        <v>55</v>
      </c>
      <c r="D109" s="76">
        <v>4</v>
      </c>
      <c r="E109" s="77"/>
      <c r="F109" s="66"/>
      <c r="G109" s="67"/>
      <c r="H109" s="66"/>
      <c r="I109" s="66"/>
      <c r="J109" s="80"/>
      <c r="K109" s="75"/>
      <c r="L109" s="264"/>
    </row>
    <row r="110" spans="1:12" s="265" customFormat="1" ht="24" customHeight="1">
      <c r="A110" s="65">
        <v>20</v>
      </c>
      <c r="B110" s="70" t="s">
        <v>275</v>
      </c>
      <c r="C110" s="71" t="s">
        <v>55</v>
      </c>
      <c r="D110" s="76">
        <v>4</v>
      </c>
      <c r="E110" s="77"/>
      <c r="F110" s="66"/>
      <c r="G110" s="67"/>
      <c r="H110" s="66"/>
      <c r="I110" s="66"/>
      <c r="J110" s="80"/>
      <c r="K110" s="75"/>
      <c r="L110" s="264"/>
    </row>
    <row r="111" spans="1:12" s="59" customFormat="1" ht="16.5">
      <c r="A111" s="367" t="s">
        <v>97</v>
      </c>
      <c r="B111" s="368"/>
      <c r="C111" s="255"/>
      <c r="D111" s="255"/>
      <c r="E111" s="256"/>
      <c r="F111" s="257"/>
      <c r="G111" s="255"/>
      <c r="H111" s="258"/>
      <c r="I111" s="257"/>
      <c r="J111" s="259"/>
      <c r="K111" s="259"/>
      <c r="L111" s="254"/>
    </row>
    <row r="112" spans="1:12" s="260" customFormat="1" ht="16.5">
      <c r="A112" s="329" t="s">
        <v>89</v>
      </c>
      <c r="B112" s="329"/>
      <c r="C112" s="329"/>
      <c r="D112" s="329"/>
      <c r="E112" s="329"/>
      <c r="F112" s="329"/>
      <c r="G112" s="329"/>
      <c r="H112" s="329"/>
      <c r="I112" s="329"/>
      <c r="J112" s="329"/>
      <c r="K112" s="329"/>
      <c r="L112" s="109"/>
    </row>
    <row r="113" spans="1:13" s="251" customFormat="1" ht="16.5">
      <c r="A113" s="364" t="s">
        <v>218</v>
      </c>
      <c r="B113" s="365"/>
      <c r="C113" s="365"/>
      <c r="D113" s="365"/>
      <c r="E113" s="365"/>
      <c r="F113" s="365"/>
      <c r="G113" s="365"/>
      <c r="H113" s="365"/>
      <c r="I113" s="365"/>
      <c r="J113" s="365"/>
      <c r="K113" s="366"/>
    </row>
    <row r="114" spans="1:13" s="109" customFormat="1" ht="38.25">
      <c r="A114" s="180" t="s">
        <v>0</v>
      </c>
      <c r="B114" s="180" t="s">
        <v>1</v>
      </c>
      <c r="C114" s="180" t="s">
        <v>13</v>
      </c>
      <c r="D114" s="180" t="s">
        <v>52</v>
      </c>
      <c r="E114" s="180" t="s">
        <v>63</v>
      </c>
      <c r="F114" s="180" t="s">
        <v>14</v>
      </c>
      <c r="G114" s="180" t="s">
        <v>205</v>
      </c>
      <c r="H114" s="180" t="s">
        <v>6</v>
      </c>
      <c r="I114" s="191" t="s">
        <v>7</v>
      </c>
      <c r="J114" s="191" t="s">
        <v>16</v>
      </c>
      <c r="K114" s="191" t="s">
        <v>17</v>
      </c>
    </row>
    <row r="115" spans="1:13" s="253" customFormat="1" ht="14.25" customHeight="1">
      <c r="A115" s="180">
        <v>1</v>
      </c>
      <c r="B115" s="252">
        <v>2</v>
      </c>
      <c r="C115" s="180">
        <v>3</v>
      </c>
      <c r="D115" s="180">
        <v>4</v>
      </c>
      <c r="E115" s="180">
        <v>5</v>
      </c>
      <c r="F115" s="180" t="s">
        <v>53</v>
      </c>
      <c r="G115" s="180">
        <v>7</v>
      </c>
      <c r="H115" s="180" t="s">
        <v>18</v>
      </c>
      <c r="I115" s="180" t="s">
        <v>9</v>
      </c>
      <c r="J115" s="180">
        <v>10</v>
      </c>
      <c r="K115" s="180">
        <v>11</v>
      </c>
    </row>
    <row r="116" spans="1:13" s="253" customFormat="1" ht="30.75" customHeight="1">
      <c r="A116" s="48">
        <v>1</v>
      </c>
      <c r="B116" s="26" t="s">
        <v>219</v>
      </c>
      <c r="C116" s="48" t="s">
        <v>10</v>
      </c>
      <c r="D116" s="48">
        <v>6</v>
      </c>
      <c r="E116" s="137"/>
      <c r="F116" s="81"/>
      <c r="G116" s="266"/>
      <c r="H116" s="77"/>
      <c r="I116" s="81"/>
      <c r="J116" s="180"/>
      <c r="K116" s="180"/>
      <c r="L116" s="267"/>
    </row>
    <row r="117" spans="1:13" s="59" customFormat="1" ht="30" customHeight="1">
      <c r="A117" s="65">
        <v>2</v>
      </c>
      <c r="B117" s="62" t="s">
        <v>114</v>
      </c>
      <c r="C117" s="48" t="s">
        <v>10</v>
      </c>
      <c r="D117" s="65">
        <v>6</v>
      </c>
      <c r="E117" s="268"/>
      <c r="F117" s="81"/>
      <c r="G117" s="266"/>
      <c r="H117" s="77"/>
      <c r="I117" s="81"/>
      <c r="J117" s="65"/>
      <c r="K117" s="65"/>
      <c r="L117" s="269"/>
    </row>
    <row r="118" spans="1:13" s="260" customFormat="1" ht="29.25" customHeight="1">
      <c r="A118" s="48">
        <v>3</v>
      </c>
      <c r="B118" s="62" t="s">
        <v>59</v>
      </c>
      <c r="C118" s="48" t="s">
        <v>10</v>
      </c>
      <c r="D118" s="71">
        <v>6</v>
      </c>
      <c r="E118" s="270"/>
      <c r="F118" s="81"/>
      <c r="G118" s="266"/>
      <c r="H118" s="77"/>
      <c r="I118" s="81"/>
      <c r="J118" s="71"/>
      <c r="K118" s="71"/>
      <c r="L118" s="271"/>
    </row>
    <row r="119" spans="1:13" s="260" customFormat="1" ht="25.5">
      <c r="A119" s="65">
        <v>4</v>
      </c>
      <c r="B119" s="62" t="s">
        <v>60</v>
      </c>
      <c r="C119" s="48" t="s">
        <v>10</v>
      </c>
      <c r="D119" s="71">
        <v>6</v>
      </c>
      <c r="E119" s="270"/>
      <c r="F119" s="81"/>
      <c r="G119" s="266"/>
      <c r="H119" s="77"/>
      <c r="I119" s="81"/>
      <c r="J119" s="71"/>
      <c r="K119" s="71"/>
      <c r="L119" s="271"/>
    </row>
    <row r="120" spans="1:13" s="260" customFormat="1" ht="22.5" customHeight="1">
      <c r="A120" s="48">
        <v>5</v>
      </c>
      <c r="B120" s="62" t="s">
        <v>61</v>
      </c>
      <c r="C120" s="48" t="s">
        <v>10</v>
      </c>
      <c r="D120" s="71">
        <v>6</v>
      </c>
      <c r="E120" s="270"/>
      <c r="F120" s="81"/>
      <c r="G120" s="266"/>
      <c r="H120" s="77"/>
      <c r="I120" s="81"/>
      <c r="J120" s="71"/>
      <c r="K120" s="71"/>
      <c r="L120" s="271"/>
    </row>
    <row r="121" spans="1:13" s="260" customFormat="1" ht="29.45" customHeight="1">
      <c r="A121" s="65">
        <v>6</v>
      </c>
      <c r="B121" s="272" t="s">
        <v>133</v>
      </c>
      <c r="C121" s="48" t="s">
        <v>10</v>
      </c>
      <c r="D121" s="71">
        <v>1</v>
      </c>
      <c r="E121" s="270"/>
      <c r="F121" s="81"/>
      <c r="G121" s="266"/>
      <c r="H121" s="77"/>
      <c r="I121" s="81"/>
      <c r="J121" s="71"/>
      <c r="K121" s="71"/>
      <c r="L121" s="271"/>
    </row>
    <row r="122" spans="1:13" s="260" customFormat="1" ht="16.899999999999999" customHeight="1">
      <c r="A122" s="48">
        <v>7</v>
      </c>
      <c r="B122" s="272" t="s">
        <v>134</v>
      </c>
      <c r="C122" s="48" t="s">
        <v>10</v>
      </c>
      <c r="D122" s="71">
        <v>1</v>
      </c>
      <c r="E122" s="270"/>
      <c r="F122" s="81"/>
      <c r="G122" s="266"/>
      <c r="H122" s="77"/>
      <c r="I122" s="81"/>
      <c r="J122" s="71"/>
      <c r="K122" s="71"/>
      <c r="L122" s="271"/>
    </row>
    <row r="123" spans="1:13" s="260" customFormat="1" ht="21" customHeight="1">
      <c r="A123" s="65">
        <v>8</v>
      </c>
      <c r="B123" s="273" t="s">
        <v>135</v>
      </c>
      <c r="C123" s="48" t="s">
        <v>10</v>
      </c>
      <c r="D123" s="71">
        <v>1</v>
      </c>
      <c r="E123" s="270"/>
      <c r="F123" s="81"/>
      <c r="G123" s="266"/>
      <c r="H123" s="77"/>
      <c r="I123" s="81"/>
      <c r="J123" s="71"/>
      <c r="K123" s="71"/>
      <c r="L123" s="271"/>
    </row>
    <row r="124" spans="1:13" s="260" customFormat="1" ht="51" customHeight="1">
      <c r="A124" s="65">
        <v>9</v>
      </c>
      <c r="B124" s="62" t="s">
        <v>278</v>
      </c>
      <c r="C124" s="48" t="s">
        <v>10</v>
      </c>
      <c r="D124" s="71">
        <v>2</v>
      </c>
      <c r="E124" s="270"/>
      <c r="F124" s="81"/>
      <c r="G124" s="266"/>
      <c r="H124" s="77"/>
      <c r="I124" s="81"/>
      <c r="J124" s="71"/>
      <c r="K124" s="71"/>
      <c r="L124" s="271"/>
    </row>
    <row r="125" spans="1:13" s="260" customFormat="1" ht="66.75" customHeight="1">
      <c r="A125" s="65">
        <v>10</v>
      </c>
      <c r="B125" s="62" t="s">
        <v>277</v>
      </c>
      <c r="C125" s="48" t="s">
        <v>132</v>
      </c>
      <c r="D125" s="71">
        <v>2</v>
      </c>
      <c r="E125" s="270"/>
      <c r="F125" s="81"/>
      <c r="G125" s="266"/>
      <c r="H125" s="77"/>
      <c r="I125" s="81"/>
      <c r="J125" s="71"/>
      <c r="K125" s="71"/>
      <c r="L125" s="271"/>
    </row>
    <row r="126" spans="1:13" s="59" customFormat="1" ht="16.5">
      <c r="A126" s="367" t="s">
        <v>98</v>
      </c>
      <c r="B126" s="368"/>
      <c r="C126" s="255"/>
      <c r="D126" s="255"/>
      <c r="E126" s="256"/>
      <c r="F126" s="257"/>
      <c r="G126" s="255"/>
      <c r="H126" s="258"/>
      <c r="I126" s="257"/>
      <c r="J126" s="259"/>
      <c r="K126" s="259"/>
      <c r="L126" s="254"/>
    </row>
    <row r="127" spans="1:13" s="260" customFormat="1" ht="16.5">
      <c r="A127" s="329" t="s">
        <v>99</v>
      </c>
      <c r="B127" s="329"/>
      <c r="C127" s="329"/>
      <c r="D127" s="329"/>
      <c r="E127" s="329"/>
      <c r="F127" s="329"/>
      <c r="G127" s="329"/>
      <c r="H127" s="329"/>
      <c r="I127" s="329"/>
      <c r="J127" s="329"/>
      <c r="K127" s="329"/>
      <c r="L127" s="109"/>
    </row>
    <row r="128" spans="1:13" s="275" customFormat="1" ht="17.100000000000001" customHeight="1">
      <c r="A128" s="330" t="s">
        <v>220</v>
      </c>
      <c r="B128" s="331"/>
      <c r="C128" s="331"/>
      <c r="D128" s="331"/>
      <c r="E128" s="331"/>
      <c r="F128" s="331"/>
      <c r="G128" s="331"/>
      <c r="H128" s="331"/>
      <c r="I128" s="331"/>
      <c r="J128" s="331"/>
      <c r="K128" s="332"/>
      <c r="L128" s="274"/>
      <c r="M128" s="128"/>
    </row>
    <row r="129" spans="1:13" s="109" customFormat="1" ht="38.25">
      <c r="A129" s="180" t="s">
        <v>0</v>
      </c>
      <c r="B129" s="180" t="s">
        <v>1</v>
      </c>
      <c r="C129" s="180" t="s">
        <v>13</v>
      </c>
      <c r="D129" s="180" t="s">
        <v>52</v>
      </c>
      <c r="E129" s="180" t="s">
        <v>63</v>
      </c>
      <c r="F129" s="180" t="s">
        <v>14</v>
      </c>
      <c r="G129" s="180" t="s">
        <v>205</v>
      </c>
      <c r="H129" s="180" t="s">
        <v>6</v>
      </c>
      <c r="I129" s="191" t="s">
        <v>7</v>
      </c>
      <c r="J129" s="191" t="s">
        <v>16</v>
      </c>
      <c r="K129" s="191" t="s">
        <v>17</v>
      </c>
    </row>
    <row r="130" spans="1:13" s="253" customFormat="1" ht="14.25" customHeight="1">
      <c r="A130" s="180">
        <v>1</v>
      </c>
      <c r="B130" s="252">
        <v>2</v>
      </c>
      <c r="C130" s="180">
        <v>3</v>
      </c>
      <c r="D130" s="180">
        <v>4</v>
      </c>
      <c r="E130" s="180">
        <v>5</v>
      </c>
      <c r="F130" s="180" t="s">
        <v>53</v>
      </c>
      <c r="G130" s="180">
        <v>7</v>
      </c>
      <c r="H130" s="180" t="s">
        <v>231</v>
      </c>
      <c r="I130" s="180" t="s">
        <v>9</v>
      </c>
      <c r="J130" s="180">
        <v>10</v>
      </c>
      <c r="K130" s="180">
        <v>11</v>
      </c>
      <c r="L130" s="254"/>
    </row>
    <row r="131" spans="1:13" s="59" customFormat="1" ht="23.25" customHeight="1">
      <c r="A131" s="48">
        <v>1</v>
      </c>
      <c r="B131" s="233" t="s">
        <v>115</v>
      </c>
      <c r="C131" s="48" t="s">
        <v>10</v>
      </c>
      <c r="D131" s="276">
        <v>10</v>
      </c>
      <c r="E131" s="277"/>
      <c r="F131" s="277"/>
      <c r="G131" s="278"/>
      <c r="H131" s="277"/>
      <c r="I131" s="277"/>
      <c r="J131" s="277"/>
      <c r="K131" s="276"/>
      <c r="L131" s="254"/>
      <c r="M131" s="269"/>
    </row>
    <row r="132" spans="1:13" s="59" customFormat="1" ht="20.25" customHeight="1">
      <c r="A132" s="48">
        <v>2</v>
      </c>
      <c r="B132" s="233" t="s">
        <v>116</v>
      </c>
      <c r="C132" s="48" t="s">
        <v>10</v>
      </c>
      <c r="D132" s="276">
        <v>10</v>
      </c>
      <c r="E132" s="277"/>
      <c r="F132" s="277"/>
      <c r="G132" s="278"/>
      <c r="H132" s="277"/>
      <c r="I132" s="277"/>
      <c r="J132" s="277"/>
      <c r="K132" s="276"/>
      <c r="L132" s="254"/>
      <c r="M132" s="269"/>
    </row>
    <row r="133" spans="1:13" s="59" customFormat="1" ht="19.5" customHeight="1">
      <c r="A133" s="48">
        <v>3</v>
      </c>
      <c r="B133" s="233" t="s">
        <v>117</v>
      </c>
      <c r="C133" s="48" t="s">
        <v>10</v>
      </c>
      <c r="D133" s="276">
        <v>3</v>
      </c>
      <c r="E133" s="277"/>
      <c r="F133" s="277"/>
      <c r="G133" s="278"/>
      <c r="H133" s="277"/>
      <c r="I133" s="277"/>
      <c r="J133" s="277"/>
      <c r="K133" s="276"/>
      <c r="L133" s="254"/>
      <c r="M133" s="269"/>
    </row>
    <row r="134" spans="1:13" s="59" customFormat="1" ht="19.5" customHeight="1">
      <c r="A134" s="48">
        <v>4</v>
      </c>
      <c r="B134" s="233" t="s">
        <v>118</v>
      </c>
      <c r="C134" s="48" t="s">
        <v>10</v>
      </c>
      <c r="D134" s="276">
        <v>3</v>
      </c>
      <c r="E134" s="277"/>
      <c r="F134" s="277"/>
      <c r="G134" s="278"/>
      <c r="H134" s="277"/>
      <c r="I134" s="277"/>
      <c r="J134" s="277"/>
      <c r="K134" s="276"/>
      <c r="L134" s="254"/>
      <c r="M134" s="269"/>
    </row>
    <row r="135" spans="1:13" s="59" customFormat="1" ht="19.5" customHeight="1">
      <c r="A135" s="48">
        <v>5</v>
      </c>
      <c r="B135" s="233" t="s">
        <v>325</v>
      </c>
      <c r="C135" s="48" t="s">
        <v>10</v>
      </c>
      <c r="D135" s="276">
        <v>3</v>
      </c>
      <c r="E135" s="277"/>
      <c r="F135" s="277"/>
      <c r="G135" s="278"/>
      <c r="H135" s="277"/>
      <c r="I135" s="277"/>
      <c r="J135" s="277"/>
      <c r="K135" s="276"/>
      <c r="L135" s="254"/>
      <c r="M135" s="269"/>
    </row>
    <row r="136" spans="1:13" s="283" customFormat="1" ht="33.75" customHeight="1">
      <c r="A136" s="48">
        <v>6</v>
      </c>
      <c r="B136" s="233" t="s">
        <v>319</v>
      </c>
      <c r="C136" s="48" t="s">
        <v>10</v>
      </c>
      <c r="D136" s="48">
        <v>10</v>
      </c>
      <c r="E136" s="279"/>
      <c r="F136" s="279"/>
      <c r="G136" s="280"/>
      <c r="H136" s="279"/>
      <c r="I136" s="279"/>
      <c r="J136" s="279"/>
      <c r="K136" s="281"/>
      <c r="L136" s="254"/>
      <c r="M136" s="282"/>
    </row>
    <row r="137" spans="1:13" s="283" customFormat="1" ht="29.25" customHeight="1">
      <c r="A137" s="48">
        <v>7</v>
      </c>
      <c r="B137" s="26" t="s">
        <v>299</v>
      </c>
      <c r="C137" s="48" t="s">
        <v>10</v>
      </c>
      <c r="D137" s="48">
        <v>2</v>
      </c>
      <c r="E137" s="279"/>
      <c r="F137" s="279"/>
      <c r="G137" s="280"/>
      <c r="H137" s="279"/>
      <c r="I137" s="279"/>
      <c r="J137" s="279"/>
      <c r="K137" s="281"/>
      <c r="L137" s="254"/>
      <c r="M137" s="282"/>
    </row>
    <row r="138" spans="1:13" s="283" customFormat="1" ht="29.25" customHeight="1">
      <c r="A138" s="48">
        <v>8</v>
      </c>
      <c r="B138" s="233" t="s">
        <v>326</v>
      </c>
      <c r="C138" s="48" t="s">
        <v>10</v>
      </c>
      <c r="D138" s="48">
        <v>2</v>
      </c>
      <c r="E138" s="279"/>
      <c r="F138" s="279"/>
      <c r="G138" s="280"/>
      <c r="H138" s="279"/>
      <c r="I138" s="279"/>
      <c r="J138" s="279"/>
      <c r="K138" s="281"/>
      <c r="L138" s="254"/>
      <c r="M138" s="282"/>
    </row>
    <row r="139" spans="1:13" s="260" customFormat="1" ht="18.75" customHeight="1">
      <c r="A139" s="369" t="s">
        <v>100</v>
      </c>
      <c r="B139" s="369"/>
      <c r="C139" s="284"/>
      <c r="D139" s="285"/>
      <c r="E139" s="286"/>
      <c r="F139" s="287"/>
      <c r="G139" s="288"/>
      <c r="H139" s="287"/>
      <c r="I139" s="287"/>
      <c r="J139" s="289"/>
      <c r="K139" s="289"/>
      <c r="L139" s="254"/>
      <c r="M139" s="271"/>
    </row>
    <row r="140" spans="1:13" s="265" customFormat="1" ht="12" customHeight="1">
      <c r="A140" s="336" t="s">
        <v>101</v>
      </c>
      <c r="B140" s="336"/>
      <c r="C140" s="336"/>
      <c r="D140" s="336"/>
      <c r="E140" s="336"/>
      <c r="F140" s="336"/>
      <c r="G140" s="336"/>
      <c r="H140" s="336"/>
      <c r="I140" s="336"/>
      <c r="J140" s="336"/>
      <c r="K140" s="336"/>
      <c r="L140" s="336"/>
      <c r="M140" s="271"/>
    </row>
    <row r="141" spans="1:13" s="275" customFormat="1" ht="17.100000000000001" customHeight="1">
      <c r="A141" s="330" t="s">
        <v>221</v>
      </c>
      <c r="B141" s="331"/>
      <c r="C141" s="331"/>
      <c r="D141" s="331"/>
      <c r="E141" s="331"/>
      <c r="F141" s="331"/>
      <c r="G141" s="331"/>
      <c r="H141" s="331"/>
      <c r="I141" s="331"/>
      <c r="J141" s="331"/>
      <c r="K141" s="332"/>
      <c r="L141" s="274"/>
      <c r="M141" s="128"/>
    </row>
    <row r="142" spans="1:13" s="260" customFormat="1" ht="51">
      <c r="A142" s="235" t="s">
        <v>0</v>
      </c>
      <c r="B142" s="235" t="s">
        <v>222</v>
      </c>
      <c r="C142" s="235" t="s">
        <v>204</v>
      </c>
      <c r="D142" s="290" t="s">
        <v>223</v>
      </c>
      <c r="E142" s="235" t="s">
        <v>63</v>
      </c>
      <c r="F142" s="235" t="s">
        <v>14</v>
      </c>
      <c r="G142" s="235" t="s">
        <v>205</v>
      </c>
      <c r="H142" s="235" t="s">
        <v>68</v>
      </c>
      <c r="I142" s="235" t="s">
        <v>64</v>
      </c>
      <c r="J142" s="235" t="s">
        <v>224</v>
      </c>
      <c r="K142" s="180" t="s">
        <v>66</v>
      </c>
      <c r="L142" s="46"/>
      <c r="M142" s="271"/>
    </row>
    <row r="143" spans="1:13" s="291" customFormat="1" ht="13.5" customHeight="1">
      <c r="A143" s="177">
        <v>1</v>
      </c>
      <c r="B143" s="235">
        <v>2</v>
      </c>
      <c r="C143" s="235">
        <v>3</v>
      </c>
      <c r="D143" s="235">
        <v>4</v>
      </c>
      <c r="E143" s="235">
        <v>5</v>
      </c>
      <c r="F143" s="235" t="s">
        <v>201</v>
      </c>
      <c r="G143" s="177">
        <v>7</v>
      </c>
      <c r="H143" s="235" t="s">
        <v>230</v>
      </c>
      <c r="I143" s="235" t="s">
        <v>9</v>
      </c>
      <c r="J143" s="177">
        <v>10</v>
      </c>
      <c r="K143" s="235">
        <v>11</v>
      </c>
      <c r="L143" s="46"/>
      <c r="M143" s="271"/>
    </row>
    <row r="144" spans="1:13" s="293" customFormat="1" ht="25.5">
      <c r="A144" s="5">
        <v>1</v>
      </c>
      <c r="B144" s="26" t="s">
        <v>95</v>
      </c>
      <c r="C144" s="5" t="s">
        <v>10</v>
      </c>
      <c r="D144" s="5">
        <v>10</v>
      </c>
      <c r="E144" s="8"/>
      <c r="F144" s="8"/>
      <c r="G144" s="29"/>
      <c r="H144" s="8"/>
      <c r="I144" s="8"/>
      <c r="J144" s="292"/>
      <c r="K144" s="5"/>
      <c r="L144" s="46"/>
    </row>
    <row r="145" spans="1:13" s="293" customFormat="1" ht="17.25" customHeight="1">
      <c r="A145" s="5">
        <v>2</v>
      </c>
      <c r="B145" s="130" t="s">
        <v>279</v>
      </c>
      <c r="C145" s="5" t="s">
        <v>10</v>
      </c>
      <c r="D145" s="5">
        <v>10</v>
      </c>
      <c r="E145" s="8"/>
      <c r="F145" s="8"/>
      <c r="G145" s="29"/>
      <c r="H145" s="8"/>
      <c r="I145" s="8"/>
      <c r="J145" s="292"/>
      <c r="K145" s="5"/>
      <c r="L145" s="46"/>
    </row>
    <row r="146" spans="1:13" s="293" customFormat="1" ht="17.25" customHeight="1">
      <c r="A146" s="5">
        <v>3</v>
      </c>
      <c r="B146" s="130" t="s">
        <v>280</v>
      </c>
      <c r="C146" s="5" t="s">
        <v>10</v>
      </c>
      <c r="D146" s="5">
        <v>5</v>
      </c>
      <c r="E146" s="8"/>
      <c r="F146" s="8"/>
      <c r="G146" s="29"/>
      <c r="H146" s="8"/>
      <c r="I146" s="8"/>
      <c r="J146" s="292"/>
      <c r="K146" s="5"/>
      <c r="L146" s="46"/>
    </row>
    <row r="147" spans="1:13" s="293" customFormat="1" ht="16.5">
      <c r="A147" s="5">
        <v>4</v>
      </c>
      <c r="B147" s="130" t="s">
        <v>119</v>
      </c>
      <c r="C147" s="5" t="s">
        <v>10</v>
      </c>
      <c r="D147" s="5">
        <v>5</v>
      </c>
      <c r="E147" s="8"/>
      <c r="F147" s="8"/>
      <c r="G147" s="29"/>
      <c r="H147" s="8"/>
      <c r="I147" s="8"/>
      <c r="J147" s="292"/>
      <c r="K147" s="5"/>
      <c r="L147" s="46"/>
    </row>
    <row r="148" spans="1:13" s="295" customFormat="1" ht="16.5">
      <c r="A148" s="5">
        <v>5</v>
      </c>
      <c r="B148" s="26" t="s">
        <v>120</v>
      </c>
      <c r="C148" s="48" t="s">
        <v>10</v>
      </c>
      <c r="D148" s="48">
        <v>10</v>
      </c>
      <c r="E148" s="81"/>
      <c r="F148" s="8"/>
      <c r="G148" s="29"/>
      <c r="H148" s="8"/>
      <c r="I148" s="8"/>
      <c r="J148" s="294"/>
      <c r="K148" s="48"/>
      <c r="L148" s="46"/>
      <c r="M148" s="293"/>
    </row>
    <row r="149" spans="1:13" s="293" customFormat="1" ht="16.5">
      <c r="A149" s="5">
        <v>6</v>
      </c>
      <c r="B149" s="26" t="s">
        <v>92</v>
      </c>
      <c r="C149" s="5" t="s">
        <v>10</v>
      </c>
      <c r="D149" s="5">
        <v>5</v>
      </c>
      <c r="E149" s="8"/>
      <c r="F149" s="8"/>
      <c r="G149" s="29"/>
      <c r="H149" s="8"/>
      <c r="I149" s="8"/>
      <c r="J149" s="292"/>
      <c r="K149" s="5"/>
      <c r="L149" s="46"/>
    </row>
    <row r="150" spans="1:13" s="295" customFormat="1" ht="25.5">
      <c r="A150" s="5">
        <v>7</v>
      </c>
      <c r="B150" s="26" t="s">
        <v>121</v>
      </c>
      <c r="C150" s="48" t="s">
        <v>10</v>
      </c>
      <c r="D150" s="48">
        <v>15</v>
      </c>
      <c r="E150" s="81"/>
      <c r="F150" s="8"/>
      <c r="G150" s="29"/>
      <c r="H150" s="8"/>
      <c r="I150" s="8"/>
      <c r="J150" s="294"/>
      <c r="K150" s="48"/>
      <c r="L150" s="46"/>
      <c r="M150" s="293"/>
    </row>
    <row r="151" spans="1:13" s="293" customFormat="1" ht="18.75" customHeight="1">
      <c r="A151" s="5">
        <v>8</v>
      </c>
      <c r="B151" s="130" t="s">
        <v>286</v>
      </c>
      <c r="C151" s="5" t="s">
        <v>10</v>
      </c>
      <c r="D151" s="5">
        <v>15</v>
      </c>
      <c r="E151" s="8"/>
      <c r="F151" s="8"/>
      <c r="G151" s="29"/>
      <c r="H151" s="8"/>
      <c r="I151" s="8"/>
      <c r="J151" s="292"/>
      <c r="K151" s="5"/>
      <c r="L151" s="46"/>
    </row>
    <row r="152" spans="1:13" s="293" customFormat="1" ht="15.75" customHeight="1">
      <c r="A152" s="5">
        <v>9</v>
      </c>
      <c r="B152" s="130" t="s">
        <v>125</v>
      </c>
      <c r="C152" s="5" t="s">
        <v>10</v>
      </c>
      <c r="D152" s="5">
        <v>25</v>
      </c>
      <c r="E152" s="8"/>
      <c r="F152" s="8"/>
      <c r="G152" s="29"/>
      <c r="H152" s="8"/>
      <c r="I152" s="8"/>
      <c r="J152" s="292"/>
      <c r="K152" s="5"/>
      <c r="L152" s="46"/>
    </row>
    <row r="153" spans="1:13" s="295" customFormat="1" ht="25.5">
      <c r="A153" s="5">
        <v>10</v>
      </c>
      <c r="B153" s="26" t="s">
        <v>122</v>
      </c>
      <c r="C153" s="48" t="s">
        <v>10</v>
      </c>
      <c r="D153" s="48">
        <v>10</v>
      </c>
      <c r="E153" s="81"/>
      <c r="F153" s="8"/>
      <c r="G153" s="29"/>
      <c r="H153" s="8"/>
      <c r="I153" s="8"/>
      <c r="J153" s="294"/>
      <c r="K153" s="48"/>
      <c r="L153" s="46"/>
      <c r="M153" s="293"/>
    </row>
    <row r="154" spans="1:13" s="295" customFormat="1" ht="16.5">
      <c r="A154" s="5">
        <v>11</v>
      </c>
      <c r="B154" s="233" t="s">
        <v>93</v>
      </c>
      <c r="C154" s="48" t="s">
        <v>10</v>
      </c>
      <c r="D154" s="48">
        <v>10</v>
      </c>
      <c r="E154" s="81"/>
      <c r="F154" s="8"/>
      <c r="G154" s="29"/>
      <c r="H154" s="8"/>
      <c r="I154" s="8"/>
      <c r="J154" s="294"/>
      <c r="K154" s="48"/>
      <c r="L154" s="46"/>
      <c r="M154" s="293"/>
    </row>
    <row r="155" spans="1:13" s="295" customFormat="1" ht="16.5">
      <c r="A155" s="5">
        <v>12</v>
      </c>
      <c r="B155" s="233" t="s">
        <v>126</v>
      </c>
      <c r="C155" s="48" t="s">
        <v>10</v>
      </c>
      <c r="D155" s="48">
        <v>5</v>
      </c>
      <c r="E155" s="81"/>
      <c r="F155" s="8"/>
      <c r="G155" s="29"/>
      <c r="H155" s="8"/>
      <c r="I155" s="8"/>
      <c r="J155" s="294"/>
      <c r="K155" s="48"/>
      <c r="L155" s="46"/>
      <c r="M155" s="293"/>
    </row>
    <row r="156" spans="1:13" s="295" customFormat="1" ht="25.5">
      <c r="A156" s="5">
        <v>13</v>
      </c>
      <c r="B156" s="26" t="s">
        <v>127</v>
      </c>
      <c r="C156" s="48" t="s">
        <v>10</v>
      </c>
      <c r="D156" s="48">
        <v>10</v>
      </c>
      <c r="E156" s="81"/>
      <c r="F156" s="8"/>
      <c r="G156" s="29"/>
      <c r="H156" s="8"/>
      <c r="I156" s="8"/>
      <c r="J156" s="294"/>
      <c r="K156" s="48"/>
      <c r="L156" s="46"/>
      <c r="M156" s="293"/>
    </row>
    <row r="157" spans="1:13" s="295" customFormat="1" ht="25.5">
      <c r="A157" s="5">
        <v>14</v>
      </c>
      <c r="B157" s="26" t="s">
        <v>129</v>
      </c>
      <c r="C157" s="48" t="s">
        <v>10</v>
      </c>
      <c r="D157" s="48">
        <v>5</v>
      </c>
      <c r="E157" s="81"/>
      <c r="F157" s="8"/>
      <c r="G157" s="29"/>
      <c r="H157" s="8"/>
      <c r="I157" s="8"/>
      <c r="J157" s="294"/>
      <c r="K157" s="48"/>
      <c r="L157" s="46"/>
      <c r="M157" s="293"/>
    </row>
    <row r="158" spans="1:13" s="295" customFormat="1" ht="25.5">
      <c r="A158" s="5">
        <v>15</v>
      </c>
      <c r="B158" s="26" t="s">
        <v>128</v>
      </c>
      <c r="C158" s="48" t="s">
        <v>130</v>
      </c>
      <c r="D158" s="48">
        <v>10</v>
      </c>
      <c r="E158" s="81"/>
      <c r="F158" s="8"/>
      <c r="G158" s="29"/>
      <c r="H158" s="8"/>
      <c r="I158" s="8"/>
      <c r="J158" s="294"/>
      <c r="K158" s="48"/>
      <c r="L158" s="46"/>
      <c r="M158" s="293"/>
    </row>
    <row r="159" spans="1:13" s="295" customFormat="1" ht="16.5">
      <c r="A159" s="5">
        <v>16</v>
      </c>
      <c r="B159" s="234" t="s">
        <v>281</v>
      </c>
      <c r="C159" s="48" t="s">
        <v>10</v>
      </c>
      <c r="D159" s="48">
        <v>5</v>
      </c>
      <c r="E159" s="81"/>
      <c r="F159" s="8"/>
      <c r="G159" s="29"/>
      <c r="H159" s="8"/>
      <c r="I159" s="8"/>
      <c r="J159" s="294"/>
      <c r="K159" s="48"/>
      <c r="L159" s="46"/>
      <c r="M159" s="293"/>
    </row>
    <row r="160" spans="1:13" s="295" customFormat="1" ht="16.5">
      <c r="A160" s="5">
        <v>17</v>
      </c>
      <c r="B160" s="26" t="s">
        <v>282</v>
      </c>
      <c r="C160" s="48" t="s">
        <v>10</v>
      </c>
      <c r="D160" s="48">
        <v>5</v>
      </c>
      <c r="E160" s="81"/>
      <c r="F160" s="8"/>
      <c r="G160" s="29"/>
      <c r="H160" s="8"/>
      <c r="I160" s="8"/>
      <c r="J160" s="294"/>
      <c r="K160" s="48"/>
      <c r="L160" s="46"/>
      <c r="M160" s="293"/>
    </row>
    <row r="161" spans="1:21" s="295" customFormat="1" ht="25.5">
      <c r="A161" s="5">
        <v>18</v>
      </c>
      <c r="B161" s="26" t="s">
        <v>283</v>
      </c>
      <c r="C161" s="48" t="s">
        <v>10</v>
      </c>
      <c r="D161" s="48">
        <v>10</v>
      </c>
      <c r="E161" s="81"/>
      <c r="F161" s="8"/>
      <c r="G161" s="29"/>
      <c r="H161" s="8"/>
      <c r="I161" s="8"/>
      <c r="J161" s="294"/>
      <c r="K161" s="48"/>
      <c r="L161" s="46"/>
      <c r="M161" s="293"/>
    </row>
    <row r="162" spans="1:21" s="295" customFormat="1" ht="25.5">
      <c r="A162" s="5">
        <v>19</v>
      </c>
      <c r="B162" s="233" t="s">
        <v>284</v>
      </c>
      <c r="C162" s="48" t="s">
        <v>10</v>
      </c>
      <c r="D162" s="48">
        <v>5</v>
      </c>
      <c r="E162" s="81"/>
      <c r="F162" s="8"/>
      <c r="G162" s="29"/>
      <c r="H162" s="8"/>
      <c r="I162" s="8"/>
      <c r="J162" s="294"/>
      <c r="K162" s="48"/>
      <c r="L162" s="46"/>
      <c r="M162" s="293"/>
    </row>
    <row r="163" spans="1:21" s="295" customFormat="1" ht="16.5">
      <c r="A163" s="5">
        <v>20</v>
      </c>
      <c r="B163" s="233" t="s">
        <v>285</v>
      </c>
      <c r="C163" s="48" t="s">
        <v>94</v>
      </c>
      <c r="D163" s="48">
        <v>5</v>
      </c>
      <c r="E163" s="81"/>
      <c r="F163" s="8"/>
      <c r="G163" s="29"/>
      <c r="H163" s="8"/>
      <c r="I163" s="8"/>
      <c r="J163" s="294"/>
      <c r="K163" s="48"/>
      <c r="L163" s="46"/>
      <c r="M163" s="293"/>
    </row>
    <row r="164" spans="1:21" s="299" customFormat="1" ht="16.5">
      <c r="A164" s="5">
        <v>21</v>
      </c>
      <c r="B164" s="233" t="s">
        <v>131</v>
      </c>
      <c r="C164" s="48" t="s">
        <v>10</v>
      </c>
      <c r="D164" s="276">
        <v>5</v>
      </c>
      <c r="E164" s="296"/>
      <c r="F164" s="8"/>
      <c r="G164" s="29"/>
      <c r="H164" s="8"/>
      <c r="I164" s="8"/>
      <c r="J164" s="297"/>
      <c r="K164" s="298"/>
      <c r="L164" s="46"/>
      <c r="M164" s="293"/>
    </row>
    <row r="165" spans="1:21" s="299" customFormat="1" ht="16.5">
      <c r="A165" s="5">
        <v>22</v>
      </c>
      <c r="B165" s="233" t="s">
        <v>123</v>
      </c>
      <c r="C165" s="48" t="s">
        <v>10</v>
      </c>
      <c r="D165" s="276">
        <v>15</v>
      </c>
      <c r="E165" s="296"/>
      <c r="F165" s="8"/>
      <c r="G165" s="29"/>
      <c r="H165" s="8"/>
      <c r="I165" s="8"/>
      <c r="J165" s="297"/>
      <c r="K165" s="298"/>
      <c r="L165" s="46"/>
      <c r="M165" s="293"/>
    </row>
    <row r="166" spans="1:21" s="299" customFormat="1" ht="85.5" customHeight="1">
      <c r="A166" s="5">
        <v>23</v>
      </c>
      <c r="B166" s="233" t="s">
        <v>320</v>
      </c>
      <c r="C166" s="48" t="s">
        <v>58</v>
      </c>
      <c r="D166" s="48">
        <v>5</v>
      </c>
      <c r="E166" s="81"/>
      <c r="F166" s="8"/>
      <c r="G166" s="29"/>
      <c r="H166" s="8"/>
      <c r="I166" s="8"/>
      <c r="J166" s="297"/>
      <c r="K166" s="298"/>
      <c r="L166" s="46"/>
      <c r="M166" s="293"/>
    </row>
    <row r="167" spans="1:21" s="303" customFormat="1" ht="14.25" customHeight="1">
      <c r="A167" s="337" t="s">
        <v>102</v>
      </c>
      <c r="B167" s="338"/>
      <c r="C167" s="127"/>
      <c r="D167" s="127"/>
      <c r="E167" s="127"/>
      <c r="F167" s="300"/>
      <c r="G167" s="127"/>
      <c r="H167" s="301"/>
      <c r="I167" s="300"/>
      <c r="J167" s="127"/>
      <c r="K167" s="127"/>
      <c r="L167" s="302"/>
      <c r="N167" s="301"/>
    </row>
    <row r="168" spans="1:21" s="299" customFormat="1" ht="21.75" customHeight="1">
      <c r="A168" s="339" t="s">
        <v>321</v>
      </c>
      <c r="B168" s="339"/>
      <c r="C168" s="339"/>
      <c r="D168" s="339"/>
      <c r="E168" s="339"/>
      <c r="F168" s="339"/>
      <c r="G168" s="339"/>
      <c r="H168" s="339"/>
      <c r="I168" s="339"/>
      <c r="J168" s="339"/>
      <c r="K168" s="339"/>
      <c r="L168" s="340"/>
    </row>
    <row r="169" spans="1:21" s="91" customFormat="1" ht="21.2" customHeight="1">
      <c r="A169" s="330" t="s">
        <v>225</v>
      </c>
      <c r="B169" s="331"/>
      <c r="C169" s="331"/>
      <c r="D169" s="331"/>
      <c r="E169" s="331"/>
      <c r="F169" s="331"/>
      <c r="G169" s="331"/>
      <c r="H169" s="331"/>
      <c r="I169" s="331"/>
      <c r="J169" s="331"/>
      <c r="K169" s="331"/>
      <c r="L169" s="332"/>
      <c r="M169" s="90"/>
      <c r="U169" s="301"/>
    </row>
    <row r="170" spans="1:21" s="93" customFormat="1" ht="38.25">
      <c r="A170" s="192" t="s">
        <v>0</v>
      </c>
      <c r="B170" s="192" t="s">
        <v>1</v>
      </c>
      <c r="C170" s="191" t="s">
        <v>2</v>
      </c>
      <c r="D170" s="191" t="s">
        <v>3</v>
      </c>
      <c r="E170" s="193" t="s">
        <v>4</v>
      </c>
      <c r="F170" s="194" t="s">
        <v>5</v>
      </c>
      <c r="G170" s="194" t="s">
        <v>205</v>
      </c>
      <c r="H170" s="194" t="s">
        <v>6</v>
      </c>
      <c r="I170" s="195" t="s">
        <v>7</v>
      </c>
      <c r="J170" s="195" t="s">
        <v>15</v>
      </c>
      <c r="K170" s="196" t="s">
        <v>16</v>
      </c>
      <c r="L170" s="195" t="s">
        <v>17</v>
      </c>
      <c r="M170" s="92"/>
    </row>
    <row r="171" spans="1:21" s="95" customFormat="1" ht="12" customHeight="1">
      <c r="A171" s="192">
        <v>1</v>
      </c>
      <c r="B171" s="197">
        <v>2</v>
      </c>
      <c r="C171" s="197">
        <v>3</v>
      </c>
      <c r="D171" s="197">
        <v>4</v>
      </c>
      <c r="E171" s="198">
        <v>5</v>
      </c>
      <c r="F171" s="199" t="s">
        <v>201</v>
      </c>
      <c r="G171" s="197">
        <v>7</v>
      </c>
      <c r="H171" s="192" t="s">
        <v>230</v>
      </c>
      <c r="I171" s="192" t="s">
        <v>9</v>
      </c>
      <c r="J171" s="192">
        <v>10</v>
      </c>
      <c r="K171" s="200">
        <v>11</v>
      </c>
      <c r="L171" s="192">
        <v>12</v>
      </c>
      <c r="M171" s="94"/>
    </row>
    <row r="172" spans="1:21" s="99" customFormat="1" ht="186.6" customHeight="1">
      <c r="A172" s="71">
        <v>1</v>
      </c>
      <c r="B172" s="234" t="s">
        <v>327</v>
      </c>
      <c r="C172" s="71" t="s">
        <v>58</v>
      </c>
      <c r="D172" s="71">
        <v>40</v>
      </c>
      <c r="E172" s="96"/>
      <c r="F172" s="77"/>
      <c r="G172" s="97"/>
      <c r="H172" s="96"/>
      <c r="I172" s="77"/>
      <c r="J172" s="77"/>
      <c r="K172" s="214"/>
      <c r="L172" s="215"/>
      <c r="M172" s="98"/>
    </row>
    <row r="173" spans="1:21" s="99" customFormat="1" ht="12.75">
      <c r="A173" s="374" t="s">
        <v>103</v>
      </c>
      <c r="B173" s="374"/>
      <c r="C173" s="100"/>
      <c r="D173" s="82"/>
      <c r="E173" s="87"/>
      <c r="F173" s="101"/>
      <c r="G173" s="83"/>
      <c r="H173" s="102"/>
      <c r="I173" s="103"/>
      <c r="J173" s="84"/>
      <c r="K173" s="202"/>
      <c r="L173" s="202"/>
      <c r="M173" s="98"/>
    </row>
    <row r="174" spans="1:21" s="104" customFormat="1" ht="17.25" customHeight="1">
      <c r="A174" s="375" t="s">
        <v>258</v>
      </c>
      <c r="B174" s="375"/>
      <c r="C174" s="375"/>
      <c r="D174" s="375"/>
      <c r="E174" s="375"/>
      <c r="F174" s="375"/>
      <c r="G174" s="375"/>
      <c r="H174" s="375"/>
      <c r="I174" s="375"/>
      <c r="J174" s="237"/>
      <c r="K174" s="216"/>
      <c r="L174" s="216"/>
      <c r="M174" s="98"/>
    </row>
    <row r="175" spans="1:21" s="106" customFormat="1" ht="17.25" customHeight="1">
      <c r="A175" s="376" t="s">
        <v>257</v>
      </c>
      <c r="B175" s="377"/>
      <c r="C175" s="377"/>
      <c r="D175" s="377"/>
      <c r="E175" s="377"/>
      <c r="F175" s="377"/>
      <c r="G175" s="377"/>
      <c r="H175" s="377"/>
      <c r="I175" s="377"/>
      <c r="J175" s="377"/>
      <c r="K175" s="377"/>
      <c r="L175" s="378"/>
      <c r="M175" s="105"/>
    </row>
    <row r="176" spans="1:21" s="93" customFormat="1" ht="38.25">
      <c r="A176" s="192" t="s">
        <v>0</v>
      </c>
      <c r="B176" s="192" t="s">
        <v>1</v>
      </c>
      <c r="C176" s="191" t="s">
        <v>2</v>
      </c>
      <c r="D176" s="191" t="s">
        <v>3</v>
      </c>
      <c r="E176" s="193" t="s">
        <v>4</v>
      </c>
      <c r="F176" s="194" t="s">
        <v>5</v>
      </c>
      <c r="G176" s="194" t="s">
        <v>205</v>
      </c>
      <c r="H176" s="194" t="s">
        <v>6</v>
      </c>
      <c r="I176" s="195" t="s">
        <v>7</v>
      </c>
      <c r="J176" s="195" t="s">
        <v>15</v>
      </c>
      <c r="K176" s="196" t="s">
        <v>16</v>
      </c>
      <c r="L176" s="195" t="s">
        <v>17</v>
      </c>
      <c r="M176" s="92"/>
    </row>
    <row r="177" spans="1:16" s="95" customFormat="1" ht="12" customHeight="1">
      <c r="A177" s="192">
        <v>1</v>
      </c>
      <c r="B177" s="197">
        <v>2</v>
      </c>
      <c r="C177" s="197">
        <v>3</v>
      </c>
      <c r="D177" s="197">
        <v>4</v>
      </c>
      <c r="E177" s="198">
        <v>5</v>
      </c>
      <c r="F177" s="199" t="s">
        <v>201</v>
      </c>
      <c r="G177" s="197">
        <v>7</v>
      </c>
      <c r="H177" s="192" t="s">
        <v>230</v>
      </c>
      <c r="I177" s="192" t="s">
        <v>9</v>
      </c>
      <c r="J177" s="192">
        <v>10</v>
      </c>
      <c r="K177" s="200">
        <v>11</v>
      </c>
      <c r="L177" s="192">
        <v>12</v>
      </c>
      <c r="M177" s="94"/>
    </row>
    <row r="178" spans="1:16" s="109" customFormat="1" ht="211.5" customHeight="1">
      <c r="A178" s="107">
        <v>1</v>
      </c>
      <c r="B178" s="240" t="s">
        <v>330</v>
      </c>
      <c r="C178" s="71" t="s">
        <v>90</v>
      </c>
      <c r="D178" s="71">
        <v>350</v>
      </c>
      <c r="E178" s="66"/>
      <c r="F178" s="77"/>
      <c r="G178" s="97"/>
      <c r="H178" s="77"/>
      <c r="I178" s="77"/>
      <c r="J178" s="77"/>
      <c r="K178" s="217"/>
      <c r="L178" s="71"/>
      <c r="M178" s="108"/>
    </row>
    <row r="179" spans="1:16" s="99" customFormat="1" ht="17.25" customHeight="1">
      <c r="A179" s="323" t="s">
        <v>104</v>
      </c>
      <c r="B179" s="324"/>
      <c r="C179" s="100"/>
      <c r="D179" s="100"/>
      <c r="E179" s="129"/>
      <c r="F179" s="103"/>
      <c r="G179" s="83"/>
      <c r="H179" s="102"/>
      <c r="I179" s="103"/>
      <c r="J179" s="84"/>
      <c r="K179" s="110"/>
      <c r="L179" s="110"/>
      <c r="M179" s="98"/>
    </row>
    <row r="180" spans="1:16" s="104" customFormat="1" ht="17.25" customHeight="1">
      <c r="A180" s="329" t="s">
        <v>105</v>
      </c>
      <c r="B180" s="329"/>
      <c r="C180" s="329"/>
      <c r="D180" s="329"/>
      <c r="E180" s="329"/>
      <c r="F180" s="329"/>
      <c r="G180" s="329"/>
      <c r="H180" s="329"/>
      <c r="I180" s="329"/>
      <c r="J180" s="236"/>
      <c r="K180" s="325"/>
      <c r="L180" s="325"/>
      <c r="M180" s="98"/>
    </row>
    <row r="181" spans="1:16" s="106" customFormat="1" ht="17.25" customHeight="1">
      <c r="A181" s="326" t="s">
        <v>226</v>
      </c>
      <c r="B181" s="327"/>
      <c r="C181" s="327"/>
      <c r="D181" s="327"/>
      <c r="E181" s="327"/>
      <c r="F181" s="327"/>
      <c r="G181" s="327"/>
      <c r="H181" s="327"/>
      <c r="I181" s="327"/>
      <c r="J181" s="327"/>
      <c r="K181" s="327"/>
      <c r="L181" s="328"/>
      <c r="M181" s="105"/>
    </row>
    <row r="182" spans="1:16" s="112" customFormat="1" ht="54.75" customHeight="1">
      <c r="A182" s="219" t="s">
        <v>11</v>
      </c>
      <c r="B182" s="219" t="s">
        <v>1</v>
      </c>
      <c r="C182" s="220" t="s">
        <v>2</v>
      </c>
      <c r="D182" s="220" t="s">
        <v>3</v>
      </c>
      <c r="E182" s="221" t="s">
        <v>4</v>
      </c>
      <c r="F182" s="222" t="s">
        <v>5</v>
      </c>
      <c r="G182" s="222" t="s">
        <v>206</v>
      </c>
      <c r="H182" s="223" t="s">
        <v>6</v>
      </c>
      <c r="I182" s="220" t="s">
        <v>7</v>
      </c>
      <c r="J182" s="220" t="s">
        <v>124</v>
      </c>
      <c r="K182" s="224" t="s">
        <v>16</v>
      </c>
      <c r="L182" s="220" t="s">
        <v>17</v>
      </c>
      <c r="M182" s="111"/>
    </row>
    <row r="183" spans="1:16" s="114" customFormat="1" ht="12" customHeight="1">
      <c r="A183" s="176">
        <v>1</v>
      </c>
      <c r="B183" s="177">
        <v>2</v>
      </c>
      <c r="C183" s="177">
        <v>3</v>
      </c>
      <c r="D183" s="177">
        <v>4</v>
      </c>
      <c r="E183" s="177">
        <v>5</v>
      </c>
      <c r="F183" s="177" t="s">
        <v>201</v>
      </c>
      <c r="G183" s="177">
        <v>7</v>
      </c>
      <c r="H183" s="177" t="s">
        <v>12</v>
      </c>
      <c r="I183" s="177" t="s">
        <v>9</v>
      </c>
      <c r="J183" s="177">
        <v>10</v>
      </c>
      <c r="K183" s="178">
        <v>11</v>
      </c>
      <c r="L183" s="177">
        <v>12</v>
      </c>
      <c r="M183" s="113"/>
      <c r="P183" s="114" t="s">
        <v>91</v>
      </c>
    </row>
    <row r="184" spans="1:16" s="123" customFormat="1" ht="114" customHeight="1">
      <c r="A184" s="115">
        <v>1</v>
      </c>
      <c r="B184" s="241" t="s">
        <v>328</v>
      </c>
      <c r="C184" s="116" t="s">
        <v>10</v>
      </c>
      <c r="D184" s="116">
        <v>2</v>
      </c>
      <c r="E184" s="117"/>
      <c r="F184" s="118"/>
      <c r="G184" s="119"/>
      <c r="H184" s="118"/>
      <c r="I184" s="120"/>
      <c r="J184" s="120"/>
      <c r="K184" s="238"/>
      <c r="L184" s="121"/>
      <c r="M184" s="122"/>
    </row>
    <row r="185" spans="1:16" s="99" customFormat="1" ht="17.25" customHeight="1">
      <c r="A185" s="323" t="s">
        <v>106</v>
      </c>
      <c r="B185" s="324"/>
      <c r="C185" s="100"/>
      <c r="D185" s="100"/>
      <c r="E185" s="129"/>
      <c r="F185" s="103"/>
      <c r="G185" s="83"/>
      <c r="H185" s="102"/>
      <c r="I185" s="124"/>
      <c r="J185" s="125"/>
      <c r="K185" s="126"/>
      <c r="L185" s="127"/>
      <c r="M185" s="98"/>
    </row>
    <row r="186" spans="1:16" s="104" customFormat="1" ht="17.25" customHeight="1">
      <c r="A186" s="329" t="s">
        <v>107</v>
      </c>
      <c r="B186" s="329"/>
      <c r="C186" s="329"/>
      <c r="D186" s="329"/>
      <c r="E186" s="329"/>
      <c r="F186" s="329"/>
      <c r="G186" s="329"/>
      <c r="H186" s="329"/>
      <c r="I186" s="329"/>
      <c r="J186" s="237"/>
      <c r="K186" s="128"/>
      <c r="L186" s="128"/>
      <c r="M186" s="98"/>
    </row>
    <row r="187" spans="1:16" s="106" customFormat="1" ht="17.25" customHeight="1">
      <c r="A187" s="326" t="s">
        <v>227</v>
      </c>
      <c r="B187" s="327"/>
      <c r="C187" s="327"/>
      <c r="D187" s="327"/>
      <c r="E187" s="327"/>
      <c r="F187" s="327"/>
      <c r="G187" s="327"/>
      <c r="H187" s="327"/>
      <c r="I187" s="327"/>
      <c r="J187" s="327"/>
      <c r="K187" s="327"/>
      <c r="L187" s="328"/>
      <c r="M187" s="105"/>
    </row>
    <row r="188" spans="1:16" s="260" customFormat="1" ht="63.75">
      <c r="A188" s="235" t="s">
        <v>0</v>
      </c>
      <c r="B188" s="235" t="s">
        <v>1</v>
      </c>
      <c r="C188" s="235" t="s">
        <v>62</v>
      </c>
      <c r="D188" s="235" t="s">
        <v>300</v>
      </c>
      <c r="E188" s="235" t="s">
        <v>110</v>
      </c>
      <c r="F188" s="235" t="s">
        <v>111</v>
      </c>
      <c r="G188" s="235" t="s">
        <v>14</v>
      </c>
      <c r="H188" s="235" t="s">
        <v>205</v>
      </c>
      <c r="I188" s="235" t="s">
        <v>68</v>
      </c>
      <c r="J188" s="235" t="s">
        <v>64</v>
      </c>
      <c r="K188" s="235" t="s">
        <v>65</v>
      </c>
      <c r="L188" s="180" t="s">
        <v>66</v>
      </c>
    </row>
    <row r="189" spans="1:16" s="291" customFormat="1" ht="13.5" customHeight="1">
      <c r="A189" s="177">
        <v>1</v>
      </c>
      <c r="B189" s="235">
        <v>2</v>
      </c>
      <c r="C189" s="235">
        <v>3</v>
      </c>
      <c r="D189" s="235">
        <v>4</v>
      </c>
      <c r="E189" s="235">
        <v>5</v>
      </c>
      <c r="F189" s="235">
        <v>6</v>
      </c>
      <c r="G189" s="177" t="s">
        <v>112</v>
      </c>
      <c r="H189" s="235">
        <v>8</v>
      </c>
      <c r="I189" s="235" t="s">
        <v>232</v>
      </c>
      <c r="J189" s="177" t="s">
        <v>67</v>
      </c>
      <c r="K189" s="235">
        <v>11</v>
      </c>
      <c r="L189" s="235">
        <v>12</v>
      </c>
    </row>
    <row r="190" spans="1:16" s="299" customFormat="1" ht="68.25" customHeight="1">
      <c r="A190" s="48">
        <v>1</v>
      </c>
      <c r="B190" s="6" t="s">
        <v>322</v>
      </c>
      <c r="C190" s="48"/>
      <c r="D190" s="354">
        <v>1</v>
      </c>
      <c r="E190" s="354">
        <v>24</v>
      </c>
      <c r="F190" s="357"/>
      <c r="G190" s="357"/>
      <c r="H190" s="360"/>
      <c r="I190" s="357"/>
      <c r="J190" s="357"/>
      <c r="K190" s="48"/>
      <c r="L190" s="48"/>
    </row>
    <row r="191" spans="1:16" s="299" customFormat="1" ht="76.5">
      <c r="A191" s="48">
        <v>2</v>
      </c>
      <c r="B191" s="6" t="s">
        <v>323</v>
      </c>
      <c r="C191" s="48"/>
      <c r="D191" s="355"/>
      <c r="E191" s="355"/>
      <c r="F191" s="358"/>
      <c r="G191" s="358"/>
      <c r="H191" s="361"/>
      <c r="I191" s="358"/>
      <c r="J191" s="358"/>
      <c r="K191" s="48"/>
      <c r="L191" s="48"/>
    </row>
    <row r="192" spans="1:16" ht="191.25" customHeight="1">
      <c r="A192" s="48">
        <v>3</v>
      </c>
      <c r="B192" s="6" t="s">
        <v>305</v>
      </c>
      <c r="C192" s="5"/>
      <c r="D192" s="355"/>
      <c r="E192" s="355"/>
      <c r="F192" s="358"/>
      <c r="G192" s="358"/>
      <c r="H192" s="361"/>
      <c r="I192" s="358"/>
      <c r="J192" s="358"/>
      <c r="K192" s="5"/>
      <c r="L192" s="5"/>
    </row>
    <row r="193" spans="1:13" ht="193.5" customHeight="1">
      <c r="A193" s="48">
        <v>4</v>
      </c>
      <c r="B193" s="6" t="s">
        <v>304</v>
      </c>
      <c r="C193" s="5"/>
      <c r="D193" s="355"/>
      <c r="E193" s="355"/>
      <c r="F193" s="358"/>
      <c r="G193" s="358"/>
      <c r="H193" s="361"/>
      <c r="I193" s="358"/>
      <c r="J193" s="358"/>
      <c r="K193" s="5"/>
      <c r="L193" s="5"/>
    </row>
    <row r="194" spans="1:13" s="299" customFormat="1" ht="92.25" customHeight="1">
      <c r="A194" s="48">
        <v>5</v>
      </c>
      <c r="B194" s="6" t="s">
        <v>303</v>
      </c>
      <c r="C194" s="48"/>
      <c r="D194" s="355"/>
      <c r="E194" s="355"/>
      <c r="F194" s="358"/>
      <c r="G194" s="358"/>
      <c r="H194" s="361"/>
      <c r="I194" s="358"/>
      <c r="J194" s="358"/>
      <c r="K194" s="48"/>
      <c r="L194" s="48"/>
    </row>
    <row r="195" spans="1:13" s="299" customFormat="1" ht="25.5">
      <c r="A195" s="48">
        <v>6</v>
      </c>
      <c r="B195" s="6" t="s">
        <v>228</v>
      </c>
      <c r="C195" s="48"/>
      <c r="D195" s="356"/>
      <c r="E195" s="356"/>
      <c r="F195" s="359"/>
      <c r="G195" s="359"/>
      <c r="H195" s="362"/>
      <c r="I195" s="359"/>
      <c r="J195" s="359"/>
      <c r="K195" s="48"/>
      <c r="L195" s="48"/>
    </row>
    <row r="196" spans="1:13" s="99" customFormat="1" ht="17.25" customHeight="1">
      <c r="A196" s="351" t="s">
        <v>108</v>
      </c>
      <c r="B196" s="352"/>
      <c r="C196" s="100"/>
      <c r="D196" s="131"/>
      <c r="E196" s="132"/>
      <c r="F196" s="134"/>
      <c r="G196" s="135"/>
      <c r="H196" s="136"/>
      <c r="I196" s="133"/>
      <c r="J196" s="133"/>
      <c r="K196" s="127"/>
      <c r="L196" s="127"/>
      <c r="M196" s="98"/>
    </row>
    <row r="197" spans="1:13" s="104" customFormat="1" ht="17.25" customHeight="1">
      <c r="A197" s="353" t="s">
        <v>109</v>
      </c>
      <c r="B197" s="353"/>
      <c r="C197" s="353"/>
      <c r="D197" s="353"/>
      <c r="E197" s="353"/>
      <c r="F197" s="353"/>
      <c r="G197" s="353"/>
      <c r="H197" s="353"/>
      <c r="I197" s="353"/>
      <c r="J197" s="237"/>
      <c r="K197" s="128"/>
      <c r="L197" s="128"/>
      <c r="M197" s="98"/>
    </row>
    <row r="198" spans="1:13" s="106" customFormat="1" ht="17.25" customHeight="1">
      <c r="A198" s="370" t="s">
        <v>229</v>
      </c>
      <c r="B198" s="371"/>
      <c r="C198" s="371"/>
      <c r="D198" s="371"/>
      <c r="E198" s="371"/>
      <c r="F198" s="371"/>
      <c r="G198" s="371"/>
      <c r="H198" s="371"/>
      <c r="I198" s="371"/>
      <c r="J198" s="371"/>
      <c r="K198" s="372"/>
      <c r="L198" s="175"/>
      <c r="M198" s="105"/>
    </row>
    <row r="199" spans="1:13" s="260" customFormat="1" ht="25.5">
      <c r="A199" s="235" t="s">
        <v>0</v>
      </c>
      <c r="B199" s="235" t="s">
        <v>1</v>
      </c>
      <c r="C199" s="189" t="s">
        <v>204</v>
      </c>
      <c r="D199" s="235" t="s">
        <v>166</v>
      </c>
      <c r="E199" s="235" t="s">
        <v>4</v>
      </c>
      <c r="F199" s="235" t="s">
        <v>14</v>
      </c>
      <c r="G199" s="235" t="s">
        <v>205</v>
      </c>
      <c r="H199" s="235" t="s">
        <v>68</v>
      </c>
      <c r="I199" s="235" t="s">
        <v>64</v>
      </c>
      <c r="J199" s="235" t="s">
        <v>203</v>
      </c>
      <c r="K199" s="180" t="s">
        <v>66</v>
      </c>
      <c r="L199" s="175"/>
    </row>
    <row r="200" spans="1:13" s="291" customFormat="1" ht="13.5" customHeight="1">
      <c r="A200" s="177">
        <v>1</v>
      </c>
      <c r="B200" s="235">
        <v>2</v>
      </c>
      <c r="C200" s="235">
        <v>3</v>
      </c>
      <c r="D200" s="235">
        <v>4</v>
      </c>
      <c r="E200" s="235">
        <v>5</v>
      </c>
      <c r="F200" s="235" t="s">
        <v>201</v>
      </c>
      <c r="G200" s="177">
        <v>7</v>
      </c>
      <c r="H200" s="235" t="s">
        <v>230</v>
      </c>
      <c r="I200" s="235" t="s">
        <v>9</v>
      </c>
      <c r="J200" s="177">
        <v>10</v>
      </c>
      <c r="K200" s="235">
        <v>11</v>
      </c>
      <c r="L200" s="175"/>
    </row>
    <row r="201" spans="1:13" ht="26.25" customHeight="1">
      <c r="A201" s="304">
        <v>1</v>
      </c>
      <c r="B201" s="305" t="s">
        <v>233</v>
      </c>
      <c r="C201" s="304" t="s">
        <v>19</v>
      </c>
      <c r="D201" s="48">
        <v>2</v>
      </c>
      <c r="E201" s="306"/>
      <c r="F201" s="307"/>
      <c r="G201" s="308"/>
      <c r="H201" s="307"/>
      <c r="I201" s="307"/>
      <c r="J201" s="309"/>
      <c r="K201" s="309"/>
      <c r="L201" s="175"/>
    </row>
    <row r="202" spans="1:13" ht="26.25" customHeight="1">
      <c r="A202" s="304">
        <v>2</v>
      </c>
      <c r="B202" s="305" t="s">
        <v>234</v>
      </c>
      <c r="C202" s="304" t="s">
        <v>19</v>
      </c>
      <c r="D202" s="48">
        <v>2</v>
      </c>
      <c r="E202" s="306"/>
      <c r="F202" s="307"/>
      <c r="G202" s="308"/>
      <c r="H202" s="307"/>
      <c r="I202" s="307"/>
      <c r="J202" s="309"/>
      <c r="K202" s="309"/>
      <c r="L202" s="175"/>
    </row>
    <row r="203" spans="1:13" ht="27">
      <c r="A203" s="304">
        <v>3</v>
      </c>
      <c r="B203" s="305" t="s">
        <v>235</v>
      </c>
      <c r="C203" s="304" t="s">
        <v>19</v>
      </c>
      <c r="D203" s="48">
        <v>10</v>
      </c>
      <c r="E203" s="306"/>
      <c r="F203" s="307"/>
      <c r="G203" s="308"/>
      <c r="H203" s="307"/>
      <c r="I203" s="307"/>
      <c r="J203" s="309"/>
      <c r="K203" s="309"/>
      <c r="L203" s="175"/>
    </row>
    <row r="204" spans="1:13" ht="27">
      <c r="A204" s="304">
        <v>4</v>
      </c>
      <c r="B204" s="305" t="s">
        <v>236</v>
      </c>
      <c r="C204" s="304" t="s">
        <v>19</v>
      </c>
      <c r="D204" s="48">
        <v>10</v>
      </c>
      <c r="E204" s="306"/>
      <c r="F204" s="307"/>
      <c r="G204" s="308"/>
      <c r="H204" s="307"/>
      <c r="I204" s="307"/>
      <c r="J204" s="155"/>
      <c r="K204" s="155"/>
      <c r="L204" s="175"/>
    </row>
    <row r="205" spans="1:13" ht="16.5">
      <c r="A205" s="304">
        <v>5</v>
      </c>
      <c r="B205" s="305" t="s">
        <v>237</v>
      </c>
      <c r="C205" s="304" t="s">
        <v>19</v>
      </c>
      <c r="D205" s="48">
        <v>40</v>
      </c>
      <c r="E205" s="306"/>
      <c r="F205" s="307"/>
      <c r="G205" s="308"/>
      <c r="H205" s="307"/>
      <c r="I205" s="307"/>
      <c r="J205" s="309"/>
      <c r="K205" s="309"/>
      <c r="L205" s="175"/>
    </row>
    <row r="206" spans="1:13" ht="16.5">
      <c r="A206" s="304">
        <v>6</v>
      </c>
      <c r="B206" s="305" t="s">
        <v>238</v>
      </c>
      <c r="C206" s="304" t="s">
        <v>19</v>
      </c>
      <c r="D206" s="48">
        <v>20</v>
      </c>
      <c r="E206" s="306"/>
      <c r="F206" s="307"/>
      <c r="G206" s="308"/>
      <c r="H206" s="307"/>
      <c r="I206" s="307"/>
      <c r="J206" s="309"/>
      <c r="K206" s="309"/>
      <c r="L206" s="175"/>
    </row>
    <row r="207" spans="1:13" ht="16.5">
      <c r="A207" s="304">
        <v>7</v>
      </c>
      <c r="B207" s="305" t="s">
        <v>239</v>
      </c>
      <c r="C207" s="304" t="s">
        <v>19</v>
      </c>
      <c r="D207" s="48">
        <v>20</v>
      </c>
      <c r="E207" s="306"/>
      <c r="F207" s="307"/>
      <c r="G207" s="308"/>
      <c r="H207" s="307"/>
      <c r="I207" s="307"/>
      <c r="J207" s="309"/>
      <c r="K207" s="309"/>
      <c r="L207" s="175"/>
    </row>
    <row r="208" spans="1:13" ht="16.5">
      <c r="A208" s="304">
        <v>8</v>
      </c>
      <c r="B208" s="305" t="s">
        <v>240</v>
      </c>
      <c r="C208" s="304" t="s">
        <v>19</v>
      </c>
      <c r="D208" s="48">
        <v>20</v>
      </c>
      <c r="E208" s="306"/>
      <c r="F208" s="307"/>
      <c r="G208" s="308"/>
      <c r="H208" s="307"/>
      <c r="I208" s="307"/>
      <c r="J208" s="309"/>
      <c r="K208" s="309"/>
      <c r="L208" s="175"/>
    </row>
    <row r="209" spans="1:13" ht="16.5">
      <c r="A209" s="304">
        <v>9</v>
      </c>
      <c r="B209" s="305" t="s">
        <v>241</v>
      </c>
      <c r="C209" s="304" t="s">
        <v>19</v>
      </c>
      <c r="D209" s="48">
        <v>20</v>
      </c>
      <c r="E209" s="306"/>
      <c r="F209" s="307"/>
      <c r="G209" s="308"/>
      <c r="H209" s="307"/>
      <c r="I209" s="307"/>
      <c r="J209" s="309"/>
      <c r="K209" s="309"/>
      <c r="L209" s="175"/>
    </row>
    <row r="210" spans="1:13" ht="16.5">
      <c r="A210" s="304">
        <v>10</v>
      </c>
      <c r="B210" s="305" t="s">
        <v>242</v>
      </c>
      <c r="C210" s="304" t="s">
        <v>19</v>
      </c>
      <c r="D210" s="48">
        <v>10</v>
      </c>
      <c r="E210" s="306"/>
      <c r="F210" s="307"/>
      <c r="G210" s="308"/>
      <c r="H210" s="307"/>
      <c r="I210" s="307"/>
      <c r="J210" s="309"/>
      <c r="K210" s="309"/>
      <c r="L210" s="175"/>
    </row>
    <row r="211" spans="1:13" ht="16.5">
      <c r="A211" s="304">
        <v>11</v>
      </c>
      <c r="B211" s="305" t="s">
        <v>243</v>
      </c>
      <c r="C211" s="304" t="s">
        <v>19</v>
      </c>
      <c r="D211" s="48">
        <v>5</v>
      </c>
      <c r="E211" s="306"/>
      <c r="F211" s="307"/>
      <c r="G211" s="308"/>
      <c r="H211" s="307"/>
      <c r="I211" s="307"/>
      <c r="J211" s="309"/>
      <c r="K211" s="309"/>
      <c r="L211" s="175"/>
    </row>
    <row r="212" spans="1:13" ht="16.5">
      <c r="A212" s="304">
        <v>12</v>
      </c>
      <c r="B212" s="305" t="s">
        <v>244</v>
      </c>
      <c r="C212" s="304" t="s">
        <v>19</v>
      </c>
      <c r="D212" s="48">
        <v>10</v>
      </c>
      <c r="E212" s="306"/>
      <c r="F212" s="307"/>
      <c r="G212" s="308"/>
      <c r="H212" s="307"/>
      <c r="I212" s="307"/>
      <c r="J212" s="309"/>
      <c r="K212" s="309"/>
      <c r="L212" s="175"/>
    </row>
    <row r="213" spans="1:13" ht="16.5">
      <c r="A213" s="304">
        <v>13</v>
      </c>
      <c r="B213" s="305" t="s">
        <v>245</v>
      </c>
      <c r="C213" s="304" t="s">
        <v>19</v>
      </c>
      <c r="D213" s="48">
        <v>10</v>
      </c>
      <c r="E213" s="306"/>
      <c r="F213" s="307"/>
      <c r="G213" s="308"/>
      <c r="H213" s="307"/>
      <c r="I213" s="307"/>
      <c r="J213" s="309"/>
      <c r="K213" s="309"/>
      <c r="L213" s="175"/>
    </row>
    <row r="214" spans="1:13" ht="16.5">
      <c r="A214" s="304">
        <v>14</v>
      </c>
      <c r="B214" s="305" t="s">
        <v>246</v>
      </c>
      <c r="C214" s="304" t="s">
        <v>19</v>
      </c>
      <c r="D214" s="48">
        <v>10</v>
      </c>
      <c r="E214" s="306"/>
      <c r="F214" s="307"/>
      <c r="G214" s="308"/>
      <c r="H214" s="307"/>
      <c r="I214" s="307"/>
      <c r="J214" s="309"/>
      <c r="K214" s="309"/>
      <c r="L214" s="175"/>
    </row>
    <row r="215" spans="1:13" ht="16.5">
      <c r="A215" s="304">
        <v>15</v>
      </c>
      <c r="B215" s="305" t="s">
        <v>247</v>
      </c>
      <c r="C215" s="304" t="s">
        <v>19</v>
      </c>
      <c r="D215" s="48">
        <v>10</v>
      </c>
      <c r="E215" s="306"/>
      <c r="F215" s="307"/>
      <c r="G215" s="308"/>
      <c r="H215" s="307"/>
      <c r="I215" s="307"/>
      <c r="J215" s="309"/>
      <c r="K215" s="309"/>
      <c r="L215" s="175"/>
    </row>
    <row r="216" spans="1:13" ht="16.5">
      <c r="A216" s="304">
        <v>16</v>
      </c>
      <c r="B216" s="305" t="s">
        <v>248</v>
      </c>
      <c r="C216" s="304" t="s">
        <v>19</v>
      </c>
      <c r="D216" s="48">
        <v>10</v>
      </c>
      <c r="E216" s="306"/>
      <c r="F216" s="307"/>
      <c r="G216" s="308"/>
      <c r="H216" s="307"/>
      <c r="I216" s="307"/>
      <c r="J216" s="309"/>
      <c r="K216" s="309"/>
      <c r="L216" s="175"/>
    </row>
    <row r="217" spans="1:13" ht="16.5">
      <c r="A217" s="304">
        <v>17</v>
      </c>
      <c r="B217" s="305" t="s">
        <v>249</v>
      </c>
      <c r="C217" s="304" t="s">
        <v>19</v>
      </c>
      <c r="D217" s="48">
        <v>10</v>
      </c>
      <c r="E217" s="306"/>
      <c r="F217" s="307"/>
      <c r="G217" s="308"/>
      <c r="H217" s="307"/>
      <c r="I217" s="307"/>
      <c r="J217" s="309"/>
      <c r="K217" s="309"/>
      <c r="L217" s="175"/>
    </row>
    <row r="218" spans="1:13" ht="16.5">
      <c r="A218" s="304">
        <v>18</v>
      </c>
      <c r="B218" s="305" t="s">
        <v>250</v>
      </c>
      <c r="C218" s="304" t="s">
        <v>19</v>
      </c>
      <c r="D218" s="48">
        <v>10</v>
      </c>
      <c r="E218" s="306"/>
      <c r="F218" s="307"/>
      <c r="G218" s="308"/>
      <c r="H218" s="307"/>
      <c r="I218" s="307"/>
      <c r="J218" s="309"/>
      <c r="K218" s="309"/>
      <c r="L218" s="175"/>
    </row>
    <row r="219" spans="1:13" ht="16.5">
      <c r="A219" s="304">
        <v>19</v>
      </c>
      <c r="B219" s="305" t="s">
        <v>252</v>
      </c>
      <c r="C219" s="304" t="s">
        <v>19</v>
      </c>
      <c r="D219" s="48">
        <v>10</v>
      </c>
      <c r="E219" s="306"/>
      <c r="F219" s="307"/>
      <c r="G219" s="308"/>
      <c r="H219" s="307"/>
      <c r="I219" s="307"/>
      <c r="J219" s="309"/>
      <c r="K219" s="309"/>
      <c r="L219" s="175"/>
    </row>
    <row r="220" spans="1:13" ht="16.5">
      <c r="A220" s="304">
        <v>20</v>
      </c>
      <c r="B220" s="305" t="s">
        <v>253</v>
      </c>
      <c r="C220" s="304" t="s">
        <v>19</v>
      </c>
      <c r="D220" s="48">
        <v>10</v>
      </c>
      <c r="E220" s="306"/>
      <c r="F220" s="307"/>
      <c r="G220" s="308"/>
      <c r="H220" s="307"/>
      <c r="I220" s="307"/>
      <c r="J220" s="309"/>
      <c r="K220" s="309"/>
      <c r="L220" s="175"/>
    </row>
    <row r="221" spans="1:13" ht="16.5">
      <c r="A221" s="304">
        <v>21</v>
      </c>
      <c r="B221" s="305" t="s">
        <v>254</v>
      </c>
      <c r="C221" s="304" t="s">
        <v>19</v>
      </c>
      <c r="D221" s="48">
        <v>10</v>
      </c>
      <c r="E221" s="306"/>
      <c r="F221" s="307"/>
      <c r="G221" s="308"/>
      <c r="H221" s="307"/>
      <c r="I221" s="307"/>
      <c r="J221" s="309"/>
      <c r="K221" s="309"/>
      <c r="L221" s="175"/>
    </row>
    <row r="222" spans="1:13" ht="16.5">
      <c r="A222" s="304">
        <v>22</v>
      </c>
      <c r="B222" s="305" t="s">
        <v>255</v>
      </c>
      <c r="C222" s="304" t="s">
        <v>19</v>
      </c>
      <c r="D222" s="48">
        <v>10</v>
      </c>
      <c r="E222" s="306"/>
      <c r="F222" s="307"/>
      <c r="G222" s="308"/>
      <c r="H222" s="307"/>
      <c r="I222" s="307"/>
      <c r="J222" s="309"/>
      <c r="K222" s="309"/>
      <c r="L222" s="175"/>
    </row>
    <row r="223" spans="1:13" ht="17.25" customHeight="1">
      <c r="A223" s="304">
        <v>23</v>
      </c>
      <c r="B223" s="218" t="s">
        <v>251</v>
      </c>
      <c r="C223" s="304" t="s">
        <v>19</v>
      </c>
      <c r="D223" s="48">
        <v>5</v>
      </c>
      <c r="E223" s="306"/>
      <c r="F223" s="307"/>
      <c r="G223" s="308"/>
      <c r="H223" s="307"/>
      <c r="I223" s="307"/>
      <c r="J223" s="309"/>
      <c r="K223" s="309"/>
      <c r="L223" s="175"/>
      <c r="M223" s="310"/>
    </row>
    <row r="224" spans="1:13" s="99" customFormat="1" ht="17.25" customHeight="1">
      <c r="A224" s="323" t="s">
        <v>189</v>
      </c>
      <c r="B224" s="373"/>
      <c r="C224" s="100"/>
      <c r="D224" s="100"/>
      <c r="E224" s="129"/>
      <c r="F224" s="311"/>
      <c r="G224" s="84"/>
      <c r="H224" s="124"/>
      <c r="I224" s="311"/>
      <c r="J224" s="173"/>
      <c r="K224" s="312"/>
      <c r="L224" s="175"/>
      <c r="M224" s="310"/>
    </row>
    <row r="225" spans="1:12" ht="16.5">
      <c r="A225" s="329" t="s">
        <v>202</v>
      </c>
      <c r="B225" s="329"/>
      <c r="C225" s="329"/>
      <c r="D225" s="329"/>
      <c r="E225" s="329"/>
      <c r="F225" s="329"/>
      <c r="G225" s="329"/>
      <c r="H225" s="329"/>
      <c r="I225" s="329"/>
      <c r="J225" s="46"/>
      <c r="K225" s="46"/>
      <c r="L225" s="46"/>
    </row>
    <row r="226" spans="1:12" ht="16.5">
      <c r="A226" s="313"/>
      <c r="B226" s="46"/>
      <c r="C226" s="314"/>
      <c r="D226" s="46"/>
      <c r="E226" s="314"/>
      <c r="F226" s="46"/>
      <c r="G226" s="46"/>
      <c r="H226" s="46"/>
      <c r="I226" s="46"/>
      <c r="J226" s="46"/>
      <c r="K226" s="46"/>
      <c r="L226" s="46"/>
    </row>
    <row r="228" spans="1:12" ht="24" customHeight="1">
      <c r="I228" s="319" t="s">
        <v>262</v>
      </c>
      <c r="J228" s="319"/>
      <c r="K228" s="319"/>
    </row>
    <row r="229" spans="1:12">
      <c r="I229" s="317" t="s">
        <v>259</v>
      </c>
      <c r="J229" s="317" t="s">
        <v>260</v>
      </c>
      <c r="K229" s="317" t="s">
        <v>261</v>
      </c>
    </row>
    <row r="230" spans="1:12">
      <c r="I230" s="321"/>
      <c r="J230" s="321"/>
      <c r="K230" s="321"/>
    </row>
    <row r="231" spans="1:12">
      <c r="I231" s="322"/>
      <c r="J231" s="322"/>
      <c r="K231" s="322"/>
    </row>
    <row r="232" spans="1:12">
      <c r="I232" s="320"/>
      <c r="J232" s="320"/>
      <c r="K232" s="320"/>
    </row>
    <row r="233" spans="1:12">
      <c r="I233" s="320"/>
      <c r="J233" s="320"/>
      <c r="K233" s="320"/>
    </row>
    <row r="234" spans="1:12">
      <c r="I234" s="318"/>
      <c r="J234" s="318"/>
      <c r="K234" s="318"/>
    </row>
  </sheetData>
  <mergeCells count="73">
    <mergeCell ref="A198:K198"/>
    <mergeCell ref="A225:I225"/>
    <mergeCell ref="A70:K70"/>
    <mergeCell ref="A86:B86"/>
    <mergeCell ref="A224:B224"/>
    <mergeCell ref="A112:K112"/>
    <mergeCell ref="A113:K113"/>
    <mergeCell ref="A126:B126"/>
    <mergeCell ref="A127:K127"/>
    <mergeCell ref="A128:K128"/>
    <mergeCell ref="A186:I186"/>
    <mergeCell ref="A169:L169"/>
    <mergeCell ref="A173:B173"/>
    <mergeCell ref="A174:I174"/>
    <mergeCell ref="A175:L175"/>
    <mergeCell ref="A179:B179"/>
    <mergeCell ref="A1:L1"/>
    <mergeCell ref="A27:L27"/>
    <mergeCell ref="A187:L187"/>
    <mergeCell ref="A196:B196"/>
    <mergeCell ref="A197:I197"/>
    <mergeCell ref="D190:D195"/>
    <mergeCell ref="E190:E195"/>
    <mergeCell ref="F190:F195"/>
    <mergeCell ref="G190:G195"/>
    <mergeCell ref="H190:H195"/>
    <mergeCell ref="I190:I195"/>
    <mergeCell ref="J190:J195"/>
    <mergeCell ref="A87:K87"/>
    <mergeCell ref="A88:K88"/>
    <mergeCell ref="A111:B111"/>
    <mergeCell ref="A139:B139"/>
    <mergeCell ref="A39:I39"/>
    <mergeCell ref="A46:B46"/>
    <mergeCell ref="A52:B52"/>
    <mergeCell ref="A53:I53"/>
    <mergeCell ref="A69:I69"/>
    <mergeCell ref="A62:I62"/>
    <mergeCell ref="A68:B68"/>
    <mergeCell ref="A61:B61"/>
    <mergeCell ref="A25:B25"/>
    <mergeCell ref="A26:I26"/>
    <mergeCell ref="A32:B32"/>
    <mergeCell ref="A33:I33"/>
    <mergeCell ref="A38:B38"/>
    <mergeCell ref="A2:L2"/>
    <mergeCell ref="A8:L8"/>
    <mergeCell ref="A140:L140"/>
    <mergeCell ref="A167:B167"/>
    <mergeCell ref="A168:L168"/>
    <mergeCell ref="A15:L15"/>
    <mergeCell ref="A34:L34"/>
    <mergeCell ref="A41:L41"/>
    <mergeCell ref="A14:I14"/>
    <mergeCell ref="A6:B6"/>
    <mergeCell ref="A7:I7"/>
    <mergeCell ref="A13:B13"/>
    <mergeCell ref="A48:L48"/>
    <mergeCell ref="A54:L54"/>
    <mergeCell ref="A63:L63"/>
    <mergeCell ref="A47:I47"/>
    <mergeCell ref="A185:B185"/>
    <mergeCell ref="K180:L180"/>
    <mergeCell ref="A181:L181"/>
    <mergeCell ref="A180:I180"/>
    <mergeCell ref="A141:K141"/>
    <mergeCell ref="I228:K228"/>
    <mergeCell ref="I232:I233"/>
    <mergeCell ref="J232:J233"/>
    <mergeCell ref="K232:K233"/>
    <mergeCell ref="I230:I231"/>
    <mergeCell ref="J230:J231"/>
    <mergeCell ref="K230:K23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&amp;LD25M/251/N/4-15rj/20&amp;RZałącznik nr 2 do SIWZ</oddHeader>
    <oddFooter>Strona &amp;P</oddFooter>
  </headerFooter>
  <rowBreaks count="8" manualBreakCount="8">
    <brk id="14" max="11" man="1"/>
    <brk id="40" max="11" man="1"/>
    <brk id="69" max="11" man="1"/>
    <brk id="112" max="11" man="1"/>
    <brk id="140" max="11" man="1"/>
    <brk id="174" max="11" man="1"/>
    <brk id="186" max="11" man="1"/>
    <brk id="19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0" workbookViewId="0">
      <selection activeCell="B44" sqref="B44"/>
    </sheetView>
  </sheetViews>
  <sheetFormatPr defaultRowHeight="14.25"/>
  <cols>
    <col min="1" max="1" width="16.375" customWidth="1"/>
    <col min="2" max="2" width="18.125" customWidth="1"/>
    <col min="3" max="3" width="14.25" customWidth="1"/>
    <col min="4" max="4" width="13.375" bestFit="1" customWidth="1"/>
    <col min="5" max="5" width="10.75" bestFit="1" customWidth="1"/>
    <col min="6" max="6" width="11.75" bestFit="1" customWidth="1"/>
    <col min="7" max="7" width="10.75" bestFit="1" customWidth="1"/>
    <col min="8" max="8" width="11.75" bestFit="1" customWidth="1"/>
    <col min="14" max="14" width="20.75" customWidth="1"/>
    <col min="15" max="15" width="13.375" bestFit="1" customWidth="1"/>
  </cols>
  <sheetData>
    <row r="1" spans="1:15" ht="15" thickBot="1">
      <c r="A1" s="138" t="s">
        <v>164</v>
      </c>
      <c r="E1" s="152" t="s">
        <v>163</v>
      </c>
      <c r="F1" s="138"/>
      <c r="G1" t="s">
        <v>161</v>
      </c>
      <c r="H1">
        <v>24</v>
      </c>
      <c r="L1">
        <v>4.2693000000000003</v>
      </c>
    </row>
    <row r="2" spans="1:15" ht="15">
      <c r="D2" s="57">
        <f>SUM(D4:D29)</f>
        <v>0</v>
      </c>
      <c r="E2" s="144">
        <v>2020</v>
      </c>
      <c r="F2" s="149">
        <v>2021</v>
      </c>
      <c r="G2" s="149">
        <v>2022</v>
      </c>
      <c r="H2" t="s">
        <v>162</v>
      </c>
      <c r="I2" s="138">
        <f>D2/H1</f>
        <v>0</v>
      </c>
      <c r="M2" t="s">
        <v>26</v>
      </c>
      <c r="N2" t="s">
        <v>25</v>
      </c>
      <c r="O2" t="s">
        <v>24</v>
      </c>
    </row>
    <row r="3" spans="1:15">
      <c r="A3" t="s">
        <v>20</v>
      </c>
      <c r="B3" t="s">
        <v>136</v>
      </c>
      <c r="M3">
        <f>N3/L1</f>
        <v>0</v>
      </c>
      <c r="N3" s="57">
        <f>'Opis przedmiotu zamówienia'!O3</f>
        <v>0</v>
      </c>
      <c r="O3" s="57">
        <f>'Opis przedmiotu zamówienia'!P3</f>
        <v>0</v>
      </c>
    </row>
    <row r="4" spans="1:15">
      <c r="A4" s="2" t="s">
        <v>21</v>
      </c>
      <c r="B4" s="2"/>
      <c r="D4">
        <f>'Opis przedmiotu zamówienia'!I6+'Opis przedmiotu zamówienia'!I32+'Opis przedmiotu zamówienia'!I38+'Opis przedmiotu zamówienia'!I61+'Opis przedmiotu zamówienia'!I173</f>
        <v>0</v>
      </c>
      <c r="E4">
        <f>H4*8</f>
        <v>0</v>
      </c>
      <c r="F4">
        <f>H4*12</f>
        <v>0</v>
      </c>
      <c r="G4" s="57">
        <f>H4*4</f>
        <v>0</v>
      </c>
      <c r="H4" s="57">
        <f>D4/H1</f>
        <v>0</v>
      </c>
      <c r="N4" s="161">
        <v>958463.11</v>
      </c>
      <c r="O4" s="161">
        <v>1065389.7287999999</v>
      </c>
    </row>
    <row r="5" spans="1:15">
      <c r="A5" t="s">
        <v>137</v>
      </c>
      <c r="B5" s="139" t="s">
        <v>138</v>
      </c>
      <c r="N5" s="162">
        <f>N4/L1</f>
        <v>224501.23205209282</v>
      </c>
    </row>
    <row r="7" spans="1:15">
      <c r="A7" s="140" t="s">
        <v>139</v>
      </c>
      <c r="B7" s="140"/>
      <c r="D7">
        <f>'Opis przedmiotu zamówienia'!I13</f>
        <v>0</v>
      </c>
      <c r="E7">
        <f>H7*8</f>
        <v>0</v>
      </c>
      <c r="F7">
        <f>H7*12</f>
        <v>0</v>
      </c>
      <c r="G7" s="57">
        <f>H7*4</f>
        <v>0</v>
      </c>
      <c r="H7">
        <f>D7/H1</f>
        <v>0</v>
      </c>
    </row>
    <row r="8" spans="1:15">
      <c r="A8" t="s">
        <v>140</v>
      </c>
      <c r="B8" s="139" t="s">
        <v>141</v>
      </c>
    </row>
    <row r="9" spans="1:15">
      <c r="A9" t="s">
        <v>142</v>
      </c>
    </row>
    <row r="13" spans="1:15">
      <c r="A13" s="3" t="s">
        <v>22</v>
      </c>
      <c r="B13" s="3"/>
      <c r="D13">
        <f>'Opis przedmiotu zamówienia'!I25+'Opis przedmiotu zamówienia'!I46+'Opis przedmiotu zamówienia'!I52</f>
        <v>0</v>
      </c>
      <c r="E13">
        <f>H13*8</f>
        <v>0</v>
      </c>
      <c r="F13">
        <f>H13*12</f>
        <v>0</v>
      </c>
      <c r="G13" s="57">
        <f>H13*4</f>
        <v>0</v>
      </c>
      <c r="H13">
        <f>D13/H1</f>
        <v>0</v>
      </c>
    </row>
    <row r="14" spans="1:15">
      <c r="A14" t="s">
        <v>23</v>
      </c>
      <c r="B14" s="139" t="s">
        <v>143</v>
      </c>
    </row>
    <row r="17" spans="1:8">
      <c r="A17" t="s">
        <v>151</v>
      </c>
      <c r="B17" t="s">
        <v>144</v>
      </c>
      <c r="D17">
        <f>'Opis przedmiotu zamówienia'!I68</f>
        <v>0</v>
      </c>
      <c r="E17">
        <f>H17*8</f>
        <v>0</v>
      </c>
      <c r="F17">
        <f>H17*12</f>
        <v>0</v>
      </c>
      <c r="G17" s="57">
        <f>H17*4</f>
        <v>0</v>
      </c>
      <c r="H17">
        <f>D17/H1</f>
        <v>0</v>
      </c>
    </row>
    <row r="18" spans="1:8">
      <c r="A18" t="s">
        <v>145</v>
      </c>
    </row>
    <row r="20" spans="1:8">
      <c r="A20" t="s">
        <v>153</v>
      </c>
      <c r="D20">
        <f>'Opis przedmiotu zamówienia'!I86+'Opis przedmiotu zamówienia'!I111+'Opis przedmiotu zamówienia'!I126+'Opis przedmiotu zamówienia'!I139+'Opis przedmiotu zamówienia'!I167+'Opis przedmiotu zamówienia'!I224</f>
        <v>0</v>
      </c>
      <c r="E20">
        <f>H20*8</f>
        <v>0</v>
      </c>
      <c r="F20">
        <f>H20*12</f>
        <v>0</v>
      </c>
      <c r="G20" s="57">
        <f>H20*4</f>
        <v>0</v>
      </c>
      <c r="H20">
        <f>D20/H1</f>
        <v>0</v>
      </c>
    </row>
    <row r="21" spans="1:8">
      <c r="A21" t="s">
        <v>154</v>
      </c>
      <c r="B21" s="139" t="s">
        <v>143</v>
      </c>
    </row>
    <row r="23" spans="1:8">
      <c r="A23" s="141" t="s">
        <v>146</v>
      </c>
      <c r="B23" s="141"/>
      <c r="D23">
        <f>'Opis przedmiotu zamówienia'!I185</f>
        <v>0</v>
      </c>
      <c r="E23">
        <f>H23*8</f>
        <v>0</v>
      </c>
      <c r="F23">
        <f>H23*12</f>
        <v>0</v>
      </c>
      <c r="G23" s="57">
        <f>H23*4</f>
        <v>0</v>
      </c>
      <c r="H23">
        <f>D23/H1</f>
        <v>0</v>
      </c>
    </row>
    <row r="24" spans="1:8">
      <c r="A24" t="s">
        <v>147</v>
      </c>
      <c r="B24" t="s">
        <v>143</v>
      </c>
    </row>
    <row r="26" spans="1:8" ht="15">
      <c r="A26" s="150" t="s">
        <v>157</v>
      </c>
      <c r="D26">
        <f>'Opis przedmiotu zamówienia'!I179</f>
        <v>0</v>
      </c>
      <c r="E26">
        <f>H26*8</f>
        <v>0</v>
      </c>
      <c r="F26">
        <f>H26*12</f>
        <v>0</v>
      </c>
      <c r="G26" s="57">
        <f>H26*4</f>
        <v>0</v>
      </c>
      <c r="H26">
        <f>D26/H1</f>
        <v>0</v>
      </c>
    </row>
    <row r="27" spans="1:8">
      <c r="A27" s="151" t="s">
        <v>158</v>
      </c>
      <c r="B27" s="154" t="s">
        <v>165</v>
      </c>
    </row>
    <row r="29" spans="1:8">
      <c r="A29" t="s">
        <v>159</v>
      </c>
      <c r="B29" t="s">
        <v>143</v>
      </c>
      <c r="D29">
        <f>'Opis przedmiotu zamówienia'!J196</f>
        <v>0</v>
      </c>
      <c r="E29">
        <f>H29*8</f>
        <v>0</v>
      </c>
      <c r="F29">
        <f>H29*12</f>
        <v>0</v>
      </c>
      <c r="G29" s="57">
        <f>H29*4</f>
        <v>0</v>
      </c>
      <c r="H29">
        <f>D29/H1</f>
        <v>0</v>
      </c>
    </row>
    <row r="30" spans="1:8">
      <c r="A30" t="s">
        <v>160</v>
      </c>
    </row>
    <row r="37" spans="1:6" ht="15" thickBot="1"/>
    <row r="38" spans="1:6" ht="15">
      <c r="A38" s="142" t="s">
        <v>148</v>
      </c>
      <c r="B38" s="143" t="s">
        <v>149</v>
      </c>
      <c r="C38" s="144">
        <v>2020</v>
      </c>
      <c r="D38" s="149">
        <v>2021</v>
      </c>
      <c r="E38" s="149">
        <v>2022</v>
      </c>
      <c r="F38" s="148">
        <f>SUM(F39:F46)</f>
        <v>0</v>
      </c>
    </row>
    <row r="39" spans="1:6">
      <c r="A39" s="145" t="s">
        <v>150</v>
      </c>
      <c r="B39" s="147" t="s">
        <v>156</v>
      </c>
      <c r="C39" s="146">
        <f>E4</f>
        <v>0</v>
      </c>
      <c r="D39" s="146">
        <f>F4</f>
        <v>0</v>
      </c>
      <c r="E39" s="153">
        <f>G4</f>
        <v>0</v>
      </c>
      <c r="F39" s="148">
        <f>SUM(C39:E39)</f>
        <v>0</v>
      </c>
    </row>
    <row r="40" spans="1:6">
      <c r="A40" s="145" t="s">
        <v>139</v>
      </c>
      <c r="B40" s="147">
        <v>2</v>
      </c>
      <c r="C40" s="146">
        <f>E7</f>
        <v>0</v>
      </c>
      <c r="D40" s="146">
        <f>F7</f>
        <v>0</v>
      </c>
      <c r="E40" s="153">
        <f>G7</f>
        <v>0</v>
      </c>
      <c r="F40" s="148">
        <f t="shared" ref="F40:F46" si="0">SUM(C40:E40)</f>
        <v>0</v>
      </c>
    </row>
    <row r="41" spans="1:6">
      <c r="A41" s="145" t="s">
        <v>152</v>
      </c>
      <c r="B41" s="147" t="s">
        <v>199</v>
      </c>
      <c r="C41" s="146">
        <f>E13</f>
        <v>0</v>
      </c>
      <c r="D41" s="146">
        <f>F13</f>
        <v>0</v>
      </c>
      <c r="E41" s="153">
        <f>G13</f>
        <v>0</v>
      </c>
      <c r="F41" s="148">
        <f t="shared" si="0"/>
        <v>0</v>
      </c>
    </row>
    <row r="42" spans="1:6">
      <c r="A42" s="145" t="s">
        <v>151</v>
      </c>
      <c r="B42" s="147">
        <v>9</v>
      </c>
      <c r="C42" s="146">
        <f>E17</f>
        <v>0</v>
      </c>
      <c r="D42" s="146">
        <f>F17</f>
        <v>0</v>
      </c>
      <c r="E42" s="153">
        <f>G17</f>
        <v>0</v>
      </c>
      <c r="F42" s="148">
        <f t="shared" si="0"/>
        <v>0</v>
      </c>
    </row>
    <row r="43" spans="1:6">
      <c r="A43" s="145" t="s">
        <v>155</v>
      </c>
      <c r="B43" s="147" t="s">
        <v>198</v>
      </c>
      <c r="C43" s="146">
        <f>E20</f>
        <v>0</v>
      </c>
      <c r="D43" s="146">
        <f>F20</f>
        <v>0</v>
      </c>
      <c r="E43" s="153">
        <f>G20</f>
        <v>0</v>
      </c>
      <c r="F43" s="148">
        <f t="shared" si="0"/>
        <v>0</v>
      </c>
    </row>
    <row r="44" spans="1:6">
      <c r="A44" s="145" t="s">
        <v>146</v>
      </c>
      <c r="B44" s="147">
        <v>17</v>
      </c>
      <c r="C44" s="145">
        <f>E23</f>
        <v>0</v>
      </c>
      <c r="D44" s="145">
        <f>F23</f>
        <v>0</v>
      </c>
      <c r="E44" s="153">
        <f>G23</f>
        <v>0</v>
      </c>
      <c r="F44" s="148">
        <f>SUM(C44:E44)</f>
        <v>0</v>
      </c>
    </row>
    <row r="45" spans="1:6">
      <c r="A45" s="147" t="s">
        <v>157</v>
      </c>
      <c r="B45" s="147">
        <v>16</v>
      </c>
      <c r="C45" s="146">
        <f>E26</f>
        <v>0</v>
      </c>
      <c r="D45" s="146">
        <f>F26</f>
        <v>0</v>
      </c>
      <c r="E45" s="153">
        <f>G26</f>
        <v>0</v>
      </c>
      <c r="F45" s="148">
        <f>SUM(C45:E45)</f>
        <v>0</v>
      </c>
    </row>
    <row r="46" spans="1:6">
      <c r="A46" s="145" t="s">
        <v>159</v>
      </c>
      <c r="B46" s="147">
        <v>18</v>
      </c>
      <c r="C46" s="145">
        <f>E29</f>
        <v>0</v>
      </c>
      <c r="D46" s="145">
        <f>F29</f>
        <v>0</v>
      </c>
      <c r="E46" s="153">
        <f>G29</f>
        <v>0</v>
      </c>
      <c r="F46" s="148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35"/>
  <sheetViews>
    <sheetView topLeftCell="A4" workbookViewId="0">
      <selection activeCell="D39" sqref="D39"/>
    </sheetView>
  </sheetViews>
  <sheetFormatPr defaultColWidth="9" defaultRowHeight="15"/>
  <cols>
    <col min="1" max="2" width="9" style="58"/>
    <col min="3" max="3" width="39.75" style="58" customWidth="1"/>
    <col min="4" max="16384" width="9" style="58"/>
  </cols>
  <sheetData>
    <row r="5" spans="3:3">
      <c r="C5" s="58" t="s">
        <v>40</v>
      </c>
    </row>
    <row r="6" spans="3:3">
      <c r="C6" s="58" t="s">
        <v>27</v>
      </c>
    </row>
    <row r="7" spans="3:3">
      <c r="C7" s="58" t="s">
        <v>28</v>
      </c>
    </row>
    <row r="8" spans="3:3">
      <c r="C8" s="58" t="s">
        <v>29</v>
      </c>
    </row>
    <row r="9" spans="3:3">
      <c r="C9" s="58" t="s">
        <v>30</v>
      </c>
    </row>
    <row r="10" spans="3:3">
      <c r="C10" s="58" t="s">
        <v>31</v>
      </c>
    </row>
    <row r="11" spans="3:3">
      <c r="C11" s="58" t="s">
        <v>32</v>
      </c>
    </row>
    <row r="12" spans="3:3">
      <c r="C12" s="58" t="s">
        <v>33</v>
      </c>
    </row>
    <row r="15" spans="3:3">
      <c r="C15" s="58" t="s">
        <v>41</v>
      </c>
    </row>
    <row r="17" spans="3:3">
      <c r="C17" s="58" t="s">
        <v>47</v>
      </c>
    </row>
    <row r="18" spans="3:3">
      <c r="C18" s="58" t="s">
        <v>48</v>
      </c>
    </row>
    <row r="19" spans="3:3">
      <c r="C19" s="58" t="s">
        <v>51</v>
      </c>
    </row>
    <row r="20" spans="3:3">
      <c r="C20" s="58" t="s">
        <v>49</v>
      </c>
    </row>
    <row r="21" spans="3:3">
      <c r="C21" s="58" t="s">
        <v>50</v>
      </c>
    </row>
    <row r="23" spans="3:3">
      <c r="C23" s="58" t="s">
        <v>34</v>
      </c>
    </row>
    <row r="25" spans="3:3">
      <c r="C25" s="58" t="s">
        <v>35</v>
      </c>
    </row>
    <row r="26" spans="3:3">
      <c r="C26" s="58" t="s">
        <v>42</v>
      </c>
    </row>
    <row r="27" spans="3:3">
      <c r="C27" s="58" t="s">
        <v>36</v>
      </c>
    </row>
    <row r="28" spans="3:3">
      <c r="C28" s="58" t="s">
        <v>37</v>
      </c>
    </row>
    <row r="29" spans="3:3">
      <c r="C29" s="58" t="s">
        <v>38</v>
      </c>
    </row>
    <row r="30" spans="3:3">
      <c r="C30" s="58" t="s">
        <v>43</v>
      </c>
    </row>
    <row r="32" spans="3:3">
      <c r="C32" s="58" t="s">
        <v>39</v>
      </c>
    </row>
    <row r="33" spans="3:3">
      <c r="C33" s="58" t="s">
        <v>44</v>
      </c>
    </row>
    <row r="34" spans="3:3">
      <c r="C34" s="58" t="s">
        <v>45</v>
      </c>
    </row>
    <row r="35" spans="3:3">
      <c r="C35" s="58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1"/>
  <sheetViews>
    <sheetView workbookViewId="0">
      <selection activeCell="A13" sqref="A13:J16"/>
    </sheetView>
  </sheetViews>
  <sheetFormatPr defaultRowHeight="14.25"/>
  <cols>
    <col min="6" max="6" width="11.75" bestFit="1" customWidth="1"/>
    <col min="7" max="7" width="13.375" bestFit="1" customWidth="1"/>
  </cols>
  <sheetData>
    <row r="3" spans="1:1">
      <c r="A3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197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7">
      <c r="A17" t="s">
        <v>179</v>
      </c>
    </row>
    <row r="18" spans="1:7">
      <c r="A18" t="s">
        <v>180</v>
      </c>
    </row>
    <row r="19" spans="1:7">
      <c r="A19" t="s">
        <v>181</v>
      </c>
    </row>
    <row r="20" spans="1:7">
      <c r="A20" t="s">
        <v>182</v>
      </c>
    </row>
    <row r="21" spans="1:7">
      <c r="A21" t="s">
        <v>183</v>
      </c>
    </row>
    <row r="22" spans="1:7">
      <c r="A22" t="s">
        <v>184</v>
      </c>
    </row>
    <row r="23" spans="1:7">
      <c r="A23" t="s">
        <v>185</v>
      </c>
    </row>
    <row r="24" spans="1:7">
      <c r="A24" t="s">
        <v>186</v>
      </c>
    </row>
    <row r="25" spans="1:7">
      <c r="A25" t="s">
        <v>187</v>
      </c>
    </row>
    <row r="26" spans="1:7">
      <c r="A26" t="s">
        <v>188</v>
      </c>
    </row>
    <row r="32" spans="1:7">
      <c r="F32" s="161">
        <f>SUM(F33:F51)</f>
        <v>0</v>
      </c>
      <c r="G32" s="161">
        <f>SUM(G33:G51)</f>
        <v>0</v>
      </c>
    </row>
    <row r="33" spans="5:15">
      <c r="E33">
        <v>1</v>
      </c>
      <c r="F33" s="161">
        <f>'Opis przedmiotu zamówienia'!F6</f>
        <v>0</v>
      </c>
      <c r="G33" s="161">
        <f>'Opis przedmiotu zamówienia'!I6</f>
        <v>0</v>
      </c>
    </row>
    <row r="34" spans="5:15">
      <c r="E34">
        <v>2</v>
      </c>
      <c r="F34" s="161">
        <f>'Opis przedmiotu zamówienia'!F13</f>
        <v>0</v>
      </c>
      <c r="G34" s="161">
        <f>'Opis przedmiotu zamówienia'!I13</f>
        <v>0</v>
      </c>
    </row>
    <row r="35" spans="5:15">
      <c r="E35">
        <v>3</v>
      </c>
      <c r="F35" s="161">
        <f>'Opis przedmiotu zamówienia'!F25</f>
        <v>0</v>
      </c>
      <c r="G35" s="161">
        <f>'Opis przedmiotu zamówienia'!I25</f>
        <v>0</v>
      </c>
    </row>
    <row r="36" spans="5:15">
      <c r="E36">
        <v>4</v>
      </c>
      <c r="F36" s="161">
        <f>'Opis przedmiotu zamówienia'!F32</f>
        <v>0</v>
      </c>
      <c r="G36" s="161">
        <f>'Opis przedmiotu zamówienia'!I32</f>
        <v>0</v>
      </c>
    </row>
    <row r="37" spans="5:15">
      <c r="E37">
        <v>5</v>
      </c>
      <c r="F37" s="161">
        <f>'Opis przedmiotu zamówienia'!F38</f>
        <v>0</v>
      </c>
      <c r="G37" s="161">
        <f>'Opis przedmiotu zamówienia'!I38</f>
        <v>0</v>
      </c>
    </row>
    <row r="38" spans="5:15">
      <c r="E38">
        <v>6</v>
      </c>
      <c r="F38" s="161">
        <f>'Opis przedmiotu zamówienia'!F46</f>
        <v>0</v>
      </c>
      <c r="G38" s="161">
        <f>'Opis przedmiotu zamówienia'!I46</f>
        <v>0</v>
      </c>
      <c r="N38" s="148"/>
      <c r="O38" s="148"/>
    </row>
    <row r="39" spans="5:15">
      <c r="E39">
        <v>7</v>
      </c>
      <c r="F39" s="161">
        <f>'Opis przedmiotu zamówienia'!F52</f>
        <v>0</v>
      </c>
      <c r="G39" s="161">
        <f>'Opis przedmiotu zamówienia'!I52</f>
        <v>0</v>
      </c>
    </row>
    <row r="40" spans="5:15">
      <c r="E40">
        <v>8</v>
      </c>
      <c r="F40" s="161">
        <f>'Opis przedmiotu zamówienia'!F61</f>
        <v>0</v>
      </c>
      <c r="G40" s="161">
        <f>'Opis przedmiotu zamówienia'!I61</f>
        <v>0</v>
      </c>
    </row>
    <row r="41" spans="5:15">
      <c r="E41">
        <v>9</v>
      </c>
      <c r="F41" s="161">
        <f>'Opis przedmiotu zamówienia'!F68</f>
        <v>0</v>
      </c>
      <c r="G41" s="161">
        <f>'Opis przedmiotu zamówienia'!I68</f>
        <v>0</v>
      </c>
    </row>
    <row r="42" spans="5:15">
      <c r="E42">
        <v>10</v>
      </c>
      <c r="F42" s="161">
        <f>'Opis przedmiotu zamówienia'!F86</f>
        <v>0</v>
      </c>
      <c r="G42" s="161">
        <f>'Opis przedmiotu zamówienia'!I86</f>
        <v>0</v>
      </c>
    </row>
    <row r="43" spans="5:15">
      <c r="E43">
        <v>11</v>
      </c>
      <c r="F43" s="161">
        <f>'Opis przedmiotu zamówienia'!F111</f>
        <v>0</v>
      </c>
      <c r="G43" s="161">
        <f>'Opis przedmiotu zamówienia'!I111</f>
        <v>0</v>
      </c>
    </row>
    <row r="44" spans="5:15">
      <c r="E44">
        <v>12</v>
      </c>
      <c r="F44" s="161">
        <f>'Opis przedmiotu zamówienia'!F126</f>
        <v>0</v>
      </c>
      <c r="G44" s="161">
        <f>'Opis przedmiotu zamówienia'!I126</f>
        <v>0</v>
      </c>
    </row>
    <row r="45" spans="5:15">
      <c r="E45">
        <v>13</v>
      </c>
      <c r="F45" s="161">
        <f>'Opis przedmiotu zamówienia'!F139</f>
        <v>0</v>
      </c>
      <c r="G45" s="161">
        <f>'Opis przedmiotu zamówienia'!I139</f>
        <v>0</v>
      </c>
    </row>
    <row r="46" spans="5:15">
      <c r="E46">
        <v>14</v>
      </c>
      <c r="F46" s="161">
        <f>'Opis przedmiotu zamówienia'!F167</f>
        <v>0</v>
      </c>
      <c r="G46" s="161">
        <f>'Opis przedmiotu zamówienia'!I167</f>
        <v>0</v>
      </c>
    </row>
    <row r="47" spans="5:15">
      <c r="E47">
        <v>15</v>
      </c>
      <c r="F47" s="161">
        <f>'Opis przedmiotu zamówienia'!F173</f>
        <v>0</v>
      </c>
      <c r="G47" s="161">
        <f>'Opis przedmiotu zamówienia'!I173</f>
        <v>0</v>
      </c>
    </row>
    <row r="48" spans="5:15">
      <c r="E48">
        <v>16</v>
      </c>
      <c r="F48" s="161">
        <f>'Opis przedmiotu zamówienia'!F179</f>
        <v>0</v>
      </c>
      <c r="G48" s="161">
        <f>'Opis przedmiotu zamówienia'!I179</f>
        <v>0</v>
      </c>
    </row>
    <row r="49" spans="5:7">
      <c r="E49">
        <v>17</v>
      </c>
      <c r="F49" s="161">
        <f>'Opis przedmiotu zamówienia'!F185</f>
        <v>0</v>
      </c>
      <c r="G49" s="161">
        <f>'Opis przedmiotu zamówienia'!I185</f>
        <v>0</v>
      </c>
    </row>
    <row r="50" spans="5:7">
      <c r="E50">
        <v>18</v>
      </c>
      <c r="F50" s="161">
        <f>'Opis przedmiotu zamówienia'!G196</f>
        <v>0</v>
      </c>
      <c r="G50" s="161">
        <f>'Opis przedmiotu zamówienia'!J196</f>
        <v>0</v>
      </c>
    </row>
    <row r="51" spans="5:7">
      <c r="E51">
        <v>19</v>
      </c>
      <c r="F51" s="161">
        <f>'Opis przedmiotu zamówienia'!F224</f>
        <v>0</v>
      </c>
      <c r="G51" s="161">
        <f>'Opis przedmiotu zamówienia'!I224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Opis przedmiotu zamówienia</vt:lpstr>
      <vt:lpstr>szacunek </vt:lpstr>
      <vt:lpstr>wymagania</vt:lpstr>
      <vt:lpstr>Arkusz1</vt:lpstr>
      <vt:lpstr>'Opis przedmiotu zamówienia'!Obszar_wydruku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Jacznik</dc:creator>
  <cp:lastModifiedBy>Agnieszka Ossowska</cp:lastModifiedBy>
  <cp:lastPrinted>2020-04-01T11:26:50Z</cp:lastPrinted>
  <dcterms:created xsi:type="dcterms:W3CDTF">2019-10-17T10:37:46Z</dcterms:created>
  <dcterms:modified xsi:type="dcterms:W3CDTF">2020-04-01T11:27:25Z</dcterms:modified>
</cp:coreProperties>
</file>