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905" yWindow="75" windowWidth="13785" windowHeight="12435"/>
  </bookViews>
  <sheets>
    <sheet name="Obłożenia i inne" sheetId="1" r:id="rId1"/>
    <sheet name="Gdynia vs Wejherowo" sheetId="3" state="hidden" r:id="rId2"/>
    <sheet name="pakiety powtórzone" sheetId="4" state="hidden" r:id="rId3"/>
    <sheet name="Arkusz1" sheetId="5" state="hidden" r:id="rId4"/>
  </sheets>
  <definedNames>
    <definedName name="luty" localSheetId="0">#REF!</definedName>
    <definedName name="luty">#REF!</definedName>
    <definedName name="_xlnm.Print_Area" localSheetId="1">'Gdynia vs Wejherowo'!$A$1:$L$18</definedName>
    <definedName name="_xlnm.Print_Area" localSheetId="0">'Obłożenia i inne'!$A$1:$K$347</definedName>
  </definedNames>
  <calcPr calcId="114210" iterateDelta="1E-4"/>
</workbook>
</file>

<file path=xl/calcChain.xml><?xml version="1.0" encoding="utf-8"?>
<calcChain xmlns="http://schemas.openxmlformats.org/spreadsheetml/2006/main">
  <c r="E3" i="5"/>
  <c r="F10" i="4"/>
  <c r="H10"/>
  <c r="I10"/>
  <c r="F64"/>
  <c r="F63"/>
  <c r="F65"/>
  <c r="H64"/>
  <c r="I64"/>
  <c r="H63"/>
  <c r="I63"/>
  <c r="H65"/>
  <c r="I65"/>
  <c r="F56"/>
  <c r="H56"/>
  <c r="I56"/>
  <c r="F55"/>
  <c r="F54"/>
  <c r="F53"/>
  <c r="H53"/>
  <c r="F47"/>
  <c r="H47"/>
  <c r="I47"/>
  <c r="F46"/>
  <c r="F40"/>
  <c r="F41"/>
  <c r="F34"/>
  <c r="H34"/>
  <c r="F33"/>
  <c r="F35"/>
  <c r="F27"/>
  <c r="H27"/>
  <c r="I27"/>
  <c r="F26"/>
  <c r="H26"/>
  <c r="I26"/>
  <c r="F25"/>
  <c r="F24"/>
  <c r="F23"/>
  <c r="H23"/>
  <c r="F17"/>
  <c r="F16"/>
  <c r="H16"/>
  <c r="F11"/>
  <c r="F48"/>
  <c r="H46"/>
  <c r="I46"/>
  <c r="I48"/>
  <c r="H40"/>
  <c r="H41"/>
  <c r="F18"/>
  <c r="I34"/>
  <c r="I53"/>
  <c r="H55"/>
  <c r="I55"/>
  <c r="H54"/>
  <c r="I54"/>
  <c r="F57"/>
  <c r="H48"/>
  <c r="I40"/>
  <c r="I41"/>
  <c r="H33"/>
  <c r="H35"/>
  <c r="I23"/>
  <c r="H25"/>
  <c r="I25"/>
  <c r="F28"/>
  <c r="H24"/>
  <c r="I24"/>
  <c r="I16"/>
  <c r="H17"/>
  <c r="I17"/>
  <c r="H11"/>
  <c r="F5"/>
  <c r="H18"/>
  <c r="H28"/>
  <c r="H57"/>
  <c r="I57"/>
  <c r="I33"/>
  <c r="I35"/>
  <c r="I28"/>
  <c r="I18"/>
  <c r="I11"/>
  <c r="I5"/>
  <c r="E52" i="3"/>
  <c r="E42"/>
  <c r="D52"/>
  <c r="G51"/>
  <c r="H51"/>
  <c r="G50"/>
  <c r="H50"/>
  <c r="D42"/>
  <c r="G41"/>
  <c r="H41"/>
  <c r="G40"/>
  <c r="G26"/>
  <c r="H26"/>
  <c r="G27"/>
  <c r="H27"/>
  <c r="G28"/>
  <c r="H28"/>
  <c r="G15"/>
  <c r="H15"/>
  <c r="G16"/>
  <c r="H16"/>
  <c r="G17"/>
  <c r="H17"/>
  <c r="G52"/>
  <c r="G42"/>
  <c r="H42"/>
  <c r="H52"/>
  <c r="H53"/>
  <c r="G53"/>
  <c r="G54"/>
  <c r="H29"/>
  <c r="G43"/>
  <c r="G44"/>
  <c r="H40"/>
  <c r="G29"/>
  <c r="G30"/>
  <c r="H18"/>
  <c r="G18"/>
  <c r="G19"/>
  <c r="F6"/>
  <c r="F7"/>
  <c r="H43"/>
  <c r="J50"/>
  <c r="J40"/>
  <c r="J26"/>
  <c r="H6"/>
  <c r="I6"/>
  <c r="I7"/>
  <c r="H7"/>
</calcChain>
</file>

<file path=xl/sharedStrings.xml><?xml version="1.0" encoding="utf-8"?>
<sst xmlns="http://schemas.openxmlformats.org/spreadsheetml/2006/main" count="1241" uniqueCount="337">
  <si>
    <r>
      <t xml:space="preserve">Zadanie nr 12 - Sterylny zestaw obłożeń do laparotomii onkologicznej  </t>
    </r>
    <r>
      <rPr>
        <b/>
        <sz val="12"/>
        <color indexed="10"/>
        <rFont val="Arial Narrow"/>
        <family val="2"/>
        <charset val="238"/>
      </rPr>
      <t xml:space="preserve"> nowa Umowa Molnlycke 455/18 - opis podobny - proszę o sprawdzenie z zad. 4 - skan</t>
    </r>
    <r>
      <rPr>
        <b/>
        <sz val="12"/>
        <rFont val="Arial Narrow"/>
        <family val="2"/>
        <charset val="238"/>
      </rPr>
      <t xml:space="preserve"> </t>
    </r>
  </si>
  <si>
    <r>
      <t xml:space="preserve">Zadanie nr 60 - Osprzęt eksploatacyjny do napędu neurochirurgicznego typu Linvatec     </t>
    </r>
    <r>
      <rPr>
        <b/>
        <sz val="12"/>
        <color indexed="10"/>
        <rFont val="Arial Narrow"/>
        <family val="2"/>
        <charset val="238"/>
      </rPr>
      <t xml:space="preserve">Umowa z Linvatec 343/17 jest wykorzystana w 50% </t>
    </r>
  </si>
  <si>
    <t>Słownie wartość brutto zadania nr 18…………………………………………………………………………………………………………………………………………………………………………………………………..zł</t>
  </si>
  <si>
    <t>Słownie wartość brutto zadania nr  19: …………………………………………………………………………………………………………………………………………………………………………………………..zł</t>
  </si>
  <si>
    <t>Słownie wartość brutto zadania nr 21…………………………………………………………………………………………………………………………………………………………………………………………………..zł</t>
  </si>
  <si>
    <t>Słownie wartość brutto zadania nr 23:…………………………………………………………………………………………………………………………………………………………………………………………………..zł</t>
  </si>
  <si>
    <t>Słownie wartość brutto zadania nr 24:…………………………………………………………………………………………………………………………………………………………………………………………………..zł</t>
  </si>
  <si>
    <t>Razem zadanie nr 25 :</t>
  </si>
  <si>
    <t>Razem zadanie nr 27:</t>
  </si>
  <si>
    <t>Razem zadanie nr 28:</t>
  </si>
  <si>
    <t>Słownie wartość brutto zadania nr 29:…………………………………………………………………………………………………………………………………………………………………………………………………..zł</t>
  </si>
  <si>
    <t>Słownie wartość brutto zadania nr 30…………………………………………………………………………………………………………………………………………………………………………………………………..zł</t>
  </si>
  <si>
    <t>Słownie wartość brutto zadania nr 31…………………………………………………………………………………………………………………………………………………………………………………………………..zł</t>
  </si>
  <si>
    <t>Słownie wartość brutto zadania nr 32…………………………………………………………………………………………………………………………………………………………………………………………………..zł</t>
  </si>
  <si>
    <t>Słownie wartość brutto zadania nr 33…………………………………………………………………………………………………………………………………………………………………………………………………..zł</t>
  </si>
  <si>
    <t>Razem zadanie nr 37</t>
  </si>
  <si>
    <t>Razem zadanie nr 43:</t>
  </si>
  <si>
    <t>Razem zadanie nr47:</t>
  </si>
  <si>
    <t>Razem zadanie nr 49:</t>
  </si>
  <si>
    <t>Słownie wartość brutto zadania nr 49............................................................................................................................................................zł</t>
  </si>
  <si>
    <t>Razem Zadanie nr 50:</t>
  </si>
  <si>
    <t>Słownie wartość brutto Zadania nr 50 :……………………………………………………………………………………………………………………………………………………….zł</t>
  </si>
  <si>
    <t>Razem Zadanie nr 51:</t>
  </si>
  <si>
    <t>Słownie wartość brutto zadania nr 51……………………………………………………………………………………………………………………………………………………………………………………..zł</t>
  </si>
  <si>
    <t>z</t>
  </si>
  <si>
    <r>
      <t xml:space="preserve">Zestaw sterylnych obłożeń do operacji stawu biodrowego, barkowego i by-passu - EBy-P
Skład zestawu </t>
    </r>
    <r>
      <rPr>
        <b/>
        <i/>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typu worek o wymiarach min 80 cm x 140cm, wykonany z mocnej  foli PE . 
</t>
    </r>
    <r>
      <rPr>
        <b/>
        <sz val="10"/>
        <rFont val="Arial Narrow"/>
        <family val="2"/>
        <charset val="238"/>
      </rPr>
      <t xml:space="preserve">1 x </t>
    </r>
    <r>
      <rPr>
        <sz val="10"/>
        <rFont val="Arial Narrow"/>
        <family val="2"/>
        <charset val="238"/>
      </rPr>
      <t xml:space="preserve">Serweta na stolik Mayo wykonana z sms, o łącznej wielkości min 85 x 125 cm na stoli Mayo z dwiema kieszenia, dalsza  kieszeń  wywinęta pod spód, bliższa na wierzch o głębokości 25 cm, brzeg kieszeń bliższej wzmocniony sztywnikiem </t>
    </r>
    <r>
      <rPr>
        <b/>
        <sz val="10"/>
        <rFont val="Arial Narrow"/>
        <family val="2"/>
        <charset val="238"/>
      </rPr>
      <t xml:space="preserve">
2 x </t>
    </r>
    <r>
      <rPr>
        <sz val="10"/>
        <rFont val="Arial Narrow"/>
        <family val="2"/>
        <charset val="238"/>
      </rPr>
      <t xml:space="preserve">Serweta wykonana z  laminatu/włókniny o gramaturze min 54 g/m2  o wymiarach min 100 x 180 cm 
</t>
    </r>
    <r>
      <rPr>
        <b/>
        <sz val="10"/>
        <rFont val="Arial Narrow"/>
        <family val="2"/>
        <charset val="238"/>
      </rPr>
      <t xml:space="preserve">1 x </t>
    </r>
    <r>
      <rPr>
        <sz val="10"/>
        <rFont val="Arial Narrow"/>
        <family val="2"/>
        <charset val="238"/>
      </rPr>
      <t>Serweta główna o wymiarach min 250 x 320 cm  wykonana z nieprzemakalnej włókniny  typu SMS o gramaturze min 51 g/ m2 z wycięciem w kształcie litery  U o wielkosci  9 cm x 80 cm  otoczonym taśmą lepną i warstwą  chłonną  laminowaną niepalną o  gramaturze min 105 g/ m</t>
    </r>
    <r>
      <rPr>
        <vertAlign val="superscript"/>
        <sz val="10"/>
        <rFont val="Arial Narrow"/>
        <family val="2"/>
        <charset val="238"/>
      </rPr>
      <t>2</t>
    </r>
    <r>
      <rPr>
        <sz val="10"/>
        <rFont val="Arial Narrow"/>
        <family val="2"/>
        <charset val="238"/>
      </rPr>
      <t xml:space="preserve"> o wymiarach max 100 x 150 cm, nieprzemakalności min 250 cm H2O. 
</t>
    </r>
    <r>
      <rPr>
        <b/>
        <sz val="10"/>
        <rFont val="Arial Narrow"/>
        <family val="2"/>
        <charset val="238"/>
      </rPr>
      <t xml:space="preserve">1 x </t>
    </r>
    <r>
      <rPr>
        <sz val="10"/>
        <rFont val="Arial Narrow"/>
        <family val="2"/>
        <charset val="238"/>
      </rPr>
      <t>Serweta wykonana z włókniny typu sms o gramaturze min 51g/m</t>
    </r>
    <r>
      <rPr>
        <vertAlign val="superscript"/>
        <sz val="10"/>
        <rFont val="Arial Narrow"/>
        <family val="2"/>
        <charset val="238"/>
      </rPr>
      <t>2</t>
    </r>
    <r>
      <rPr>
        <sz val="10"/>
        <rFont val="Arial Narrow"/>
        <family val="2"/>
        <charset val="238"/>
      </rPr>
      <t xml:space="preserve">z taśmą lepną o wymiarach min 150 x 200 cm - jako ekran anestezjologiczny.  
</t>
    </r>
    <r>
      <rPr>
        <b/>
        <sz val="10"/>
        <rFont val="Arial Narrow"/>
        <family val="2"/>
        <charset val="238"/>
      </rPr>
      <t xml:space="preserve">1 x </t>
    </r>
    <r>
      <rPr>
        <sz val="10"/>
        <rFont val="Arial Narrow"/>
        <family val="2"/>
        <charset val="238"/>
      </rPr>
      <t xml:space="preserve">Osłona na kończynę wykonany z nieprzemakalnego laminatu o wymiarach min 35 x 120 cm,  warstwa wewnętrzna z miekkiej włókniny 
</t>
    </r>
    <r>
      <rPr>
        <b/>
        <sz val="10"/>
        <rFont val="Arial Narrow"/>
        <family val="2"/>
        <charset val="238"/>
      </rPr>
      <t xml:space="preserve">2 x </t>
    </r>
    <r>
      <rPr>
        <sz val="10"/>
        <rFont val="Arial Narrow"/>
        <family val="2"/>
        <charset val="238"/>
      </rPr>
      <t xml:space="preserve">Taśma lepna 10 x 50 cm 
</t>
    </r>
    <r>
      <rPr>
        <b/>
        <sz val="10"/>
        <rFont val="Arial Narrow"/>
        <family val="2"/>
        <charset val="238"/>
      </rPr>
      <t xml:space="preserve">1 x </t>
    </r>
    <r>
      <rPr>
        <sz val="10"/>
        <rFont val="Arial Narrow"/>
        <family val="2"/>
        <charset val="238"/>
      </rPr>
      <t xml:space="preserve">Organizer przewodów (rzepy lepne) o wymiarach  min  2 x 22 cm.
</t>
    </r>
    <r>
      <rPr>
        <b/>
        <sz val="10"/>
        <rFont val="Arial Narrow"/>
        <family val="2"/>
        <charset val="238"/>
      </rPr>
      <t xml:space="preserve">1 x </t>
    </r>
    <r>
      <rPr>
        <sz val="10"/>
        <rFont val="Arial Narrow"/>
        <family val="2"/>
        <charset val="238"/>
      </rPr>
      <t xml:space="preserve">Pudełko na ostrza i igły z taśmą  mocująca do stolika Mayo. 
</t>
    </r>
    <r>
      <rPr>
        <b/>
        <sz val="10"/>
        <rFont val="Arial Narrow"/>
        <family val="2"/>
        <charset val="238"/>
      </rPr>
      <t>3 x</t>
    </r>
    <r>
      <rPr>
        <sz val="10"/>
        <rFont val="Arial Narrow"/>
        <family val="2"/>
        <charset val="238"/>
      </rPr>
      <t xml:space="preserve"> Ściereczki wysokochłonne do wycierania rąk o wymiarach min 30 cm  x 30 cm
</t>
    </r>
    <r>
      <rPr>
        <b/>
        <sz val="10"/>
        <rFont val="Arial Narrow"/>
        <family val="2"/>
        <charset val="238"/>
      </rPr>
      <t xml:space="preserve">2x </t>
    </r>
    <r>
      <rPr>
        <sz val="10"/>
        <rFont val="Arial Narrow"/>
        <family val="2"/>
        <charset val="238"/>
      </rPr>
      <t xml:space="preserve"> bandaż elastyczny , krepowany 14cm x 5 m (dodatkowo zapakowane).
Fartuch chirurgiczny wzmocniony wykonany z wysoko przewiewnej włókniny typu spunelace/sontara o łącznej gramaturze w części krytycznej min 98 g/m2 z wstawkami nieprzemakalnymi z laminatu  z wewnętrzną warstwa chłonną w części krytycznej w </t>
    </r>
    <r>
      <rPr>
        <b/>
        <sz val="10"/>
        <rFont val="Arial Narrow"/>
        <family val="2"/>
        <charset val="238"/>
      </rPr>
      <t xml:space="preserve"> rozmiarach:  XL - 2 szt ; L- 1 szt</t>
    </r>
    <r>
      <rPr>
        <sz val="10"/>
        <rFont val="Arial Narrow"/>
        <family val="2"/>
        <charset val="238"/>
      </rPr>
      <t xml:space="preserve"> - dodatkowo zapakowany.
Całość owinięta  w serwetę z laminatu nieprzemakalnego o ramaturze min 28 g/m</t>
    </r>
    <r>
      <rPr>
        <vertAlign val="superscript"/>
        <sz val="10"/>
        <rFont val="Arial Narrow"/>
        <family val="2"/>
        <charset val="238"/>
      </rPr>
      <t>2</t>
    </r>
    <r>
      <rPr>
        <sz val="10"/>
        <rFont val="Arial Narrow"/>
        <family val="2"/>
        <charset val="238"/>
      </rPr>
      <t xml:space="preserve"> o wymiarach min150 x 200  cm,  jako przykrycie stolika instrumentariuszki.</t>
    </r>
  </si>
  <si>
    <r>
      <t>Zestaw obłożeń do usunięcia materiału zespalającego i operacji niedokrwionych kończyń dolnych - MZ/NKD</t>
    </r>
    <r>
      <rPr>
        <sz val="10"/>
        <rFont val="Arial Narrow"/>
        <family val="2"/>
        <charset val="238"/>
      </rPr>
      <t xml:space="preserve">
</t>
    </r>
    <r>
      <rPr>
        <b/>
        <sz val="10"/>
        <rFont val="Arial Narrow"/>
        <family val="2"/>
        <charset val="238"/>
      </rPr>
      <t xml:space="preserve">Skład zestawu: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typu worek o wymiarach min 80 cm x 140cm, wykonany z mocnej  foli PE. 
</t>
    </r>
    <r>
      <rPr>
        <b/>
        <sz val="10"/>
        <rFont val="Arial Narrow"/>
        <family val="2"/>
        <charset val="238"/>
      </rPr>
      <t xml:space="preserve">1 x </t>
    </r>
    <r>
      <rPr>
        <sz val="10"/>
        <rFont val="Arial Narrow"/>
        <family val="2"/>
        <charset val="238"/>
      </rPr>
      <t xml:space="preserve"> 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1 x</t>
    </r>
    <r>
      <rPr>
        <sz val="10"/>
        <rFont val="Arial Narrow"/>
        <family val="2"/>
        <charset val="238"/>
      </rPr>
      <t xml:space="preserve"> Osłona na kończynę o wymiarach min 30 cm x 60 cm wykonana z nieprzemakalnego dwuwarstwowego  laminatu, warstwa wewnętrzna z miękkiej włókniny.
</t>
    </r>
    <r>
      <rPr>
        <b/>
        <sz val="10"/>
        <rFont val="Arial Narrow"/>
        <family val="2"/>
        <charset val="238"/>
      </rPr>
      <t>1 x</t>
    </r>
    <r>
      <rPr>
        <sz val="10"/>
        <rFont val="Arial Narrow"/>
        <family val="2"/>
        <charset val="238"/>
      </rPr>
      <t xml:space="preserve"> Serweta główna operacyjna  min 200x 320 cm  wyposażona w elastyczny samouszczelniajacy się płat z otworem o  Ø 3,5 cm, wykonana z trójwarstwowej włókniny typu SMS o gramaturze min 51g/m2 z dodatkową warstwą chłonną wokół otworu o wielkości min 50x100 cm,gramaturze min 61 g/m, wytrzymałości na wypychanie min100 Kpa i nieprzemaklaności min 250 cm H2O - 1 szt
</t>
    </r>
    <r>
      <rPr>
        <b/>
        <sz val="10"/>
        <rFont val="Arial Narrow"/>
        <family val="2"/>
        <charset val="238"/>
      </rPr>
      <t>1 x</t>
    </r>
    <r>
      <rPr>
        <sz val="10"/>
        <rFont val="Arial Narrow"/>
        <family val="2"/>
        <charset val="238"/>
      </rPr>
      <t xml:space="preserve"> Serweta wykonana z laminatu dwuwarstwowego o gramaturze min 54 g/m</t>
    </r>
    <r>
      <rPr>
        <vertAlign val="superscript"/>
        <sz val="10"/>
        <rFont val="Arial Narrow"/>
        <family val="2"/>
        <charset val="238"/>
      </rPr>
      <t>2</t>
    </r>
    <r>
      <rPr>
        <sz val="10"/>
        <rFont val="Arial Narrow"/>
        <family val="2"/>
        <charset val="238"/>
      </rPr>
      <t xml:space="preserve"> o wymiarach  min 100x180 cm.
</t>
    </r>
    <r>
      <rPr>
        <b/>
        <sz val="10"/>
        <rFont val="Arial Narrow"/>
        <family val="2"/>
        <charset val="238"/>
      </rPr>
      <t>1 x</t>
    </r>
    <r>
      <rPr>
        <sz val="10"/>
        <rFont val="Arial Narrow"/>
        <family val="2"/>
        <charset val="238"/>
      </rPr>
      <t xml:space="preserve"> Organizer przewodów (rzepy) o wymiarach  min  2x 22 cm.  
Fartuch chirurgiczny wykonany z włókniny typu SMS o łącznej gramaturze w części krytycznej min 78g/m2  wzmocniony w części przedniej i na rękawach, wzmocnienie na rękawach powinno sięgać  min 20 cm powyżej łokcia. - rozmiar: XL - 2 szt; L - 1 szt, dodatkowo zapakowany.
</t>
    </r>
    <r>
      <rPr>
        <b/>
        <sz val="10"/>
        <rFont val="Arial Narrow"/>
        <family val="2"/>
        <charset val="238"/>
      </rPr>
      <t xml:space="preserve">3 szt </t>
    </r>
    <r>
      <rPr>
        <sz val="10"/>
        <rFont val="Arial Narrow"/>
        <family val="2"/>
        <charset val="238"/>
      </rPr>
      <t xml:space="preserve">- Ściereczki wysokochłonne do wycierania rąk o wymiarach  min 30 x 30 cm
</t>
    </r>
    <r>
      <rPr>
        <b/>
        <sz val="10"/>
        <rFont val="Arial Narrow"/>
        <family val="2"/>
        <charset val="238"/>
      </rPr>
      <t>2 x</t>
    </r>
    <r>
      <rPr>
        <sz val="10"/>
        <rFont val="Arial Narrow"/>
        <family val="2"/>
        <charset val="238"/>
      </rPr>
      <t xml:space="preserve"> Bandaż elastyczny, krepowany 14 cm x 5 m.
Całość owinięta  w serwetę z laminatu nieprzemakalnego o gramaturze min 54g/m</t>
    </r>
    <r>
      <rPr>
        <vertAlign val="superscript"/>
        <sz val="10"/>
        <rFont val="Arial Narrow"/>
        <family val="2"/>
        <charset val="238"/>
      </rPr>
      <t>2</t>
    </r>
    <r>
      <rPr>
        <sz val="10"/>
        <rFont val="Arial Narrow"/>
        <family val="2"/>
        <charset val="238"/>
      </rPr>
      <t xml:space="preserve"> o wymiarach 150 x 200  cm,  jako przykrycie stolika instrumentariuszki.
</t>
    </r>
  </si>
  <si>
    <t>LP.</t>
  </si>
  <si>
    <t>Opis przedmiotu zamówienia</t>
  </si>
  <si>
    <t>j.m</t>
  </si>
  <si>
    <t>Ilość na 24 m-cy</t>
  </si>
  <si>
    <t>Cena jedn. netto w PLN</t>
  </si>
  <si>
    <t>Wartość netto w PLN</t>
  </si>
  <si>
    <t xml:space="preserve"> VAT %</t>
  </si>
  <si>
    <t>Wartość brutto w PLN</t>
  </si>
  <si>
    <t xml:space="preserve">Ilość w opak. jednostkowym </t>
  </si>
  <si>
    <t>Symbol katalogowy</t>
  </si>
  <si>
    <t xml:space="preserve">Producent </t>
  </si>
  <si>
    <t>8=6*7</t>
  </si>
  <si>
    <t>9=6+8</t>
  </si>
  <si>
    <r>
      <t xml:space="preserve">Serweta chirurgiczna </t>
    </r>
    <r>
      <rPr>
        <b/>
        <sz val="10"/>
        <rFont val="Arial Narrow"/>
        <family val="2"/>
        <charset val="238"/>
      </rPr>
      <t>z otworem</t>
    </r>
    <r>
      <rPr>
        <sz val="10"/>
        <rFont val="Arial Narrow"/>
        <family val="2"/>
        <charset val="238"/>
      </rPr>
      <t xml:space="preserve">  o wymiarach </t>
    </r>
    <r>
      <rPr>
        <b/>
        <sz val="10"/>
        <rFont val="Arial Narrow"/>
        <family val="2"/>
        <charset val="238"/>
      </rPr>
      <t>75x 75</t>
    </r>
    <r>
      <rPr>
        <sz val="10"/>
        <rFont val="Arial Narrow"/>
        <family val="2"/>
        <charset val="238"/>
      </rPr>
      <t xml:space="preserve"> cm wykonana z laminnatu dwuwarstwowego o gramaturze min 57g/m2 z otworem samoprzylepnym - średnica otworu 5- 7 cm </t>
    </r>
  </si>
  <si>
    <t>Załącznik nr 2 do SIWZ</t>
  </si>
  <si>
    <t>FORMULARZ ASORTYMENTOWO-CENOWY</t>
  </si>
  <si>
    <r>
      <t xml:space="preserve">Zestaw do endoskopowej operacji zatok _ FESS
Skład zestawu:  
1 x </t>
    </r>
    <r>
      <rPr>
        <sz val="10"/>
        <rFont val="Arial Narrow"/>
        <family val="2"/>
        <charset val="238"/>
      </rPr>
      <t xml:space="preserve">Osłona na stolik Mayo typu worek o wymiarach max 75-80 cm x 140-150 cm, z wzmocnioną  warstwą chłonną w części roboczej blatu stolika, złożona w sposób umożliwiający bezpieczne i sprawne nałożenie worka na stolik Mayo -  ilość osłon
</t>
    </r>
    <r>
      <rPr>
        <b/>
        <sz val="10"/>
        <rFont val="Arial Narrow"/>
        <family val="2"/>
        <charset val="238"/>
      </rPr>
      <t>1 x</t>
    </r>
    <r>
      <rPr>
        <sz val="10"/>
        <rFont val="Arial Narrow"/>
        <family val="2"/>
        <charset val="238"/>
      </rPr>
      <t xml:space="preserve">  kieszeń przylepna 2-sekcyjna  o wielkości  min 35 x 45 cm
</t>
    </r>
    <r>
      <rPr>
        <b/>
        <sz val="10"/>
        <rFont val="Arial Narrow"/>
        <family val="2"/>
        <charset val="238"/>
      </rPr>
      <t>1 x</t>
    </r>
    <r>
      <rPr>
        <sz val="10"/>
        <rFont val="Arial Narrow"/>
        <family val="2"/>
        <charset val="238"/>
      </rPr>
      <t xml:space="preserve">  serweta  główna dwuwarstwowa 200 x 260 z wycięciem „U” 6,5 x 60 cm.
</t>
    </r>
    <r>
      <rPr>
        <b/>
        <sz val="10"/>
        <rFont val="Arial Narrow"/>
        <family val="2"/>
        <charset val="238"/>
      </rPr>
      <t xml:space="preserve">1 x </t>
    </r>
    <r>
      <rPr>
        <sz val="10"/>
        <rFont val="Arial Narrow"/>
        <family val="2"/>
        <charset val="238"/>
      </rPr>
      <t xml:space="preserve"> Serweta dwuwarstwowa typu turban 100 x75 cm i 90 x 75 cm 
</t>
    </r>
    <r>
      <rPr>
        <b/>
        <sz val="10"/>
        <rFont val="Arial Narrow"/>
        <family val="2"/>
        <charset val="238"/>
      </rPr>
      <t xml:space="preserve">1 x </t>
    </r>
    <r>
      <rPr>
        <sz val="10"/>
        <rFont val="Arial Narrow"/>
        <family val="2"/>
        <charset val="238"/>
      </rPr>
      <t xml:space="preserve"> Pojemnik plastikowy 250 ml, niebieski z podziałką
</t>
    </r>
    <r>
      <rPr>
        <b/>
        <sz val="10"/>
        <rFont val="Arial Narrow"/>
        <family val="2"/>
        <charset val="238"/>
      </rPr>
      <t>1 x</t>
    </r>
    <r>
      <rPr>
        <sz val="10"/>
        <rFont val="Arial Narrow"/>
        <family val="2"/>
        <charset val="238"/>
      </rPr>
      <t xml:space="preserve"> Pojemnik plastikowy 60 ml, 
</t>
    </r>
    <r>
      <rPr>
        <b/>
        <sz val="10"/>
        <rFont val="Arial Narrow"/>
        <family val="2"/>
        <charset val="238"/>
      </rPr>
      <t>1 x</t>
    </r>
    <r>
      <rPr>
        <sz val="10"/>
        <rFont val="Arial Narrow"/>
        <family val="2"/>
        <charset val="238"/>
      </rPr>
      <t xml:space="preserve"> Mata magnetyczna 40 x 25 cm
</t>
    </r>
    <r>
      <rPr>
        <b/>
        <sz val="10"/>
        <rFont val="Arial Narrow"/>
        <family val="2"/>
        <charset val="238"/>
      </rPr>
      <t>1 x</t>
    </r>
    <r>
      <rPr>
        <sz val="10"/>
        <rFont val="Arial Narrow"/>
        <family val="2"/>
        <charset val="238"/>
      </rPr>
      <t xml:space="preserve"> Pojemnik plastikowy typu nerka 700 ml
</t>
    </r>
    <r>
      <rPr>
        <b/>
        <sz val="10"/>
        <rFont val="Arial Narrow"/>
        <family val="2"/>
        <charset val="238"/>
      </rPr>
      <t>1 x</t>
    </r>
    <r>
      <rPr>
        <sz val="10"/>
        <rFont val="Arial Narrow"/>
        <family val="2"/>
        <charset val="238"/>
      </rPr>
      <t xml:space="preserve">  Fartuch chirurgiczny wzmocniony L
</t>
    </r>
    <r>
      <rPr>
        <b/>
        <sz val="10"/>
        <rFont val="Arial Narrow"/>
        <family val="2"/>
        <charset val="238"/>
      </rPr>
      <t>1 x</t>
    </r>
    <r>
      <rPr>
        <sz val="10"/>
        <rFont val="Arial Narrow"/>
        <family val="2"/>
        <charset val="238"/>
      </rPr>
      <t xml:space="preserve"> Fartuch chirurgiczny wzmocniony XL</t>
    </r>
    <r>
      <rPr>
        <b/>
        <sz val="10"/>
        <rFont val="Arial Narrow"/>
        <family val="2"/>
        <charset val="238"/>
      </rPr>
      <t xml:space="preserve">
</t>
    </r>
    <r>
      <rPr>
        <sz val="10"/>
        <rFont val="Arial Narrow"/>
        <family val="2"/>
        <charset val="238"/>
      </rPr>
      <t xml:space="preserve">Całośc owinięta w serwetę 2-warstwową  o wielkości 100 x 150 cm - serweta stanowiąca przykrycie stolika narzędziowego.
</t>
    </r>
    <r>
      <rPr>
        <b/>
        <sz val="10"/>
        <rFont val="Arial Narrow"/>
        <family val="2"/>
        <charset val="238"/>
      </rPr>
      <t>Wymagania:</t>
    </r>
    <r>
      <rPr>
        <sz val="10"/>
        <rFont val="Arial Narrow"/>
        <family val="2"/>
        <charset val="238"/>
      </rPr>
      <t xml:space="preserve"> Serwety minimum 2-warstwowe wykonane z włókna polipropylenowego i folii polietylenowej o minimalnej gramaturze materiału podstawowego 55g/m2. Odporność na przenikanie cieczy powyżej 150 cm słupa wody. Odporność na rozerwanie minimum 200 kPa. Materiał obłożenia spełniający wymogi normy EN 13795 lub równoważnej na poziomie wymogów podwyższonej funkcjonalności. Każdy zestaw posiadający dla potrzeb dokumentacji informacje w postaci dwóch etykiet samoprzylepnych o dacie ważności, numer katalogowy, LOT i dane producenta. Cały zestaw  zapakowany w serwetę na stolik narzędziowy i umieszczony w blisterze. Serwety posiadające oznaczenia kierunku rozkładania w postaci piktogramów. Taśma lepna na serwetach o szerokości min. 5 cm.
</t>
    </r>
  </si>
  <si>
    <r>
      <t>Fartuch medyczny ochronny wykonany z włókniny polipropylenowej o gramaturze 25g/m2, stanowiacej barierię dla mikroorganizmów o dobrej przepuszczalności powietrza, wiązany na troki, rękawy wykończone elastycznymi mankietami poliestrowymi  posiadający przedłużone poły do zakładania na plecach, Rozmiar L, XlL - do wyboru Zamawiającego  Pakowane w higieniczny worek foliowy wyposażony w etykietą informacyjną.</t>
    </r>
    <r>
      <rPr>
        <b/>
        <sz val="10"/>
        <rFont val="Arial Narrow"/>
        <family val="2"/>
        <charset val="238"/>
      </rPr>
      <t xml:space="preserve"> Partia próbna 1 szt </t>
    </r>
  </si>
  <si>
    <r>
      <t xml:space="preserve">Czepek medyczny typu beret ściągany gumką średnica min 50 cm, wykonany z przewiewnej włókniny polipropylenowej, pakowane w kartonik umożliwiający wyjmowanie pojedynczych sztuk,  jednorazowego użytku niejałowy. </t>
    </r>
    <r>
      <rPr>
        <b/>
        <sz val="10"/>
        <rFont val="Arial Narrow"/>
        <family val="2"/>
        <charset val="238"/>
      </rPr>
      <t xml:space="preserve">Partia próbna 1 karton </t>
    </r>
    <r>
      <rPr>
        <sz val="10"/>
        <rFont val="Arial Narrow"/>
        <family val="2"/>
        <charset val="238"/>
      </rPr>
      <t xml:space="preserve">
</t>
    </r>
  </si>
  <si>
    <r>
      <t xml:space="preserve">Maseczka medyczna  min dwuwarstwowa z wkładką modelującą na nos, o  skuteczności filtracji bakterii na poziomie BFE &gt;98%. Mocowanie za pomocą gumek zakładanych za uszy.Maseczka o wielkości  okrywajaca nos, usta, podbródek. Maseczki w kartoniku ułożone w higeniczny sposób (wyjmowane pojedynczo) Pakowana w higieniczny kartoniki. </t>
    </r>
    <r>
      <rPr>
        <b/>
        <sz val="10"/>
        <rFont val="Arial Narrow"/>
        <family val="2"/>
        <charset val="238"/>
      </rPr>
      <t xml:space="preserve">Partia próbna 1 karton </t>
    </r>
  </si>
  <si>
    <r>
      <t xml:space="preserve">Obuwie operacyjne wykonane z polimeru   typu STERI-TECH lub równoważnego, odpornego na rozpuszczalniki, detergenty, działanie cieczy w tym  krwi, chemikalia, kwas mlekowy, słoną wodę, zapobiegający  powstawaniu nieprzyjemnego zapachu, hamujący wzrost grzybów i bakterii. Obuwie o następujących parametrach technicznych: absorbcja wstrząsów, utrzymanie prawidłowej budowy anatomicznej  stopy, powodującej redukcję energii statycznej, otwory wentylacyjne w bucie i wkładce wewnętrznej zapewniające przepływ powietrza wokół stopy podczas chodzenia,  wkładka antystatyczna nie wyjmowana, podeszwa zabezpieczona przed poślizgiem i wyładowaniom elektrostatycznym, z tyłu na odpinany pasek z możliwością przesunięcia na grzbiet buta. Obuwie można poddawać procesowi mycia i dezynfekcji w preparatach zatwierdzonych przez PZH oraz poddawać myciu maszynowemu w myjniach, z możliwością sterylizacji w temp, 121 i/lub 134 st C. CE-EN ISO 20347:2012 lub równoważną. Min 3 kolory w ofercie (granatowy, zielony, niebieski) do wyboru Zamawiającego. 
</t>
    </r>
    <r>
      <rPr>
        <strike/>
        <sz val="10"/>
        <rFont val="Arial Narrow"/>
        <family val="2"/>
        <charset val="238"/>
      </rPr>
      <t xml:space="preserve"> </t>
    </r>
    <r>
      <rPr>
        <b/>
        <sz val="10"/>
        <rFont val="Arial Narrow"/>
        <family val="2"/>
        <charset val="238"/>
      </rPr>
      <t>Partia próbna 1 para rozmar 41 granatowe.</t>
    </r>
    <r>
      <rPr>
        <sz val="10"/>
        <rFont val="Arial Narrow"/>
        <family val="2"/>
        <charset val="238"/>
      </rPr>
      <t xml:space="preserve">
</t>
    </r>
  </si>
  <si>
    <r>
      <t>Lekkie  okulary ochronne wykonane z przeźroczystego poliwęglanu do ochrony oczu personelu medycznego przed ekspozycją na krew i inne potencjalnie zakaźne płyny. Okulary wyposażone w innowacyjne zauszniki z wielostopniową regulacją kąta pochylenia szybki, oraz regulacją długości. Szkła posiadają specjalną powłokę chroniącą je przed zaparowaniem.Wielokrotnego użytku. Produkt zakwalifikowany jako sprzęt ochrony indywidualnej (PPE – personal protective equipment) zgodny z normą europejską EN 166 „ochrona indywidualna oczu” lub równoważną. Dla potwierdzenia parametrów zamawiajacy wymaga karty technicznej producenta  wraz ze zdjęciem/ rysunkiem wyrobu.</t>
    </r>
    <r>
      <rPr>
        <b/>
        <sz val="10"/>
        <rFont val="Arial Narrow"/>
        <family val="2"/>
        <charset val="238"/>
      </rPr>
      <t xml:space="preserve"> Partia próbna 1 szt. </t>
    </r>
    <r>
      <rPr>
        <sz val="10"/>
        <rFont val="Arial Narrow"/>
        <family val="2"/>
        <charset val="238"/>
      </rPr>
      <t xml:space="preserve">
</t>
    </r>
  </si>
  <si>
    <t xml:space="preserve">Wymagania do zadania 46. Pozycjonery przeciwodleżynowe, powinny być wykonane z medycznego żelu silikonowego, wodoszczelne o właściwościach nie powodujących podrażnienia skóry potwierdzone stosownym dokumentem badań zgodnych z normą EN-ISO 10933-10 - Biologiczna ocena wyrobów medycznych - test na uczulanie skóry i EN-ISO 10993-1 - ocena biokompatybilności wyrobu  lub równoważnych. Możliwość  mycia i dezynfekcji ogólnie dostępnymi środkami, przezierne  dla promieni rtg, nieprzewodzące ładunków elektrycznych, bez lateksu. </t>
  </si>
  <si>
    <r>
      <t xml:space="preserve">Zestaw do zabiegów urologicznych TURT/TURP/URS - TURS
Skład zestawu:
1 x </t>
    </r>
    <r>
      <rPr>
        <sz val="10"/>
        <rFont val="Arial Narrow"/>
        <family val="2"/>
        <charset val="238"/>
      </rPr>
      <t xml:space="preserve">Serweta  z otworem na krocze o średnicy 5 cm  i z zintegrowanymi nogawicami, wyposażona w elastyczną osłonę bezlateksową na palec do badania per rectum i worek z sitem do przechwytywania płynów, wykonana z włókniny typu SMS lub laminatu dwuarstwowego o gramaturze min 54 g/m2 wielkości min 150 x 240x 180 cm.
</t>
    </r>
    <r>
      <rPr>
        <b/>
        <sz val="10"/>
        <rFont val="Arial Narrow"/>
        <family val="2"/>
        <charset val="238"/>
      </rPr>
      <t>1 x</t>
    </r>
    <r>
      <rPr>
        <sz val="10"/>
        <rFont val="Arial Narrow"/>
        <family val="2"/>
        <charset val="238"/>
      </rPr>
      <t xml:space="preserve"> Fartuch urologiczny wykonany w w górnej części z włókniny typu u spunlace o gramaturze min 68g/m2,  rękawy nieprzemakalne z chłonnego dwuwarstwowego laminatu, dół fartucha wykonany z nieprzemakalnej foli, konstrukacja zapewniająca osłonę kończyn dolnych operactora w pozycji siedzacej  przed zamoczeniem,  w części tylnej osłonę pleców, fartuch posiadajacy zapiecie na rzep i  dwa troki, długość fartucha min 150 cm.
</t>
    </r>
    <r>
      <rPr>
        <b/>
        <sz val="10"/>
        <rFont val="Arial Narrow"/>
        <family val="2"/>
        <charset val="238"/>
      </rPr>
      <t xml:space="preserve">1 x </t>
    </r>
    <r>
      <rPr>
        <sz val="10"/>
        <rFont val="Arial Narrow"/>
        <family val="2"/>
        <charset val="238"/>
      </rPr>
      <t xml:space="preserve">Dren o wymiarach 8 mm x 140 cm
Całość owinięta w serwetę nieprzemakalną o wymiarach  min150 x 190 cm. 
</t>
    </r>
    <r>
      <rPr>
        <b/>
        <sz val="10"/>
        <rFont val="Arial Narrow"/>
        <family val="2"/>
        <charset val="238"/>
      </rPr>
      <t>Partia próbna - 1  sterylny zestaw</t>
    </r>
    <r>
      <rPr>
        <sz val="10"/>
        <rFont val="Arial Narrow"/>
        <family val="2"/>
        <charset val="238"/>
      </rPr>
      <t xml:space="preserve">
</t>
    </r>
  </si>
  <si>
    <r>
      <t xml:space="preserve">Ubrania operacyjne, komplet (bluza+ spodnie) wykonane z tkanini bawełniano-poliestrowej spełniajacej wymagania normy PN-EN 13795 lub równoważnej, pod względem pylenia, czystości cząstek oraz parametrów mechanicznych. Bluza - wycięcie pod szyją w kształcie litery "V", trzy duże kieszenie, jedna na klatce piersiowej, dwie na dole bluzy, spodnie w pasie wiązane na troki , identyfikacja rozmiaru kompletu kolorem za pomocą lamówki wszytej w bluzę i troka  spodniach. Właściwości: brak pylenia, wysoki poziom absorbcji i uwalniania wilgoci, wysoki poziom przepuszczalności powietrza, wyskoi poziom chłonności i szybkie schnięcie, w dotyku porównywalna z bawełną. Gramatura max 120g/m2, skłąd materiału : bawełna 55%, poliester 45% z mozliwością prasowania, maglowania. Trwałe oznakowanie ubrania (haft, nadruk) na kieszonce na klatce piersiowej i lewym dolnym brzegu nogawki spodni napisem wg wzoru Zamawiajacego. Bluza i spodnie  oznaczone (wszyty) chipem (TAG) HF, umożliwiającym kontrolę ilości wykonanych procesów prania, bezdotykową identyfikację ilości i rodzaju (bluza, spodnie) ubrania operacyjnego  przed praniem  i po praniu. W pełnej numeracji rozmarowej, min 4 kolory (zielony, granatowy, szary, bordowy) do wyboru Zamawiającego.
</t>
    </r>
    <r>
      <rPr>
        <b/>
        <i/>
        <sz val="10"/>
        <rFont val="Arial Narrow"/>
        <family val="2"/>
        <charset val="238"/>
      </rPr>
      <t xml:space="preserve">Partia próbna po 1 szt  w rozmiarze XS (kolor bordowy) L (kolor zielony) XXL-(kolor granatowy) 
</t>
    </r>
  </si>
  <si>
    <r>
      <t>Narzędzie ssąco-płuczące -</t>
    </r>
    <r>
      <rPr>
        <b/>
        <sz val="10"/>
        <rFont val="Arial Narrow"/>
        <family val="2"/>
        <charset val="238"/>
      </rPr>
      <t xml:space="preserve"> komplet  </t>
    </r>
    <r>
      <rPr>
        <sz val="10"/>
        <rFont val="Arial Narrow"/>
        <family val="2"/>
        <charset val="238"/>
      </rPr>
      <t xml:space="preserve">składajacy się z:
</t>
    </r>
    <r>
      <rPr>
        <b/>
        <sz val="10"/>
        <rFont val="Arial Narrow"/>
        <family val="2"/>
        <charset val="238"/>
      </rPr>
      <t xml:space="preserve">1 x </t>
    </r>
    <r>
      <rPr>
        <sz val="10"/>
        <rFont val="Arial Narrow"/>
        <family val="2"/>
        <charset val="238"/>
      </rPr>
      <t xml:space="preserve">uchwytu z dźwignią do kontroli siły ssania,kanał ssący o średnicy 8 mm 
</t>
    </r>
    <r>
      <rPr>
        <b/>
        <sz val="10"/>
        <rFont val="Arial Narrow"/>
        <family val="2"/>
        <charset val="238"/>
      </rPr>
      <t xml:space="preserve">1 x </t>
    </r>
    <r>
      <rPr>
        <sz val="10"/>
        <rFont val="Arial Narrow"/>
        <family val="2"/>
        <charset val="238"/>
      </rPr>
      <t xml:space="preserve">Rurka ssąco- płucząca, długość kanału roboczego 360mm i średnica 5mm, otwory na końcówce rurki 
</t>
    </r>
    <r>
      <rPr>
        <b/>
        <sz val="10"/>
        <rFont val="Arial Narrow"/>
        <family val="2"/>
        <charset val="238"/>
      </rPr>
      <t xml:space="preserve">1 x </t>
    </r>
    <r>
      <rPr>
        <sz val="10"/>
        <rFont val="Arial Narrow"/>
        <family val="2"/>
        <charset val="238"/>
      </rPr>
      <t xml:space="preserve">Rurka ssąco- płucząca, długość kanału roboczego 360mm i średnica 10mm, otwory na końcówce rurki 
</t>
    </r>
    <r>
      <rPr>
        <b/>
        <sz val="10"/>
        <rFont val="Arial Narrow"/>
        <family val="2"/>
        <charset val="238"/>
      </rPr>
      <t xml:space="preserve">1 x </t>
    </r>
    <r>
      <rPr>
        <sz val="10"/>
        <rFont val="Arial Narrow"/>
        <family val="2"/>
        <charset val="238"/>
      </rPr>
      <t xml:space="preserve">Zestaw rurek do uchwytu,kanał ssący o średnicy 5mm </t>
    </r>
  </si>
  <si>
    <t xml:space="preserve">Autoklawowalna  optyka laparoskopowa (laparoskop) ze światłowodem w komplecie wypozycjonowany w  kontenerze bezobsługowym, składającym się z :wanny ze stopu aluminium o wymiarach 540x144x65mm.Pokrywa aluminiowa z dwoma polami na tabliczki identyfikacyjne, pokrywa i wanna z filtrami wystarczającym na min. 1000 cykli sterylizacji. Dodatkowo 20  filtrów. W kontenerze koszo-sito wykonane z jednego kawałka stali oraz pozycjonery do optyki laparoskopowej i światłowodu. Optyka laparoskopowa autoklawowalna, zgodna ze standardem FULL HD, adaptery do podłączenia światłowodów innych firm (min.3  Wolf, Olympus,Smith&amp;Nephew, Storz), szfirowe szkło wklejane za pomocą specjalnego kleju do obudowy, kąt 30 st. Śr 10 mm dł. 330, kompatybilna z kameraą f. Wolf, Aesculap, Olympus. Swiatłowód laparoskopowy autiklawowalny, wielorazowego użytku, śr 4,8  dł 250 cm z adapterami do żródła światła Wolf. Olympus, Ausculap ,Smith&amp;Nephew, Storz będących na wyposażeniu Zamawiającego
</t>
  </si>
  <si>
    <t xml:space="preserve">Zadanie  nr 1 - Sterylne zestawy do operacji ortopedycznych CPV: 33141000-0 </t>
  </si>
  <si>
    <t xml:space="preserve">Zadanie nr 2 - Sterylny zestaw do operacji w obrębie kończyny dolnej i górnej CPV: 33141000-0 </t>
  </si>
  <si>
    <t xml:space="preserve">Zadanie nr 3 - Sterylny zestaw do operacji neurochirurgicznych CPV: 33141000-0 </t>
  </si>
  <si>
    <t xml:space="preserve">Zadanie nr 4 -  Sterylny zestaw do operacji w obrębie jamy brzusznej CPV: 33141000-0 </t>
  </si>
  <si>
    <t xml:space="preserve">Zadanie nr 5 - Sterylny uniwersalny zestaw obłożeń do krótkich operacji CPV: 33141000-0 </t>
  </si>
  <si>
    <t xml:space="preserve">Zadanie nr 6 - Sterylny zestaw do wszczepiania rozruszników i stymulatorów sercowych CPV: 33141000-0 </t>
  </si>
  <si>
    <t xml:space="preserve">Zadanie nr 7 -  Sterylny zestaw obłożeń do ABLACJI CPV: 33141000-0 </t>
  </si>
  <si>
    <t xml:space="preserve">Zadanie nr 8 - Sterylny zestaw obłożeń do operacji urologicznych CPV: 33141000-0 </t>
  </si>
  <si>
    <t xml:space="preserve">Zadanie nr 9 - Sterylny zestaw obłożeń do cystoskopii CPV: 33141000-0 </t>
  </si>
  <si>
    <t xml:space="preserve">Zadanie nr 10 - Sterylny zestaw obłożeń do operacji laryngologicznych i chirurgii szczękowej CPV: 33141000-0 </t>
  </si>
  <si>
    <t xml:space="preserve">Zadanie nr 11 - Sterylny zestaw obłożeń do operacji żył i tętnic CPV: 33141000-0 </t>
  </si>
  <si>
    <t xml:space="preserve">Zadanie nr 12 - Sterylny zestaw obłożeń do operacji brzuszno - kroczowych CPV: 33141000-0 </t>
  </si>
  <si>
    <t xml:space="preserve">Zadanie nr 13 - Sterylny zestaw obłożeń do operacji tarczycy CPV: 33141000-0 </t>
  </si>
  <si>
    <t xml:space="preserve">Zadanie nr 14 - Sterylny zestaw obłożeń do dolnych operacji ginekologicznej CPV: 33141000-0 </t>
  </si>
  <si>
    <t xml:space="preserve">Zadanie nr 15 - Sterylny zestaw obłożeń operacji pediatrycznych CPV: 33141000-0 </t>
  </si>
  <si>
    <t xml:space="preserve">Zadanie nr 16 - Sterylny zestaw obłożeń do cięcia cesarskiego CPV: 33141000-0 </t>
  </si>
  <si>
    <t xml:space="preserve">Zadanie nr 17 - Sterylny zestaw obłożeń  do naturalnego porodu CPV: 33141000-0 </t>
  </si>
  <si>
    <t xml:space="preserve">Zadanie nr 18 - Sterylny fartuch operacyjny -  standardowy  - FOS  CPV:33199000-1 </t>
  </si>
  <si>
    <t xml:space="preserve">Zadanie nr 30 - Czepek operacyjny z otokiem p/potnym CPV:33199000-1 </t>
  </si>
  <si>
    <t xml:space="preserve">Zadanie nr 31 - Maseczka operacyjna z przeznaczeniem do użytku w bloku operacyjnym CPV:33199000-1 </t>
  </si>
  <si>
    <t xml:space="preserve">Zadanie nr 36 -  Koszula uniwersalna dla pacjenta i do porodu 1 x użytku CPV:33199000-1 </t>
  </si>
  <si>
    <t xml:space="preserve">Zadanie nr 37 - Ocieplacz - bluza z długim rękawem 1 x użytku do stosowania w bloku operacyjnym CPV:33199000-1 </t>
  </si>
  <si>
    <t xml:space="preserve">Zadanie nr 40 - Spodenki do zabiegów kolonoskopii CPV:33199000-1 </t>
  </si>
  <si>
    <t xml:space="preserve">Zadanie nr 41 - Fartuch foliowy ochronny CPV:33199000-1 </t>
  </si>
  <si>
    <t xml:space="preserve">Zadanie nr 42 - Fartuch medyczny, czepek medyczny, maseczka medyczna CPV:33199000-1 </t>
  </si>
  <si>
    <t xml:space="preserve">Zadanie nr 43 - Ubrania operacyjne wielorazowego użytku CPV:33199000-1 </t>
  </si>
  <si>
    <t xml:space="preserve">Zadanie nr 44 - Obuwie operacyjne CPV:33199000-1 </t>
  </si>
  <si>
    <t>Zadanie nr 19 - Serwety sterylne CPV: 33141000-0</t>
  </si>
  <si>
    <t>Zadanie nr 20 - Jednorazowa igła kulkowa typu LUER-LOOK CPV: 33141000-0</t>
  </si>
  <si>
    <t>Zadanie nr 27 - Zestaw sterylnych obłożeń do zabiegów endowaskularnych  CPV: 33141000-0</t>
  </si>
  <si>
    <t>Zadanie nr 28 - Osłona szyi pod kołnierz rtg CPV: 33141000-0</t>
  </si>
  <si>
    <t>Zadanie nr 38 - Zestaw - epidemiologiczny monitoring sal operacyjnych  CPV: 33141000-0</t>
  </si>
  <si>
    <t>Zadanie nr 39 - Zestaw pościeli dla pacjentów sali nadzoru poznieczuleniowego i ginekologii i położnictwa CPV: 33141000-0</t>
  </si>
  <si>
    <t xml:space="preserve">Zadanie nr 51-  Sterylny zestaw  dermatologiczny  CPV: 33141000-0   </t>
  </si>
  <si>
    <t xml:space="preserve">Zadania nr 22 - Sterylny worek do przechwytywania płynów CPV: 33190000-8 </t>
  </si>
  <si>
    <t xml:space="preserve">Zadanie nr 23 - Sterylna osłona do detektora promieniowania typu Gamma Finder II CPV: 33190000-8 </t>
  </si>
  <si>
    <t xml:space="preserve">Zadanie nr 24 - Sterylna osłona na kamerę, światłowód i przewody typu TUBUS  CPV: 33190000-8 </t>
  </si>
  <si>
    <t xml:space="preserve">Zadanie nr 25 - Sterylna osłona na ramię C CPV: 33190000-8 </t>
  </si>
  <si>
    <t xml:space="preserve">Zadanie nr 26 - Sterylna osłona na mikroskop typu Carl Zeiss LEICA CPV: 33190000-8 </t>
  </si>
  <si>
    <t xml:space="preserve">Zadanie nr 45 - Okulary ochronne dla pracowników medycznych CPV: 33190000-8 </t>
  </si>
  <si>
    <t xml:space="preserve">Zadanie nr 46 - Pozycjonery przeciwodleżynowe  wielorazowego użytku do układania  pacjenta na stole operacyjnym CPV: 33190000-8 </t>
  </si>
  <si>
    <t xml:space="preserve">Zadanie nr 47 - Wózek do transportu materiału sterylnego CPV: 33190000-8 </t>
  </si>
  <si>
    <t xml:space="preserve">Zadanie nr 48 - Narzędzie ssąco-płuczące CPV: 33190000-8 </t>
  </si>
  <si>
    <t xml:space="preserve">Zadanie nr 49 - Optyka laparoskopa (laparoskop) ze światłowodem kompatybilne z kamerą i źródłem światła posiadanym przez Zamawiajacego  firmy Wolf, Olympus, Aesculap CPV: 33190000-8 </t>
  </si>
  <si>
    <t xml:space="preserve">Zadanie nr 50- Asortyment eksploatacyjny  kompatybilny z dermatomem Aesculap CPV: 33190000-8 </t>
  </si>
  <si>
    <t>Zadanie nr 35- Ręczniki kąpielowe do stosowania w bloku operacyjnym CPV: 33760000-0</t>
  </si>
  <si>
    <t>Zadanie nr  21 - Sterylne osłony i taśmy lepne CPV: 33190000-8</t>
  </si>
  <si>
    <t>Zadanie 29 -  Zestaw ochronny stołu operacyjnego  i okrycia pacjenta CPV: 33190000-8</t>
  </si>
  <si>
    <t>Zadnie nr 32 - Prześcieradła medyczne niesterylne do osłony wózków transportowych CPV: 33190000-8</t>
  </si>
  <si>
    <t>Zadanie nr 33 - Marker (pisak) do zaznaczania pola operacyjnego na  skórze pacjenta CPV: 33190000-8</t>
  </si>
  <si>
    <t>Zadanie nr 34 - Mata chłonna na podłogę na blok operacyjny CPV: 33190000-8</t>
  </si>
  <si>
    <t>6 = 4 x 5</t>
  </si>
  <si>
    <t>8= kol. 6 powiększona o VAT</t>
  </si>
  <si>
    <t xml:space="preserve">Czepek chirurgiczny z wstawką przeciwpotną - wykonany z lekkiej , przewiewnej,  antyalergicznej poliestrowo- wiskozowej włókniny (antyalergiczność potwierdzona dokumentem, o którym mowa w roz. VIII pkt.1 ust. 1.14 SIWZ)  gramaturze min 25g/m2. kształt furażerka męska z gumką w tylnej, wystandaryzowana wielkość czepka pozwalajaca na dobre zakrycie włosów (w tym włosów długich). Czepek musi posiadać wstawkę z włókniny wiskozowo-poliestrowej dobrze pochłaniającej pot o szerokości min 4-5 cm. Wstawka powinna obejmować okolicę dookoła głowy. Pakowane w kartonik gwarantujący higeniczne przechowywanie i wyjmowanie czepka. Czepki w kartoniku powinny być ułożone w sposób zapewniający pojedyńcze wyjmwanie czepka z kartonika. Kolor do wyboru Zamawiającego spośród co najmniej 2 kolorów tj. niebieski, zielony. 
Partia próbna - 1 karton </t>
  </si>
  <si>
    <t>zestaw</t>
  </si>
  <si>
    <t>Razem zadanie nr 1:</t>
  </si>
  <si>
    <t>Słownie wartość brutto zadania nr 1:…………………………………………………………………………………………………………………………………………………………………………………………………..zł</t>
  </si>
  <si>
    <t>Wartość VAT</t>
  </si>
  <si>
    <t>Razem zadanie nr 2:</t>
  </si>
  <si>
    <t>Słownie wartość brutto zadania nr 2:…………………………………………………………………………………………………………………………………………………………………………………………………..zł</t>
  </si>
  <si>
    <t>Lp.</t>
  </si>
  <si>
    <t>Razem zadanie nr 3:</t>
  </si>
  <si>
    <t>Słownie wartość brutto zadania nr 3:…………………………………………………………………………………………………………………………………………………………………………………………………..zł</t>
  </si>
  <si>
    <t>1.</t>
  </si>
  <si>
    <t>Razem zadanie nr 4:</t>
  </si>
  <si>
    <t>Słownie wartość brutto zadania nr 4: …………………………………………………………………………………………………………………………………………………………………………………………………..zł</t>
  </si>
  <si>
    <t>Razem zadanie nr 5:</t>
  </si>
  <si>
    <t>Słownie wartość brutto zadania nr 5:…………………………………………………………………………………………………………………………………………………………………………………………………..zł</t>
  </si>
  <si>
    <t>komplet</t>
  </si>
  <si>
    <t>Razem zadanie nr 6:</t>
  </si>
  <si>
    <t>Słownie wartość brutto zadania nr 6:…………………………………………………………………………………………………………………………………………………………………………………………………..zł</t>
  </si>
  <si>
    <t>Razem zadanie nr 7:</t>
  </si>
  <si>
    <t>Słownie wartość brutto zadania nr 7:…………………………………………………………………………………………………………………………………………………………………………………………………..zł</t>
  </si>
  <si>
    <t>Razem zadanie nr 8:</t>
  </si>
  <si>
    <t>Słownie wartość brutto zadania nr 8:…………………………………………………………………………………………………………………………………………………………………………………………………..zł</t>
  </si>
  <si>
    <t>Razem zadanie nr 9:</t>
  </si>
  <si>
    <t>Słownie wartość brutto zadania nr 9:…………………………………………………………………………………………………………………………………………………………………………………………………..zł</t>
  </si>
  <si>
    <t>Taśma dwustronnie lepna 6 x 6 cm, pakowane po 2 szt</t>
  </si>
  <si>
    <t>szt</t>
  </si>
  <si>
    <t>Razem zadanie nr 10:</t>
  </si>
  <si>
    <t>Słownie wartość brutto zadania nr 10:…………………………………………………………………………………………………………………………………………………………………………………………………..zł</t>
  </si>
  <si>
    <t>Razem zadanie nr 11:</t>
  </si>
  <si>
    <t>Słownie wartość brutto zadania nr 11:…………………………………………………………………………………………………………………………………………………………………………………………………..zł</t>
  </si>
  <si>
    <r>
      <t xml:space="preserve">Zestaw sterylnych  obłożeń do Artroskopii Kolana (AK)
Skład zestawu:  
</t>
    </r>
    <r>
      <rPr>
        <sz val="10"/>
        <rFont val="Arial Narrow"/>
        <family val="2"/>
        <charset val="238"/>
      </rPr>
      <t>1 x Osłona na stolik Mayo typu worek o wymiarach min 80 cm x 140cm, wykonany z mocnej  foli PE . 
1 x Serweta na stolik Mayo wykonana z sms  o łącznej wielkości min 85 x 125 cm na stoli Mayo z dwiema kieszeniami, dalsza  kieszeń  wywinęta pod spód, blizsza na wierzch, kieszenie o głębokości 25 cm, brzeg kieszeni bliższej wzmocniony sztywnikiem.
1 x Osłona na kończynę o wymiarach min 30 cm x 60 cm wykonana z nieprzemakalnego dwuwarstwowego  laminatu, warstwa wewnętrzna z miękkiej włókniny.
1 x Taśma lepna min 9 x 50 cm.
1 x Serweta główna o wymiarach  min 200 x 320 cm wykonana z trójwarstwowej włókniny typu SMS   o gramaturze  min 51  g/m</t>
    </r>
    <r>
      <rPr>
        <vertAlign val="superscript"/>
        <sz val="10"/>
        <rFont val="Arial Narrow"/>
        <family val="2"/>
        <charset val="238"/>
      </rPr>
      <t>2</t>
    </r>
    <r>
      <rPr>
        <sz val="10"/>
        <rFont val="Arial Narrow"/>
        <family val="2"/>
        <charset val="238"/>
      </rPr>
      <t xml:space="preserve"> wyposażona w samouszczelniający płat z neoprenu z elastycznym otworem o wielkości  min 6 cm x 8 cm i warstwy wzmocnionej  chłonnej wokół otworu  wykonanej z nieprzemakalnego  laminatu o  gramaturze  61g / m</t>
    </r>
    <r>
      <rPr>
        <vertAlign val="superscript"/>
        <sz val="10"/>
        <rFont val="Arial Narrow"/>
        <family val="2"/>
        <charset val="238"/>
      </rPr>
      <t>2,</t>
    </r>
    <r>
      <rPr>
        <sz val="10"/>
        <rFont val="Arial Narrow"/>
        <family val="2"/>
        <charset val="238"/>
      </rPr>
      <t xml:space="preserve"> o wymiarach  min 80 cm x 120 cm, nieprzemakalności min 250 cm H2O.  
1 x Organizer przewodów (rzepy) o wymiarach  min  2x 22 cm. 
Fartuch chirurgiczny wykonany z włókniny typu sms o łacznej gramaturze w części krytycznej min 78g/m2, wzmocniony w części przedniej i na rękawach do zbiegów ortopedycznych, wzmocnienie na rękawach powinno sięgać  min 20 cm powyżej łokcia.- rozmiar L - 1 szt, - oraz XL- 2 szt. (1 szt XL dodatkowo zapakowana)
1 x Osłona na kamerę z kartonikiem ułatwiającym nałożenie osłony,  złożona teleskopowo, wielkość min 14 x 225 cm z zintegrowanymi  taśmami samoprzylepnymi.
1 x Serweta wykonana z laminatu/włókniny o gramaturze min 54g/m</t>
    </r>
    <r>
      <rPr>
        <vertAlign val="superscript"/>
        <sz val="10"/>
        <rFont val="Arial Narrow"/>
        <family val="2"/>
        <charset val="238"/>
      </rPr>
      <t>2</t>
    </r>
    <r>
      <rPr>
        <sz val="10"/>
        <rFont val="Arial Narrow"/>
        <family val="2"/>
        <charset val="238"/>
      </rPr>
      <t xml:space="preserve">  o wymiarach min 100 x 180 cm 
2 x Ściereczki wysokochłonne do wycierania rąk o wymiarach min 30 cm  x 30 cm
Całość owinięta  w serwetę z laminatu nieprzemakalnego  o gramaturze min 54g/m</t>
    </r>
    <r>
      <rPr>
        <vertAlign val="superscript"/>
        <sz val="10"/>
        <rFont val="Arial Narrow"/>
        <family val="2"/>
        <charset val="238"/>
      </rPr>
      <t>2 wymiarach min 150 x200 cm,  jako przykrycie stolika instrumentariuszki.</t>
    </r>
  </si>
  <si>
    <r>
      <t xml:space="preserve">Zestaw sterylnych obłożeń  do endoprotezy stawu kolanowego i rekonstrukcji więzadła przedniego i tylniego - EK/ACL/PCL
Skład zestawu:  
1 x Osłona na stolik Mayo typu worek o wymiarach min 80 cm x 140cm, wykonana z mocnej  folii PE
</t>
    </r>
    <r>
      <rPr>
        <b/>
        <sz val="10"/>
        <rFont val="Arial Narrow"/>
        <family val="2"/>
        <charset val="238"/>
      </rPr>
      <t xml:space="preserve">1 x </t>
    </r>
    <r>
      <rPr>
        <sz val="10"/>
        <rFont val="Arial Narrow"/>
        <family val="2"/>
        <charset val="238"/>
      </rPr>
      <t xml:space="preserve">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1 x </t>
    </r>
    <r>
      <rPr>
        <sz val="10"/>
        <rFont val="Arial Narrow"/>
        <family val="2"/>
        <charset val="238"/>
      </rPr>
      <t xml:space="preserve">Osłona na kończynę o wymiarach min 30cm x 60 cm wykonana z nieprzemakalnego dwuwarstwowego  laminatu, warstwa wewnętrzna z miękkiej włókniny.
</t>
    </r>
    <r>
      <rPr>
        <b/>
        <sz val="10"/>
        <rFont val="Arial Narrow"/>
        <family val="2"/>
        <charset val="238"/>
      </rPr>
      <t xml:space="preserve">1 x </t>
    </r>
    <r>
      <rPr>
        <sz val="10"/>
        <rFont val="Arial Narrow"/>
        <family val="2"/>
        <charset val="238"/>
      </rPr>
      <t>Serweta wykonana z cienkiego  laminatu o gramaturze  min 54 g/m</t>
    </r>
    <r>
      <rPr>
        <vertAlign val="superscript"/>
        <sz val="10"/>
        <rFont val="Arial Narrow"/>
        <family val="2"/>
        <charset val="238"/>
      </rPr>
      <t>2</t>
    </r>
    <r>
      <rPr>
        <sz val="10"/>
        <rFont val="Arial Narrow"/>
        <family val="2"/>
        <charset val="238"/>
      </rPr>
      <t xml:space="preserve"> o wymiarach min 100 x 180 cm    
</t>
    </r>
    <r>
      <rPr>
        <b/>
        <sz val="10"/>
        <rFont val="Arial Narrow"/>
        <family val="2"/>
        <charset val="238"/>
      </rPr>
      <t xml:space="preserve">1 x </t>
    </r>
    <r>
      <rPr>
        <sz val="10"/>
        <rFont val="Arial Narrow"/>
        <family val="2"/>
        <charset val="238"/>
      </rPr>
      <t>Serweta główna wykonana z włókniny typu SMS o minimalnej gramaturze 51g/ m</t>
    </r>
    <r>
      <rPr>
        <vertAlign val="superscript"/>
        <sz val="10"/>
        <rFont val="Arial Narrow"/>
        <family val="2"/>
        <charset val="238"/>
      </rPr>
      <t>2</t>
    </r>
    <r>
      <rPr>
        <sz val="10"/>
        <rFont val="Arial Narrow"/>
        <family val="2"/>
        <charset val="238"/>
      </rPr>
      <t xml:space="preserve"> o wymiarach min 250 cm  x  350 cm, wyposażona w samouszczelniający się płat z neoprenu z elastycznym otworem 6 x 8 cm (otwór usytuowany  200 cm od dolnego brzegu serwety) z warstwą chłonną wokół otworu wykonaną z laminatu o gramaturze min 105 g/m</t>
    </r>
    <r>
      <rPr>
        <vertAlign val="superscript"/>
        <sz val="10"/>
        <rFont val="Arial Narrow"/>
        <family val="2"/>
        <charset val="238"/>
      </rPr>
      <t>2</t>
    </r>
    <r>
      <rPr>
        <sz val="10"/>
        <rFont val="Arial Narrow"/>
        <family val="2"/>
        <charset val="238"/>
      </rPr>
      <t xml:space="preserve"> o wymiarach  max 80 cm x 120 cm, nieprzemakalności min 250 cm H2O.
</t>
    </r>
    <r>
      <rPr>
        <b/>
        <sz val="10"/>
        <rFont val="Arial Narrow"/>
        <family val="2"/>
        <charset val="238"/>
      </rPr>
      <t>2 x</t>
    </r>
    <r>
      <rPr>
        <sz val="10"/>
        <rFont val="Arial Narrow"/>
        <family val="2"/>
        <charset val="238"/>
      </rPr>
      <t xml:space="preserve"> Taśma lepna o wielkości 10 x 50 cm.       
1 x  Organizer przewodów (rzepy samoprzylepne) o wymiarach min 2 x 22 cm.
Fartuch chirurgiczny </t>
    </r>
    <r>
      <rPr>
        <b/>
        <sz val="10"/>
        <rFont val="Arial Narrow"/>
        <family val="2"/>
        <charset val="238"/>
      </rPr>
      <t>wzmocniony</t>
    </r>
    <r>
      <rPr>
        <sz val="10"/>
        <rFont val="Arial Narrow"/>
        <family val="2"/>
        <charset val="238"/>
      </rPr>
      <t xml:space="preserve"> wykonany z wysoko przewiewnej włókniny typu spunelace/sontara o łącznej gramaturze w części krytycznej min 98 g/m2 z wstawkami nieprzemakalnymi z laminatu i wewnętrzną warstwa chłonną w części krytycznej w </t>
    </r>
    <r>
      <rPr>
        <b/>
        <sz val="10"/>
        <rFont val="Arial Narrow"/>
        <family val="2"/>
        <charset val="238"/>
      </rPr>
      <t xml:space="preserve"> rozmiarach:  XL - 2 szt ; L- </t>
    </r>
    <r>
      <rPr>
        <sz val="10"/>
        <rFont val="Arial Narrow"/>
        <family val="2"/>
        <charset val="238"/>
      </rPr>
      <t>1 szt -</t>
    </r>
    <r>
      <rPr>
        <b/>
        <sz val="10"/>
        <rFont val="Arial Narrow"/>
        <family val="2"/>
        <charset val="238"/>
      </rPr>
      <t xml:space="preserve"> </t>
    </r>
    <r>
      <rPr>
        <sz val="10"/>
        <rFont val="Arial Narrow"/>
        <family val="2"/>
        <charset val="238"/>
      </rPr>
      <t xml:space="preserve">dodatkowo zapakowany.
</t>
    </r>
    <r>
      <rPr>
        <b/>
        <sz val="10"/>
        <rFont val="Arial Narrow"/>
        <family val="2"/>
        <charset val="238"/>
      </rPr>
      <t>4 x</t>
    </r>
    <r>
      <rPr>
        <sz val="10"/>
        <rFont val="Arial Narrow"/>
        <family val="2"/>
        <charset val="238"/>
      </rPr>
      <t xml:space="preserve"> Ściereczki wysokochłonne do wycierania rąk o wymiarach min 30 x 30 cm
</t>
    </r>
    <r>
      <rPr>
        <b/>
        <sz val="10"/>
        <rFont val="Arial Narrow"/>
        <family val="2"/>
        <charset val="238"/>
      </rPr>
      <t>2 x</t>
    </r>
    <r>
      <rPr>
        <sz val="10"/>
        <rFont val="Arial Narrow"/>
        <family val="2"/>
        <charset val="238"/>
      </rPr>
      <t xml:space="preserve"> Bandaż elestyczny, krepowany 14 cm x 5 m.
Całość owinięta  w serwetę z laminatu nieprzemakalnego lub włókniny o gramaturze min 54g/m</t>
    </r>
    <r>
      <rPr>
        <vertAlign val="superscript"/>
        <sz val="10"/>
        <rFont val="Arial Narrow"/>
        <family val="2"/>
        <charset val="238"/>
      </rPr>
      <t xml:space="preserve">2  o wymiarach min150 x 200 cm,  jako przykrycie stolika instrumentariuszki.
</t>
    </r>
  </si>
  <si>
    <r>
      <t xml:space="preserve">Zestaw obłożeń do operacji dłoni (OD)
</t>
    </r>
    <r>
      <rPr>
        <b/>
        <sz val="10"/>
        <rFont val="Arial Narrow"/>
        <family val="2"/>
        <charset val="238"/>
      </rPr>
      <t xml:space="preserve">Skład zestawu   </t>
    </r>
    <r>
      <rPr>
        <sz val="10"/>
        <rFont val="Arial Narrow"/>
        <family val="2"/>
        <charset val="238"/>
      </rPr>
      <t xml:space="preserve">
</t>
    </r>
    <r>
      <rPr>
        <b/>
        <sz val="10"/>
        <rFont val="Arial Narrow"/>
        <family val="2"/>
        <charset val="238"/>
      </rPr>
      <t>1 szt -</t>
    </r>
    <r>
      <rPr>
        <sz val="10"/>
        <rFont val="Arial Narrow"/>
        <family val="2"/>
        <charset val="238"/>
      </rPr>
      <t xml:space="preserve"> Osłona na stolik Mayo typu worek o wymiarach min 80 cm x 140cm, wykonany z mocnej foli PE.  
</t>
    </r>
    <r>
      <rPr>
        <b/>
        <sz val="10"/>
        <rFont val="Arial Narrow"/>
        <family val="2"/>
        <charset val="238"/>
      </rPr>
      <t>1 szt</t>
    </r>
    <r>
      <rPr>
        <sz val="10"/>
        <rFont val="Arial Narrow"/>
        <family val="2"/>
        <charset val="238"/>
      </rPr>
      <t xml:space="preserve"> - Serweta na stolik Mayo wykonana z sms, o łacznej wielkości min 85x 125 cm na stoli Mayo z dwiema kieszeniami, dalsza  kieszeń  wywinęta pod spód, bliższa na wierzch, kieszenie o głębokości min 25 cm, brzeg kieszeni bliższej wzmocniony sztywnikiem.</t>
    </r>
    <r>
      <rPr>
        <b/>
        <sz val="10"/>
        <rFont val="Arial Narrow"/>
        <family val="2"/>
        <charset val="238"/>
      </rPr>
      <t xml:space="preserve">
1 szt - </t>
    </r>
    <r>
      <rPr>
        <sz val="10"/>
        <rFont val="Arial Narrow"/>
        <family val="2"/>
        <charset val="238"/>
      </rPr>
      <t xml:space="preserve">Serweta wykonana z dwuwarstwowego  laminatu  o gramaturze min 54g/m2 wielkości 120x120 cm (jako przykrycie stolika po rękę).
</t>
    </r>
    <r>
      <rPr>
        <b/>
        <sz val="10"/>
        <rFont val="Arial Narrow"/>
        <family val="2"/>
        <charset val="238"/>
      </rPr>
      <t>1 szt</t>
    </r>
    <r>
      <rPr>
        <sz val="10"/>
        <rFont val="Arial Narrow"/>
        <family val="2"/>
        <charset val="238"/>
      </rPr>
      <t xml:space="preserve"> - Serweta główna operacyjna  min 200 x 300 cm  wyposażona w elastyczny samouszczelniający się płat z otworem   Ø 3,5 cm, wykonana z trójwarstwowej włókniny typu SMS o gramaturze min 51g/m2 z dodatkową warstwą chłonną umieszczona  poniżej otworu w kierunku dłoni o wielkości min 50x80 cm, o gramaturze min 61 g/m2, wytrzymałości na wypychanie min100 Kpa i nieprzemaklaności min 250 cm H2O. 
</t>
    </r>
    <r>
      <rPr>
        <b/>
        <sz val="10"/>
        <rFont val="Arial Narrow"/>
        <family val="2"/>
        <charset val="238"/>
      </rPr>
      <t>1 szt -</t>
    </r>
    <r>
      <rPr>
        <sz val="10"/>
        <rFont val="Arial Narrow"/>
        <family val="2"/>
        <charset val="238"/>
      </rPr>
      <t xml:space="preserve"> Serweta  dolna wykonana z trójwarstwowej włókniny typu SMS o gramaturze min 51 g/m2  o wymiarach  min 200x250 cm z wyśrodkowaną  taśmą lepną na krótszym boku serwety.
</t>
    </r>
    <r>
      <rPr>
        <b/>
        <sz val="10"/>
        <rFont val="Arial Narrow"/>
        <family val="2"/>
        <charset val="238"/>
      </rPr>
      <t xml:space="preserve">1 szt </t>
    </r>
    <r>
      <rPr>
        <sz val="10"/>
        <rFont val="Arial Narrow"/>
        <family val="2"/>
        <charset val="238"/>
      </rPr>
      <t xml:space="preserve">- Organizer przewodów (rzepy) o wymiarach  min  2 x 22 cm .
Fartuch chirurgiczny ekstra wzmocniony wykonany z wysoko przewiewnej włókniny typu spunelace/sontara o łącznej gramaturze w częsci krytyczne min 98 g/m2 z wstawkami nieprzemakalnymi z laminatu  z wewnętrzną warstwa chłonną w części krytycznej w  </t>
    </r>
    <r>
      <rPr>
        <b/>
        <sz val="10"/>
        <rFont val="Arial Narrow"/>
        <family val="2"/>
        <charset val="238"/>
      </rPr>
      <t>rozmiarach:  XL - 2 szt ; L- 1 szt</t>
    </r>
    <r>
      <rPr>
        <sz val="10"/>
        <rFont val="Arial Narrow"/>
        <family val="2"/>
        <charset val="238"/>
      </rPr>
      <t xml:space="preserve"> - dodatkowo zapakowany.
</t>
    </r>
    <r>
      <rPr>
        <b/>
        <sz val="10"/>
        <rFont val="Arial Narrow"/>
        <family val="2"/>
        <charset val="238"/>
      </rPr>
      <t xml:space="preserve">2 szt -  Ściereczki wysokochłonne do wycierania rąk o wymiarach min 30 cm  x 30 cm.
1 szt - Bandaż wysokoelastycznny 10 cm  x 5 m
Całość owinięta  w serwetę z laminatu nieprzemakalnego o gramaturze min 54 g/m2 o wymiarach 150 x 200  cm,  jako przykrycie stolika instrumentariuszki.
</t>
    </r>
  </si>
  <si>
    <r>
      <t xml:space="preserve">Zestaw sterylnych obłożeń do zabiegów neurochirurgicznych
 (TREPANACJA CZASZKI; KRANITOMIA - (TK)
</t>
    </r>
    <r>
      <rPr>
        <b/>
        <sz val="10"/>
        <rFont val="Arial Narrow"/>
        <family val="2"/>
        <charset val="238"/>
      </rPr>
      <t>1 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wykonana z sms ,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1 x </t>
    </r>
    <r>
      <rPr>
        <sz val="10"/>
        <rFont val="Arial Narrow"/>
        <family val="2"/>
        <charset val="238"/>
      </rPr>
      <t xml:space="preserve">Serweta główna wykonana z włókniny typu SMS o gramaturze min 51 g/ m2  o wymiarach min 180x 250  cm posiadająca otwór min 22 x 22 cm wypełniony folią chirurgiczną o grubości folii 23 -25 mikronów, paroprzepuszczalności  400 - 600 g/m2/24h), serweta zintegrowana z workiem do odprowadzania płynów w kształcie trójkąta równoramiennego z usztywnieniem do kształtowania worka, wielkość worka 50 cm x 50 cm.
Fartuch chirurgiczny wykonany z włókniny typu sms o łacznej gramaturze w części krytycznej  min 72g/m2, wzmocniony w części przedniej i na rękawach, wzmocnienie na rękawach powinno sięgać  min 20 cm powyżej łokcia.- rozmiar L- 1szt,  XL- 2 szt. 
</t>
    </r>
    <r>
      <rPr>
        <b/>
        <sz val="10"/>
        <rFont val="Arial Narrow"/>
        <family val="2"/>
        <charset val="238"/>
      </rPr>
      <t>1 x</t>
    </r>
    <r>
      <rPr>
        <sz val="10"/>
        <rFont val="Arial Narrow"/>
        <family val="2"/>
        <charset val="238"/>
      </rPr>
      <t xml:space="preserve"> Jednokomorowa kieszeń samoprzylepna 25 x 26 cm
</t>
    </r>
    <r>
      <rPr>
        <b/>
        <sz val="10"/>
        <rFont val="Arial Narrow"/>
        <family val="2"/>
        <charset val="238"/>
      </rPr>
      <t xml:space="preserve">1 x Organizer przewodów (rzepy przylepny) o wymiarach  min  2 cm x 22cm.
Całość owinięta w serwetę z laminatu nieprzemakalnego o wymiarach 150 x 200 cm, jako przykrycie stolika narzędziowego.
</t>
    </r>
  </si>
  <si>
    <r>
      <rPr>
        <b/>
        <sz val="10"/>
        <rFont val="Arial Narrow"/>
        <family val="2"/>
        <charset val="238"/>
      </rPr>
      <t xml:space="preserve">Zestaw do laparotomii onkologicznej - LO       </t>
    </r>
    <r>
      <rPr>
        <sz val="10"/>
        <rFont val="Arial Narrow"/>
        <family val="2"/>
        <charset val="238"/>
      </rPr>
      <t xml:space="preserve">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min. 150cm x 190cm, z warstwą chłonną w strefie krytycznej o wymiarach min. 75cm x 190cm,wykonana z laminatu o łącznej  gramaturze min. 73g/m2 odporna na przenikanie cieczy min. 140cm H₂O,. Odporność na rozerwanie w strefie krytycznej na sucho min. 100 kPa, 
1x Serweta z taśmą lepną o wymiarach min 175 x 175cm z dodatkową warstwą chłonną w strefie krytycznej o wymiarach min. 20 x 55cm oraz organizatorami przewodów, 
1x Serweta z taśmą lepną o wymiarach min 240 x 150cm z dodatkową warstwą chłonną w strefie krytycznej o wymiarach min. 55 x 20cm oraz organizatorami przewodów, 
2x  Serweta z taśmą lepną o wymiarach min 75 x 75cm z dodatkową warstwą chłonną w strefie krytycznej o wymiarach min. 20 x 35cm, 
1x Serweta o wymiarach min 75 x 90 cm, wykonana laminat min. trojwarstwowy o gramatura min 71 g/m2 
1x Taśma lepna min 9x49 cm dwuwarstwowa, łatwa w aplikacji, repozycjonowalna 
4x Ściereczki do wycierania  rąk min 18 x 25 cm.
1 x pudełko magnetyczne  tzw "licznik igieł" na min 20 igieł i skalpele
</t>
    </r>
    <r>
      <rPr>
        <b/>
        <sz val="10"/>
        <rFont val="Arial Narrow"/>
        <family val="2"/>
        <charset val="238"/>
      </rPr>
      <t>Wymagania</t>
    </r>
    <r>
      <rPr>
        <sz val="10"/>
        <rFont val="Arial Narrow"/>
        <family val="2"/>
        <charset val="238"/>
      </rPr>
      <t xml:space="preserve">:Serwety (dolna, górna i boczne) wykonane z laminatu min dwuwarstwowego o gramaturze min 59 g/m2  w strefie krytycznej laminat min. trojwarstwowy o gramatura min 71 g/m2, dodatkowa warstwa chłonna o gramaturze min. 50 g/m2, odporność na przenikanie cieczy min 194cm H2O, odporność na rozerwania w strefie krytycznej na sucho/mokro min 195/186 kPa. Wszystkie serwety muszą cechować się I klasą palności ma poziomie &gt; 3,5s – wynik badania potwierdzony dokumentem wystawionym przez producenta wyrobu. </t>
    </r>
    <r>
      <rPr>
        <b/>
        <sz val="10"/>
        <rFont val="Arial Narrow"/>
        <family val="2"/>
        <charset val="238"/>
      </rPr>
      <t xml:space="preserve">Partia próbna 1 zestaw
</t>
    </r>
  </si>
  <si>
    <t>Razem zadanie nr 12:</t>
  </si>
  <si>
    <t>Słownie wartość brutto zadania nr 12:…………………………………………………………………………………………………………………………………………………………………………………………………..zł</t>
  </si>
  <si>
    <t>Razem zadanie nr 13:</t>
  </si>
  <si>
    <t>Słownie wartość brutto zadania nr 13:…………………………………………………………………………………………………………………………………………………………………………………………………..zł</t>
  </si>
  <si>
    <t>Razem zadanie nr 14:</t>
  </si>
  <si>
    <t>Słownie wartość brutto zadania nr 14:…………………………………………………………………………………………………………………………………………………………………………………………………..zł</t>
  </si>
  <si>
    <t>Razem zadanie nr 15:</t>
  </si>
  <si>
    <t>Słownie wartość brutto zadania nr 15:…………………………………………………………………………………………………………………………………………………………………………………………………..zł</t>
  </si>
  <si>
    <t>Razem zadanie nr 16:</t>
  </si>
  <si>
    <t>Słownie wartość brutto zadania nr 16:…………………………………………………………………………………………………………………………………………………………………………………………………..zł</t>
  </si>
  <si>
    <t>Razem zadanie nr 17:</t>
  </si>
  <si>
    <t>Słownie wartość brutto zadania nr 17:…………………………………………………………………………………………………………………………………………………………………………………………………..zł</t>
  </si>
  <si>
    <t>Razem zadanie nr 18:</t>
  </si>
  <si>
    <r>
      <rPr>
        <b/>
        <sz val="10"/>
        <rFont val="Arial Narrow"/>
        <family val="2"/>
        <charset val="238"/>
      </rPr>
      <t>Fartuch operacyjny ekstra wzmocniony (FOEW)  - do procedur wysokiego ryzyka</t>
    </r>
    <r>
      <rPr>
        <sz val="10"/>
        <rFont val="Arial Narrow"/>
        <family val="2"/>
        <charset val="238"/>
      </rPr>
      <t xml:space="preserve">, </t>
    </r>
    <r>
      <rPr>
        <b/>
        <sz val="10"/>
        <rFont val="Arial Narrow"/>
        <family val="2"/>
        <charset val="238"/>
      </rPr>
      <t>wykonany z włókniny typu spunlanced/sontara,</t>
    </r>
    <r>
      <rPr>
        <sz val="10"/>
        <rFont val="Arial Narrow"/>
        <family val="2"/>
        <charset val="238"/>
      </rPr>
      <t xml:space="preserve"> o właściwościach hydrofobowych, o łącznej  gramaturze w części krytycznej min 98g/m2; fartuch wmocniony wstawkami nieprzemakalnymi  i warstwa chłonną w czesci krytycznej - przodu i na rękawach; Rękaw zakonczony makietem z dzianiny, dobrze utrzymujacym sie podczas użytkowania, fartuch złożony w sposób zapewniający aseptyczną aplikację, wiązany na troki wewnętrzne oraz troki zewnetrzne z kartonikiem, z tyłu zapięcie na rzep. Indywidualne oznakowanie rozmiaru fartucha umozliwiające jego  identyfikację przed nozłożeniem,  wewnętrzne owinięcie papierowe, min 1 chłonny ręcznik. W pełnej numeracji rozmiarowej do wyboru zamawiajacego. Fartuch zgodny z norma PN-EN 13795., spełniający minimalne wymagania dla obszaru krytycznego: odpornosć na przenikanię płynów min 100 cm H2O, wytrzymałość na wypychanie na sucho i mokro min 250/230 KPa. Szwy wykonane metodą nienaruszającą struktury włókniny lub inną zgodną z normą.Opakowanie zewnęwtrzne posiada: dwie etykiety samoprzylepne w j. polskim zawierajace nazwą wyrobu, rozmiar, numer ref, numer serii, datę ważności, oznaczenie producenta. 
</t>
    </r>
    <r>
      <rPr>
        <b/>
        <sz val="10"/>
        <rFont val="Arial Narrow"/>
        <family val="2"/>
        <charset val="238"/>
      </rPr>
      <t xml:space="preserve">Partia próbna 1 szt.
</t>
    </r>
  </si>
  <si>
    <r>
      <t xml:space="preserve">Fartuch operacyjny wzmocniony (FOW)  - do procedur o podwyższonym ryzyku wykonany z włókniny typu sms </t>
    </r>
    <r>
      <rPr>
        <sz val="10"/>
        <rFont val="Arial Narrow"/>
        <family val="2"/>
        <charset val="238"/>
      </rPr>
      <t xml:space="preserve">sterylny, z wstawkami nieprzemakalnymi z laminatu  oraz wewnętrzną warstwą chłonną w części krytycznej – przód i rękawy powyżej łokcia. Rękawy zakończone elastycznymi mankietami z dzianiny, dobrze utrzymującymi się podczas użytkowania. Tylne poły zakładane i wiązane na troki (troki nie mogą się urywać) łączone kartonikiem, sposób złożenia pozwalający na aplikację z zachowaniem sterylności zarówno z przodu jak i z tyłu. Przy szyi zapięcie na rzep.wewnętrzne owinięcie papierowe, min 1 chłonny ręcznik. W pełnej numeracji rozmiarowej do wyboru zamawiajacego. Fartuch zgodny z normą PN-EN 13795., spełniający minimalne wymagania dla obszaru krytycznego:  gramatura min  74g/m2 odporność na penetrację płynów w obszarze krytycznym  min 190 cm H2O, wytrzymałość na wypychanie dla obszaru krytycznego na sucho i mokro minimum min /194/125 kPa, poza obszarem krytycznym minimum &gt; 100 kPa na sucho. Wytrzymałość na rozciąganie na sucho minimum 29 N, na mokro minimum 30 N. Szwy wykonane metodą nie naruszajacą struktury włókniny lub inną zgodną z normą. Opakowanie zewnęwtrzne posiada: dwie etykiety samoprzylepne w j. polskim zawierajace nazwą wyrobu, rozmiar, numer ref, numer serii, datę ważności, oznaczenie producenta.  </t>
    </r>
    <r>
      <rPr>
        <b/>
        <sz val="10"/>
        <rFont val="Arial Narrow"/>
        <family val="2"/>
        <charset val="238"/>
      </rPr>
      <t xml:space="preserve">Partia próbna - 1szt 
</t>
    </r>
  </si>
  <si>
    <t>Razem zadanie nr 19:</t>
  </si>
  <si>
    <t>Słownie wartość brutto zadania nr 19:…………………………………………………………………………………………………………………………………………………………………………………………………..zł</t>
  </si>
  <si>
    <t>Razem zadanie nr 20:</t>
  </si>
  <si>
    <t>Słownie wartość brutto zadania nr 20…………………………………………………………………………………………………………………………………………………………………………………………………..zł</t>
  </si>
  <si>
    <r>
      <t xml:space="preserve">Serweta z taśmą lepną na długim boku o wymiarach </t>
    </r>
    <r>
      <rPr>
        <b/>
        <sz val="10"/>
        <rFont val="Arial Narrow"/>
        <family val="2"/>
        <charset val="238"/>
      </rPr>
      <t xml:space="preserve">150 x 190 </t>
    </r>
    <r>
      <rPr>
        <sz val="10"/>
        <rFont val="Arial Narrow"/>
        <family val="2"/>
        <charset val="238"/>
      </rPr>
      <t>cm z laminatu dwuwarstwowego o gramaturze min. 54 g/m2 lub włókniny  typu sms o gramaturze min 51g/m2</t>
    </r>
  </si>
  <si>
    <t>szt.</t>
  </si>
  <si>
    <r>
      <t xml:space="preserve">Serweta  z taśmą lepną o wymiarach </t>
    </r>
    <r>
      <rPr>
        <b/>
        <sz val="10"/>
        <rFont val="Arial Narrow"/>
        <family val="2"/>
        <charset val="238"/>
      </rPr>
      <t>90x75</t>
    </r>
    <r>
      <rPr>
        <sz val="10"/>
        <rFont val="Arial Narrow"/>
        <family val="2"/>
        <charset val="238"/>
      </rPr>
      <t xml:space="preserve"> cm z laminatu dwuwarstwowego o gramaturze min. 54g/m2 lub włókniny typu SMS o gramaturze min 51g/m2</t>
    </r>
  </si>
  <si>
    <r>
      <t xml:space="preserve">Serweta operacyjna wykonana z włókniny typu  SMS lub laminatu dwuwarstwowego o wielkości </t>
    </r>
    <r>
      <rPr>
        <b/>
        <sz val="10"/>
        <rFont val="Arial Narrow"/>
        <family val="2"/>
        <charset val="238"/>
      </rPr>
      <t xml:space="preserve">75 x 75 cm </t>
    </r>
    <r>
      <rPr>
        <sz val="10"/>
        <rFont val="Arial Narrow"/>
        <family val="2"/>
        <charset val="238"/>
      </rPr>
      <t>z taśmą samoprzylepną zabiegów chirurgicznych.</t>
    </r>
  </si>
  <si>
    <t>Razem zadanie nr 21:</t>
  </si>
  <si>
    <t>Razem zadanie nr 22:</t>
  </si>
  <si>
    <t>Słownie wartość brutto zadania nr 22…………………………………………………………………………………………………………………………………………………………………………………………………..zł</t>
  </si>
  <si>
    <t>Razem zadanie nr 23:</t>
  </si>
  <si>
    <t>Razem zadanie nr 24:</t>
  </si>
  <si>
    <t>Słownie wartość brutto zadania nr 25:…………………………………………………………………………………………………………………………………………………………………………………………………..zł</t>
  </si>
  <si>
    <t xml:space="preserve">Sródoperacyjna, bezlateksowa osłona na głowicę laparoskopową gietką do USG, jednorazowa sterylna, ze wzmocnioną komorą na czoło głowicy oraz rękawem na kable. Wymiary min 15x244, osłona kompatybilna z głowicą typu 8666 </t>
  </si>
  <si>
    <t>Osłona na głowicę śródoperacyjną dwupłaszczyznową  do USG, jednorazowa sterylna , bezlateksowa, z rekawem na kable. Szerokość  komory głowicy  min 6 cm, wymiary osłony 20 x 244 cm , kompatybilna z głowica typu 8814</t>
  </si>
  <si>
    <t>Osłona na głowicę liniową  do USG, jednorazowa sterylna , bezlateksowa, z rekawem na kable. Wymiary min 20 x 244 cm , kompatybilna z głowica typu 8811</t>
  </si>
  <si>
    <t>Osłona na głowicę endovaginalną   do USG, jednorazowa sterylna , bezlateksowa, z sterylnym pakietem żelowym. Wymiary min 11,5, 3,5x61 cm , kompatybilna z głowica typu 8819</t>
  </si>
  <si>
    <t>Osłona na głowicę anorektalną 3D  do USG, jednorazowa sterylna. Wymiary min 2,5x28 cm .</t>
  </si>
  <si>
    <t>Razem zadanie nr 26:</t>
  </si>
  <si>
    <t>Słownie wartość brutto zadania nr 26:…………………………………………………………………………………………………………………………………………………………………………………………………..zł</t>
  </si>
  <si>
    <t>Słownie wartość brutto zadania nr 27:…………………………………………………………………………………………………………………………………………………………………………………………………..zł</t>
  </si>
  <si>
    <t>Słownie wartość brutto zadania nr 28:…………………………………………………………………………………………………………………………………………………………………………………………………..zł</t>
  </si>
  <si>
    <t>Razem zadanie nr 29:</t>
  </si>
  <si>
    <t>Razem zadanie nr 30:</t>
  </si>
  <si>
    <t>Razem zadanie nr 31:</t>
  </si>
  <si>
    <t>Razem zadanie nr 32:</t>
  </si>
  <si>
    <t>Razem zadanie nr 33:</t>
  </si>
  <si>
    <t>Słownie wartość brutto zadania nr 33:…………………………………………………………………………………………………………………………………………………………………………………………………..zł</t>
  </si>
  <si>
    <t>Razem zadanie nr 34:</t>
  </si>
  <si>
    <t>Słownie wartość brutto zadania nr 34…………………………………………………………………………………………………………………………………………………………………………………………………..zł</t>
  </si>
  <si>
    <t>Razem zadanie nr 35:</t>
  </si>
  <si>
    <t>Słownie wartość brutto zadania nr 35…………………………………………………………………………………………………………………………………………………………………………………………………..zł</t>
  </si>
  <si>
    <t>Razem zadanie nr 36:</t>
  </si>
  <si>
    <t>Słownie wartość brutto zadania nr 36…………………………………………………………………………………………………………………………………………………………………………………………………..zł</t>
  </si>
  <si>
    <t>op = 
2 szt</t>
  </si>
  <si>
    <t>Razem zadanie nr 37:</t>
  </si>
  <si>
    <t>Słownie wartość brutto zadania nr 37…………………………………………………………………………………………………………………………………………………………………………………………………..zł</t>
  </si>
  <si>
    <t xml:space="preserve">Komplet chirurgiczny 1 x użytku.  składajacy się z bluzy i spodni wykonany z miękkiej włókniny typu SMMS o gramaturze 45 g/m2 rozmiar od S-XXXL, kolor (niebieski,zielony, fioletowy do wyboru Zamawiającego). Bluza - pod szyją wycięcie w kształcie litery "V" obszyte  lamówką, trzy duże kieszenie, rękawy wszywane, spodnie wiązane na troki, rękawy i nogawki spodni na końcach podwinięte i obszyte. Pakowne pojedyńczo- 1 komplet w opakowaniu foliowym, dopasowanym  wielkością do złożonego kompletu, z etykietą  w pełni identyfikujacą wyrób tj. nazwa wyrobu, symbol katalogowy zgodny z formularzem ofertowo -cenowym, rozmiar lot, nazwa producenta/dystrybutora. Produkt zgodny z normą EN 13795. Partia próbna 1 komplet rozmiar S; 1 komplet rozmiar XXXL. </t>
  </si>
  <si>
    <t>Razem zadanie nr 38:</t>
  </si>
  <si>
    <t>Słownie wartość brutto zadania nr 38…………………………………………………………………………………………………………………………………………………………………………………………………..zł</t>
  </si>
  <si>
    <t>Razem zadanie nr 39:</t>
  </si>
  <si>
    <t>Słownie wartość brutto zadania nr 39…………………………………………………………………………………………………………………………………………………………………………………………………..zł</t>
  </si>
  <si>
    <t>Mata chłonna  na podłogę o dużej wchłanialności płynów z możliwością przytwierdzenia do podłogi, o rozmiarach min 80 x 120 cm, wchłanialność  min 1500 mL</t>
  </si>
  <si>
    <t>Razem zadanie nr 40:</t>
  </si>
  <si>
    <t>Słownie wartość brutto zadania nr 40…………………………………………………………………………………………………………………………………………………………………………………………………..zł</t>
  </si>
  <si>
    <t>Razem zadanie nr 41:</t>
  </si>
  <si>
    <t>Słownie wartość brutto zadania nr 41…………………………………………………………………………………………………………………………………………………………………………………………………..zł</t>
  </si>
  <si>
    <t>Razem zadanie nr 42:</t>
  </si>
  <si>
    <t>Słownie wartość brutto zadania nr 42…………………………………………………………………………………………………………………………………………………………………………………………………..zł</t>
  </si>
  <si>
    <t>Słownie wartość brutto zadania nr 43…………………………………………………………………………………………………………………………………………………………………………………………………..zł</t>
  </si>
  <si>
    <t xml:space="preserve">Prześcieradło transportowe o udzwigu min 250 kg wielkość 100 x 200 cm , wykonane z jednolitej tkaniny odpornej na rozerwanie. Udźwig prześcieradła potwierdzony stosownym dokumentem 
</t>
  </si>
  <si>
    <t xml:space="preserve">szt </t>
  </si>
  <si>
    <t>Razem zadanie nr 44:</t>
  </si>
  <si>
    <t>Słownie wartość brutto zadania nr 44…………………………………………………………………………………………………………………………………………………………………………………………………..zł</t>
  </si>
  <si>
    <t>komp.</t>
  </si>
  <si>
    <t>Razem zadanie nr 45:</t>
  </si>
  <si>
    <t>Słownie wartość brutto zadania nr 45…………………………………………………………………………………………………………………………………………………………………………………………………..zł</t>
  </si>
  <si>
    <t xml:space="preserve">Spodenki do kolonoskopii, wykonane z nieprześwitujacej włókniny polipropylenowej lub sms 1 x użytku rozmiar uniwersalny </t>
  </si>
  <si>
    <t>Razem zadanie nr 46:</t>
  </si>
  <si>
    <t>Słownie wartość brutto zadania nr 46…………………………………………………………………………………………………………………………………………………………………………………………………..zł</t>
  </si>
  <si>
    <t>Fartuch foliowy wykonany z mocnej cienkiej, folii, Zakładane przez głowę z karczkiem z przodu, wiązane z tyłu na troki. Rozmiar uiwersalny.</t>
  </si>
  <si>
    <t>Słownie wartość brutto zadania nr 47…………………………………………………………………………………………………………………………………………………………………………………………………..zł</t>
  </si>
  <si>
    <t>Razem zadanie nr 48:</t>
  </si>
  <si>
    <t>Słownie wartość brutto zadania nr 48…………………………………………………………………………………………………………………………………………………………………………………………………..zł</t>
  </si>
  <si>
    <t xml:space="preserve">par </t>
  </si>
  <si>
    <t>Słownie wartość brutto zadania nr 51…………………………………………………………………………………………………………………………………………………………………………………………………..zł</t>
  </si>
  <si>
    <t xml:space="preserve">Okulary ochronne dla osób noszących okulary. Równoważnik osłabienia promieniowania: przód- 0,75 mm Pb, boki - 0,50 mm Pb 
</t>
  </si>
  <si>
    <t>Razem zadanie nr 52:</t>
  </si>
  <si>
    <t>L.p.</t>
  </si>
  <si>
    <t xml:space="preserve">Ilośc szt w opak. jednostkowym </t>
  </si>
  <si>
    <t>8=6x7</t>
  </si>
  <si>
    <t>Podkład otaczający kostkę i piętę o wymiarach  min 250x120x10 mm  (+-10 mm) z możliwością zabezpieczenia na stopie za pomocą taśmy z rzepem</t>
  </si>
  <si>
    <t>Pozycjoner klatki piersiowej i nóg o wymiarach 1115 x 520 x 140 mm (+- 10 mm)  z wycięciem środkowym na okolice jamy brzusznej pacjenta</t>
  </si>
  <si>
    <t>Pozycjoner głowy o wymiarach 280x240x 140 mm (+- 10 mm)do pozycji brzusznej z mozliwościa podłaczenia przewodów do pacjenta</t>
  </si>
  <si>
    <t>Pozycjoner pięt (komplet) o wymiarach 180x100x70 mm (+- 10 mm)</t>
  </si>
  <si>
    <t>komp</t>
  </si>
  <si>
    <t>Materac żelowy o wymiarach 1150x500x10 mm (+- 10 mm)</t>
  </si>
  <si>
    <t>Pozycjoner - stabilizator głowy i szyi o wymiarach 265x220x60 mm (+- 10 mm)</t>
  </si>
  <si>
    <t xml:space="preserve">Pozycjoner do ułożenia pacjenta w pozycji bocznej </t>
  </si>
  <si>
    <t>Podpora po głowę do operacji okulistycznych i neurochirurgicznych 300 x 250 x 100 mm</t>
  </si>
  <si>
    <t>Pozycjoner pod biodro ze rdzeniem piankowym 400 x 215 x 65 mm</t>
  </si>
  <si>
    <t>Krążek pod głowę dla dorosłych 200 - 75x50 mm</t>
  </si>
  <si>
    <t>Materac slizgowy o wymiarach 60 x 60 cm</t>
  </si>
  <si>
    <t xml:space="preserve">Wózek do koszy przeznaczony do przechowywania i transportowania modułowych drucianych koszy sterylizacyjnych oraz pojemników typu Tote Box, a także do magazynowania koszy z wsadem (materiałem do sterlizacji i materiału sterylnego). Wózek wyposazony w jeden kosz, posiada 4 kółka obrotowe (o średnicy 75 mm), zamontowane na łożyskach kulkowych zapewniajacych łatwosć sterowania  w wąskich przejściach. Wyposażony w jeden kosz. Wykonany ze  stali nierdzewnej łatwy do utrzymania w czystości z mozliwościa  dezynfekcj w myjni-dezynfektorze. Wózek wyposazony w  łatwo podłączaną zdejmowaną rączkę, która zwiększa komfort prowadzenia wózka podczas transportu. Pojemność załadunkowa: ok. 150 kg Wymiary  730 x 505 x 15 mm
</t>
  </si>
  <si>
    <t xml:space="preserve">Zestaw rurek eksploatacyjnych  do uchwytu urzadzenia opisanego w poz 1, kanał ssący o średnicy 5mm </t>
  </si>
  <si>
    <t xml:space="preserve">Piła drutowa typu Gilii dł 400 mm </t>
  </si>
  <si>
    <t>op</t>
  </si>
  <si>
    <t>Martryca do nacinania skóry 1:1,5; 1:3 ;1:6  sterylna rozmiar do wyboru zamawiajacego  pakowane po 10 szt</t>
  </si>
  <si>
    <t>Ostrza do dermatomu, opakowanie zbiorcze 10 szt.</t>
  </si>
  <si>
    <r>
      <t>Zestaw okulistyczny</t>
    </r>
    <r>
      <rPr>
        <sz val="10"/>
        <rFont val="Arial Narrow"/>
        <family val="2"/>
        <charset val="238"/>
      </rPr>
      <t xml:space="preserve"> 
Skład zestawu:
1 x Serweta z włókniny trójwarstwowej typu SMS  lub laminatu dwuwarstwowego o gramaturze min 51g/m</t>
    </r>
    <r>
      <rPr>
        <vertAlign val="superscript"/>
        <sz val="10"/>
        <rFont val="Arial Narrow"/>
        <family val="2"/>
        <charset val="238"/>
      </rPr>
      <t>2</t>
    </r>
    <r>
      <rPr>
        <sz val="10"/>
        <rFont val="Arial Narrow"/>
        <family val="2"/>
        <charset val="238"/>
      </rPr>
      <t xml:space="preserve">, wytrzymałości na rozciąganie min. 92 N, wytrzymałości na wypychanie min. 100 Kpa o wymiarach  min 140 x 140 cm  z  jednym  zbiornikiem  płynów, kształtkami z otworem w centralnej części serwety o wymiarach  min 8 x 10cm i folią  samoprzylepną o grubości 0,025mm. Folia powinna utrzymać swe właściwości lepne przez cały  okres zabiegu bez względu na warunki (mokro, sucho)
</t>
    </r>
    <r>
      <rPr>
        <b/>
        <sz val="10"/>
        <rFont val="Arial Narrow"/>
        <family val="2"/>
        <charset val="238"/>
      </rPr>
      <t>Partia próbna 1 szt sterylna.;</t>
    </r>
    <r>
      <rPr>
        <sz val="10"/>
        <rFont val="Arial Narrow"/>
        <family val="2"/>
        <charset val="238"/>
      </rPr>
      <t xml:space="preserve">
 </t>
    </r>
  </si>
  <si>
    <t>2 x Osłona na podłokietnik z taśmą lepną zabezpieczajacą przed osunięciem się osłony z łokietnika lub gumką  max 30 x  50 cm. Pakowane po 2 szt.</t>
  </si>
  <si>
    <r>
      <t xml:space="preserve">1 x Serweta wykonana z laminatu dwuwarstwowego lub włókniny typu sms o wymiarach min 75 x 90 cm niepylącego o gramaturze min 54 g/m2, wytrzymałości na rozciąganie min 92 N, wytrzymałość na wypychanie min 100 Kpa </t>
    </r>
    <r>
      <rPr>
        <b/>
        <sz val="10"/>
        <rFont val="Arial Narrow"/>
        <family val="2"/>
        <charset val="238"/>
      </rPr>
      <t>Partia próbna - 1 szt.</t>
    </r>
  </si>
  <si>
    <t xml:space="preserve">Serweta wykonana z włókniny sms lub dwuwarstwowego laminatu z otworem o średnicy min 7 cm z przylepcem  o wymiarach  min 75 x 90 cm </t>
  </si>
  <si>
    <t>Razem zadanie nr 60:</t>
  </si>
  <si>
    <t>Lp</t>
  </si>
  <si>
    <t xml:space="preserve">j.m </t>
  </si>
  <si>
    <t>Cena jedn.netto</t>
  </si>
  <si>
    <t>Wartość netto</t>
  </si>
  <si>
    <t>VAT  [%]</t>
  </si>
  <si>
    <t>8 =  6x7</t>
  </si>
  <si>
    <t>Ostrze do kraniotomu typu 7021-815 posiadanego przez Zamawiającego</t>
  </si>
  <si>
    <t xml:space="preserve">Wiertło typu różyczka, śr. 1,5 mm; 2,0 mm; 2,5 mm, 4,0 mm,4,5 mm, 5,0 mm do wyboru Zamawiającego wg bieżących potrzeb </t>
  </si>
  <si>
    <r>
      <t xml:space="preserve">Czepek operacyjny (chirurgiczny) z szwem przez środek czepka, zapewniającym dużą objętość czepka, z miękkim wykończeniem brzegów w okolicy czoła (bez gumki), dla osób z długimi włosami, wykonany z perforowanej antyalergicznej włókniny wiskozowej (antyalergiczność potwierdzona stosownym dokumentem) o gramaturze 25 g/m2 i  wiązany na troki z z wydłużona częścią  przednią umożliwiającą wywinięcie jako otokp/potny do wyboru Zamawiającego  Dla udokumentowania spełniania wymogów technicznych niezbędne jest przedstawienie karty technicznych producenta potwierdzającej zgodność z SIWZ oraz dokument potwierdzajacy antyalergiczność wyrobu. Dokumenty muszą potwierdzać jednoznacznie wymagania SIWZ. Pakowane w sztywnym  w kartoniku stanowiącym podajnik czepka po 100 szt. </t>
    </r>
    <r>
      <rPr>
        <b/>
        <sz val="10"/>
        <rFont val="Arial Narrow"/>
        <family val="2"/>
        <charset val="238"/>
      </rPr>
      <t xml:space="preserve">.Partia próbna 1 karton z gumką
</t>
    </r>
  </si>
  <si>
    <r>
      <t xml:space="preserve">Czepek operacyjny (chirurgiczny)chirurgiczny o kształcie furażerki, przeznaczony dla osób z krótkimi włosami, wykonany z perforowanej antyalergicznej  włókniny wiskozowej (antyalergiczność potwierdzona stosownym dokumentem) , podwójną warstwą na wysokości czoła o gramaturze 25 g/m2. Dla udokumentowania spełniania wymogów technicznych niezbędne jest przedstawienie karty technicznych producenta potwierdzającej zgodność z SIWZ oraz dokument potwierdzajacy antyalergiczność wyrobu. Dokumenty muszą potwierdzac jednoznacznie wymagania SIWZ. Pakowane w sztywny  kartoniku stanowiący podajnik czepka.partia próbna. </t>
    </r>
    <r>
      <rPr>
        <b/>
        <sz val="10"/>
        <rFont val="Arial Narrow"/>
        <family val="2"/>
        <charset val="238"/>
      </rPr>
      <t xml:space="preserve">Partia próbna 2 czepki
</t>
    </r>
  </si>
  <si>
    <r>
      <t xml:space="preserve">Sterylny jednorazowy wysokochłonny ręcznik celulozowy  do osuszania rąk po ich  chirurgicznym myciu o wymiarch min 30x 30 cm, gramatrura min 55g/m2 - opakowanie zawiera 2 szt ręcznika. </t>
    </r>
    <r>
      <rPr>
        <b/>
        <sz val="10"/>
        <rFont val="Arial Narrow"/>
        <family val="2"/>
        <charset val="238"/>
      </rPr>
      <t xml:space="preserve">Partia próbna 1 szt
</t>
    </r>
  </si>
  <si>
    <t>Zadanie nr 38 - Komplet chirurgiczny 1 x użytku - cały szpital Morski, Wimcenty</t>
  </si>
  <si>
    <r>
      <t xml:space="preserve">Fartuch ochronny rtg wykonany z lekkiej mieszanki bezołowiowej typu  Xenolite-NL dwustronny jednoczęściowy </t>
    </r>
    <r>
      <rPr>
        <b/>
        <sz val="10"/>
        <rFont val="Arial Narrow"/>
        <family val="2"/>
        <charset val="238"/>
      </rPr>
      <t>(typu prniceska )</t>
    </r>
    <r>
      <rPr>
        <sz val="10"/>
        <rFont val="Arial Narrow"/>
        <family val="2"/>
        <charset val="238"/>
      </rPr>
      <t xml:space="preserve">zapewniający całkowitą ochronę przodu i pleców,  zapinany na ramieniu i z boku na rzep, z lewej strony wyposażony w kieszonkę umiejscowioną na klatce piersiowej. Ochrona rtg  przód 0.50 mm Pb, W zestawie kołnierz chroniący tarczycę wykonany z bezołowiowego materiału zapewniajacego ochronę radiologiczną na poziomie 0.50 mm  Pb oraz wieszak. Kolor do wyboru Zamawiajacego.Rozmiar UNISEX. Dla potwierdzenia wymagań SIWZ zamawiający wymaga, karty technicznej producenta wraz katalogiem wyrobu i instrukcję użytkowania 
</t>
    </r>
  </si>
  <si>
    <t>Razem zadanie nr 59:</t>
  </si>
  <si>
    <t>Słownie wartość brutto zadania nr 59:…………………………………………………………………………………………………………………………………………………………………………………………………..zł</t>
  </si>
  <si>
    <t>brutto</t>
  </si>
  <si>
    <t>Nazwa produktu</t>
  </si>
  <si>
    <t>Ilość</t>
  </si>
  <si>
    <t>szt./kpl.</t>
  </si>
  <si>
    <t>Cena netto</t>
  </si>
  <si>
    <t>1 szt./kpl.</t>
  </si>
  <si>
    <t>VAT %</t>
  </si>
  <si>
    <t>Wartość brutto</t>
  </si>
  <si>
    <t>Niesterylna jednorazowa bluza chirurgiczna</t>
  </si>
  <si>
    <t>Niesterylne jednorazowe spodnie chirurgiczne</t>
  </si>
  <si>
    <t>Ubranie chirurgiczne bluza + spodnie</t>
  </si>
  <si>
    <t>kpl.</t>
  </si>
  <si>
    <t xml:space="preserve">Razem </t>
  </si>
  <si>
    <t>Vat %</t>
  </si>
  <si>
    <t xml:space="preserve">oszczędności </t>
  </si>
  <si>
    <t xml:space="preserve">opis Wejherowo - załącznik Word </t>
  </si>
  <si>
    <t xml:space="preserve">alternatywa 1  zmiana cen TYLKO na komplet </t>
  </si>
  <si>
    <t xml:space="preserve">alternatywa 3  zachowanie  jakości  i cen Gdyni  </t>
  </si>
  <si>
    <t xml:space="preserve">alternatywa 2  - zmiana cen  na komplet oraz dywersyfikacja poz .1 i 2 </t>
  </si>
  <si>
    <r>
      <t xml:space="preserve">Zadanie nr 33 - Czepek operacyjny (chirurgiczny) blok operacyjny Wincenty, Morski </t>
    </r>
    <r>
      <rPr>
        <b/>
        <sz val="12"/>
        <color indexed="10"/>
        <rFont val="Arial Narrow"/>
        <family val="2"/>
        <charset val="238"/>
      </rPr>
      <t>nowa Umowa Hartmann 457 /18</t>
    </r>
  </si>
  <si>
    <r>
      <t xml:space="preserve">Zadanie nr 26 - Sterylna osłona głowic USG typu BK Medical lub równoważne nowa </t>
    </r>
    <r>
      <rPr>
        <b/>
        <sz val="12"/>
        <color indexed="10"/>
        <rFont val="Arial Narrow"/>
        <family val="2"/>
        <charset val="238"/>
      </rPr>
      <t>Umowa Varimed 456/18</t>
    </r>
  </si>
  <si>
    <r>
      <t xml:space="preserve">Zadanie nr 19 - Sterylny  fartuch operacyjny  - bloki i sale operacyjne - Morski i Wincenty  </t>
    </r>
    <r>
      <rPr>
        <b/>
        <sz val="12"/>
        <color indexed="10"/>
        <rFont val="Arial Narrow"/>
        <family val="2"/>
        <charset val="238"/>
      </rPr>
      <t>nowa Umowa Molnlycke 455/18</t>
    </r>
  </si>
  <si>
    <r>
      <t xml:space="preserve">Zadanie nr 59. Sterylny zestaw do operacji okulistycznych nowa </t>
    </r>
    <r>
      <rPr>
        <b/>
        <sz val="12"/>
        <color indexed="10"/>
        <rFont val="Arial Narrow"/>
        <family val="2"/>
        <charset val="238"/>
      </rPr>
      <t>Umowa Lohmann Rauschen 45/18</t>
    </r>
  </si>
  <si>
    <r>
      <t xml:space="preserve">Zadanie nr 51 - Fartuch ochronny i okulary  do operacji z użyciem rtg - sala endowascularna Wincenty   </t>
    </r>
    <r>
      <rPr>
        <b/>
        <sz val="12"/>
        <color indexed="10"/>
        <rFont val="Arial Narrow"/>
        <family val="2"/>
        <charset val="238"/>
      </rPr>
      <t>nowa umowa Medevice 460/18</t>
    </r>
  </si>
  <si>
    <r>
      <t xml:space="preserve">Zadanie nr 37 - Sterylne ręczniki  do osuszania rąk  po ich chirurgicznym myciu </t>
    </r>
    <r>
      <rPr>
        <b/>
        <sz val="12"/>
        <color indexed="10"/>
        <rFont val="Arial Narrow"/>
        <family val="2"/>
        <charset val="238"/>
      </rPr>
      <t>nowa Umowa  Skamex 459/18</t>
    </r>
  </si>
  <si>
    <r>
      <t xml:space="preserve">Zestaw do operacji w obrębie jamy brzusznej - APNEL
Skład zestawu
</t>
    </r>
    <r>
      <rPr>
        <b/>
        <sz val="10"/>
        <rFont val="Arial Narrow"/>
        <family val="2"/>
        <charset val="238"/>
      </rPr>
      <t xml:space="preserve">1x </t>
    </r>
    <r>
      <rPr>
        <sz val="10"/>
        <rFont val="Arial Narrow"/>
        <family val="2"/>
        <charset val="238"/>
      </rPr>
      <t xml:space="preserve">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 2 x </t>
    </r>
    <r>
      <rPr>
        <sz val="10"/>
        <rFont val="Arial Narrow"/>
        <family val="2"/>
        <charset val="238"/>
      </rPr>
      <t xml:space="preserve">Jednokomorowa kieszeń przylepna min 25 x 26 cm
</t>
    </r>
    <r>
      <rPr>
        <b/>
        <sz val="10"/>
        <rFont val="Arial Narrow"/>
        <family val="2"/>
        <charset val="238"/>
      </rPr>
      <t>1 szt</t>
    </r>
    <r>
      <rPr>
        <sz val="10"/>
        <rFont val="Arial Narrow"/>
        <family val="2"/>
        <charset val="238"/>
      </rPr>
      <t xml:space="preserve"> -  Serweta górna - jako ekran anestezjologicznyc o wymiarach  min 150 x 200 cm wyknonana z włókniny typu SMS o gramaturze min 51g/m2 z wyśrodkowaną warstwą  nieprzemakalną chłonną, wykonaną z laminatu o gramaturze min 105 g/m</t>
    </r>
    <r>
      <rPr>
        <vertAlign val="superscript"/>
        <sz val="10"/>
        <rFont val="Arial Narrow"/>
        <family val="2"/>
        <charset val="238"/>
      </rPr>
      <t xml:space="preserve">2 </t>
    </r>
    <r>
      <rPr>
        <sz val="10"/>
        <rFont val="Arial Narrow"/>
        <family val="2"/>
        <charset val="238"/>
      </rPr>
      <t xml:space="preserve">wielkości 50 x 35 cm wykończona taśmą lepną,warstwa chłonna wyśrodkowana na dłuższym brzegu serwety.
</t>
    </r>
    <r>
      <rPr>
        <b/>
        <sz val="10"/>
        <rFont val="Arial Narrow"/>
        <family val="2"/>
        <charset val="238"/>
      </rPr>
      <t xml:space="preserve">1 x </t>
    </r>
    <r>
      <rPr>
        <sz val="10"/>
        <rFont val="Arial Narrow"/>
        <family val="2"/>
        <charset val="238"/>
      </rPr>
      <t xml:space="preserve">Serweta dolna o wielkości min 180 x 200 cm wykonana z włókniny typu SMS o gramaturze min 51g/m2 wzmocniona warstwą nieprzemekalną, chłonną wykonaną z laminatu o gramaturze min 105 g/m2 wielkości 80x 120 cm,  wykończona taśmą lepną, 
</t>
    </r>
    <r>
      <rPr>
        <b/>
        <sz val="10"/>
        <rFont val="Arial Narrow"/>
        <family val="2"/>
        <charset val="238"/>
      </rPr>
      <t>2 x</t>
    </r>
    <r>
      <rPr>
        <sz val="10"/>
        <rFont val="Arial Narrow"/>
        <family val="2"/>
        <charset val="238"/>
      </rPr>
      <t xml:space="preserve"> Serwety boczne wykonane w całości  z chłonnego i nieprzemakalnego  laminatu o gramaturze min 105 g/m</t>
    </r>
    <r>
      <rPr>
        <vertAlign val="superscript"/>
        <sz val="10"/>
        <rFont val="Arial Narrow"/>
        <family val="2"/>
        <charset val="238"/>
      </rPr>
      <t>2</t>
    </r>
    <r>
      <rPr>
        <sz val="10"/>
        <rFont val="Arial Narrow"/>
        <family val="2"/>
        <charset val="238"/>
      </rPr>
      <t xml:space="preserve">  o wymiarach  min 75 x 75 cm wykończone taśmą lepną.
</t>
    </r>
    <r>
      <rPr>
        <b/>
        <sz val="10"/>
        <rFont val="Arial Narrow"/>
        <family val="2"/>
        <charset val="238"/>
      </rPr>
      <t>1x</t>
    </r>
    <r>
      <rPr>
        <sz val="10"/>
        <rFont val="Arial Narrow"/>
        <family val="2"/>
        <charset val="238"/>
      </rPr>
      <t xml:space="preserve"> serweta wykonana z sms o wielkości  min 100 x 100 cm do przykrycia narzędzi na stoliku podręcznym 
</t>
    </r>
    <r>
      <rPr>
        <b/>
        <sz val="10"/>
        <rFont val="Arial Narrow"/>
        <family val="2"/>
        <charset val="238"/>
      </rPr>
      <t xml:space="preserve">2 x </t>
    </r>
    <r>
      <rPr>
        <sz val="10"/>
        <rFont val="Arial Narrow"/>
        <family val="2"/>
        <charset val="238"/>
      </rPr>
      <t xml:space="preserve">Miska plastikowa 250 ml 
Fartuch chirurgiczny wzmocniony wykonany z wysoko przewiewnej włókniny typu spunelace/sontara o łącznej gramaturze w części krytycznej  min 98 g/m2 z wstawkami nieprzemakalnymi z laminatu  z wewnętrzną warstwa chłonną w części krytycznej w  </t>
    </r>
    <r>
      <rPr>
        <b/>
        <sz val="10"/>
        <rFont val="Arial Narrow"/>
        <family val="2"/>
        <charset val="238"/>
      </rPr>
      <t>rozmiarach:  XL - 2 szt ; L- 1 szt - dodatkowo zapakowany.</t>
    </r>
    <r>
      <rPr>
        <sz val="10"/>
        <rFont val="Arial Narrow"/>
        <family val="2"/>
        <charset val="238"/>
      </rPr>
      <t xml:space="preserve">
</t>
    </r>
    <r>
      <rPr>
        <b/>
        <sz val="10"/>
        <rFont val="Arial Narrow"/>
        <family val="2"/>
        <charset val="238"/>
      </rPr>
      <t xml:space="preserve">1 x </t>
    </r>
    <r>
      <rPr>
        <sz val="10"/>
        <rFont val="Arial Narrow"/>
        <family val="2"/>
        <charset val="238"/>
      </rPr>
      <t xml:space="preserve"> Organizer przewodów (rzepy przylepny) o wymiarach min  2 x 22 cm. 
</t>
    </r>
    <r>
      <rPr>
        <b/>
        <sz val="10"/>
        <rFont val="Arial Narrow"/>
        <family val="2"/>
        <charset val="238"/>
      </rPr>
      <t>3 x</t>
    </r>
    <r>
      <rPr>
        <sz val="10"/>
        <rFont val="Arial Narrow"/>
        <family val="2"/>
        <charset val="238"/>
      </rPr>
      <t xml:space="preserve"> Ręczniki chłonne do rąk  min 30 x 30 cm
</t>
    </r>
    <r>
      <rPr>
        <b/>
        <sz val="10"/>
        <rFont val="Arial Narrow"/>
        <family val="2"/>
        <charset val="238"/>
      </rPr>
      <t xml:space="preserve">1 x </t>
    </r>
    <r>
      <rPr>
        <sz val="10"/>
        <rFont val="Arial Narrow"/>
        <family val="2"/>
        <charset val="238"/>
      </rPr>
      <t xml:space="preserve"> Folia (w kolorze widocznym po przyklejeniu do podłogi) z 4 przylepcami do ufiksowania na podłodze o wielkości max 100 x 100 cm do liczenia materiału opatrunkowego.
Całość  owinięta w serwetę z laminatu nieprzemakalnego o wymiarach  min. 140-150 x 180- 200 cm,  jako przykrycie na stolik instrumentariuszki.  </t>
    </r>
    <r>
      <rPr>
        <b/>
        <sz val="10"/>
        <rFont val="Arial Narrow"/>
        <family val="2"/>
        <charset val="238"/>
      </rPr>
      <t xml:space="preserve">Partia próbna 1 zestaw 
</t>
    </r>
  </si>
  <si>
    <r>
      <t xml:space="preserve"> Zestaw uniwersalny - ZU
</t>
    </r>
    <r>
      <rPr>
        <b/>
        <sz val="10"/>
        <rFont val="Arial Narrow"/>
        <family val="2"/>
        <charset val="238"/>
      </rPr>
      <t>Skład zestawu
1 x</t>
    </r>
    <r>
      <rPr>
        <sz val="10"/>
        <rFont val="Arial Narrow"/>
        <family val="2"/>
        <charset val="238"/>
      </rPr>
      <t xml:space="preserve"> Osłona na stolik Mayo typu worek o wymiarach 75-80 cm x 140-150 cm, z wzmocnioną  warstwą chłonną w części roboczej blatu stolika o wielkosci min 60 x 75 cm.
</t>
    </r>
    <r>
      <rPr>
        <b/>
        <sz val="10"/>
        <rFont val="Arial Narrow"/>
        <family val="2"/>
        <charset val="238"/>
      </rPr>
      <t xml:space="preserve">2x </t>
    </r>
    <r>
      <rPr>
        <sz val="10"/>
        <rFont val="Arial Narrow"/>
        <family val="2"/>
        <charset val="238"/>
      </rPr>
      <t xml:space="preserve">Kieszeń dwusekcyjna min 30 x 40 cm 
</t>
    </r>
    <r>
      <rPr>
        <b/>
        <sz val="10"/>
        <rFont val="Arial Narrow"/>
        <family val="2"/>
        <charset val="238"/>
      </rPr>
      <t>1 x</t>
    </r>
    <r>
      <rPr>
        <sz val="10"/>
        <rFont val="Arial Narrow"/>
        <family val="2"/>
        <charset val="238"/>
      </rPr>
      <t xml:space="preserve"> Serweta górna -  ekran anestezjologiczny o wymiarach  min 150 x 200 cm wynonana z włókniny typu SMS o gramaturze min 51g/m</t>
    </r>
    <r>
      <rPr>
        <vertAlign val="superscript"/>
        <sz val="10"/>
        <rFont val="Arial Narrow"/>
        <family val="2"/>
        <charset val="238"/>
      </rPr>
      <t>2</t>
    </r>
    <r>
      <rPr>
        <sz val="10"/>
        <rFont val="Arial Narrow"/>
        <family val="2"/>
        <charset val="238"/>
      </rPr>
      <t xml:space="preserve"> lub dwuwarstwowego laminatu z wyśrodkowaną warstwą  nieprzemakalną warstwą chłonną wykonaną z laminatu o gramaturze min 60 g/m</t>
    </r>
    <r>
      <rPr>
        <vertAlign val="superscript"/>
        <sz val="10"/>
        <rFont val="Arial Narrow"/>
        <family val="2"/>
        <charset val="238"/>
      </rPr>
      <t>2</t>
    </r>
    <r>
      <rPr>
        <sz val="10"/>
        <rFont val="Arial Narrow"/>
        <family val="2"/>
        <charset val="238"/>
      </rPr>
      <t xml:space="preserve">  wykończona taśmą lepną.
</t>
    </r>
    <r>
      <rPr>
        <b/>
        <sz val="10"/>
        <rFont val="Arial Narrow"/>
        <family val="2"/>
        <charset val="238"/>
      </rPr>
      <t>1 x</t>
    </r>
    <r>
      <rPr>
        <sz val="10"/>
        <rFont val="Arial Narrow"/>
        <family val="2"/>
        <charset val="238"/>
      </rPr>
      <t xml:space="preserve"> Serweta dolna o wielkości min180 x 200 cm  wykonana z włókniny typu sms o gramaturze min 51g/m</t>
    </r>
    <r>
      <rPr>
        <vertAlign val="superscript"/>
        <sz val="10"/>
        <rFont val="Arial Narrow"/>
        <family val="2"/>
        <charset val="238"/>
      </rPr>
      <t xml:space="preserve">2 </t>
    </r>
    <r>
      <rPr>
        <sz val="10"/>
        <rFont val="Arial Narrow"/>
        <family val="2"/>
        <charset val="238"/>
      </rPr>
      <t xml:space="preserve">  lub dwuwarstwowego laminatu, wzmocniona warstwą nieprzemakalną,  chłonną wykonaną z laminatu o gramaturze min 55 g/m2,  wykończona taśmą lepną. 
</t>
    </r>
    <r>
      <rPr>
        <b/>
        <sz val="10"/>
        <rFont val="Arial Narrow"/>
        <family val="2"/>
        <charset val="238"/>
      </rPr>
      <t>2 x</t>
    </r>
    <r>
      <rPr>
        <sz val="10"/>
        <rFont val="Arial Narrow"/>
        <family val="2"/>
        <charset val="238"/>
      </rPr>
      <t xml:space="preserve"> Serwety boczne wykonane w całości  z chłonnego i nieprzemakalnego  dwuwarstwowego laminatu  o gramaturze min 55 g/m2  o wymiarach  min 75 x 75 cm wykończone taśmą lepną 
</t>
    </r>
    <r>
      <rPr>
        <b/>
        <sz val="10"/>
        <rFont val="Arial Narrow"/>
        <family val="2"/>
        <charset val="238"/>
      </rPr>
      <t>1 x</t>
    </r>
    <r>
      <rPr>
        <sz val="10"/>
        <rFont val="Arial Narrow"/>
        <family val="2"/>
        <charset val="238"/>
      </rPr>
      <t xml:space="preserve"> miseczka 1 x użytku o pojemności 250 ml
</t>
    </r>
    <r>
      <rPr>
        <b/>
        <sz val="10"/>
        <rFont val="Arial Narrow"/>
        <family val="2"/>
        <charset val="238"/>
      </rPr>
      <t>2 x</t>
    </r>
    <r>
      <rPr>
        <sz val="10"/>
        <rFont val="Arial Narrow"/>
        <family val="2"/>
        <charset val="238"/>
      </rPr>
      <t xml:space="preserve"> ręczniki chłonne do rąk min 30 x 30 cm
</t>
    </r>
    <r>
      <rPr>
        <b/>
        <sz val="10"/>
        <rFont val="Arial Narrow"/>
        <family val="2"/>
        <charset val="238"/>
      </rPr>
      <t xml:space="preserve">1 x </t>
    </r>
    <r>
      <rPr>
        <sz val="10"/>
        <rFont val="Arial Narrow"/>
        <family val="2"/>
        <charset val="238"/>
      </rPr>
      <t xml:space="preserve"> Organizer przewodów (rzepy przylepny) o wymiarach   min 2 x 22 cm
Fartuch chirurgiczny wykonany z włókniny typu sms o łącznej gramaturze w części krytycznej  min 74g/m2, wzmocniony w części przedniej i na rękawach, powyżej łokcia.- rozmiar L- 1szt,  XL- 2 szt. 
Całość  owinięta w serwetę z laminatu nieprzemakalnego o wymiarach  min. 150 x 190 cm,  jako przykrycie na stolik instrumentariuszki. Partia próbna - 1 zestaw  
</t>
    </r>
  </si>
  <si>
    <r>
      <t xml:space="preserve">Zestaw sterylnych do wszczepiania rozruszników - (ZWR)
Skład zestawu: Serweta o wymiarach min 320x240 cm wykonana z laminatu folii i włókniny o gramaturze min. 56 gr/m2 , wytrzymałości na rozciąganie na mokro min. 80 N wytrzymałość na wypychanie na mokro min 150 Kpa z dwiema przeźroczystymi wstawkami min. 60 x 320 cm umożliwiającymi  jałowe zabezpieczenie pulpitu sterowniczego. Serweta posiada dwa otwory 12 cm wypełnione folią i otoczone taśma lepną . Dookoła otworów dodatkowa warstwa chłonna  z wysokochłonnego laminatu dwuwarstwowego , łączna nieprzemakalność serwety i dodatkowej warstwy  min 450 cm H2O o wymiarach min 120x80 cm. 
</t>
    </r>
    <r>
      <rPr>
        <b/>
        <sz val="10"/>
        <rFont val="Arial Narrow"/>
        <family val="2"/>
        <charset val="238"/>
      </rPr>
      <t>1 szt.</t>
    </r>
    <r>
      <rPr>
        <sz val="10"/>
        <rFont val="Arial Narrow"/>
        <family val="2"/>
        <charset val="238"/>
      </rPr>
      <t xml:space="preserve"> SERWETA WYKONANA TAK ABY PODCZAS UŻUTKOWANIA UŁOŻONA BYŁA WŁÓKNINĄ DO PACJENTA
</t>
    </r>
    <r>
      <rPr>
        <b/>
        <sz val="10"/>
        <rFont val="Arial Narrow"/>
        <family val="2"/>
        <charset val="238"/>
      </rPr>
      <t>2 x</t>
    </r>
    <r>
      <rPr>
        <sz val="10"/>
        <rFont val="Arial Narrow"/>
        <family val="2"/>
        <charset val="238"/>
      </rPr>
      <t xml:space="preserve"> osłona foliowa na sprzęt  140x140 cm z gumką 
</t>
    </r>
    <r>
      <rPr>
        <b/>
        <sz val="10"/>
        <rFont val="Arial Narrow"/>
        <family val="2"/>
        <charset val="238"/>
      </rPr>
      <t xml:space="preserve">1 x </t>
    </r>
    <r>
      <rPr>
        <sz val="10"/>
        <rFont val="Arial Narrow"/>
        <family val="2"/>
        <charset val="238"/>
      </rPr>
      <t xml:space="preserve"> fartuch chirurgiczny , wszystkie szwy wykonane metodą ultradźwiękową , bez wzmocnień w rozmiarze M 
</t>
    </r>
    <r>
      <rPr>
        <b/>
        <sz val="10"/>
        <rFont val="Arial Narrow"/>
        <family val="2"/>
        <charset val="238"/>
      </rPr>
      <t>1 x</t>
    </r>
    <r>
      <rPr>
        <sz val="10"/>
        <rFont val="Arial Narrow"/>
        <family val="2"/>
        <charset val="238"/>
      </rPr>
      <t xml:space="preserve">  fartuch chirurgiczny , wszystkie szwy wykonane metodą ultradźwiękową bez wzmocnień w rozmiarze L        
</t>
    </r>
    <r>
      <rPr>
        <b/>
        <sz val="10"/>
        <rFont val="Arial Narrow"/>
        <family val="2"/>
        <charset val="238"/>
      </rPr>
      <t>2 x</t>
    </r>
    <r>
      <rPr>
        <sz val="10"/>
        <rFont val="Arial Narrow"/>
        <family val="2"/>
        <charset val="238"/>
      </rPr>
      <t xml:space="preserve"> ściereczki do rąk z włókniny kompresowej w rozmiarze 10x20 cm.  
</t>
    </r>
    <r>
      <rPr>
        <b/>
        <sz val="10"/>
        <rFont val="Arial Narrow"/>
        <family val="2"/>
        <charset val="238"/>
      </rPr>
      <t xml:space="preserve">1 x </t>
    </r>
    <r>
      <rPr>
        <sz val="10"/>
        <rFont val="Arial Narrow"/>
        <family val="2"/>
        <charset val="238"/>
      </rPr>
      <t xml:space="preserve"> podkład wysokochłonny w rozmiarze 60x90 cm z przylepcem wzdłuż krótszego boku.   
</t>
    </r>
    <r>
      <rPr>
        <b/>
        <sz val="10"/>
        <rFont val="Arial Narrow"/>
        <family val="2"/>
        <charset val="238"/>
      </rPr>
      <t xml:space="preserve"> 1 x</t>
    </r>
    <r>
      <rPr>
        <sz val="10"/>
        <rFont val="Arial Narrow"/>
        <family val="2"/>
        <charset val="238"/>
      </rPr>
      <t xml:space="preserve"> serweta na stolik zabiegowy podfoliowana, trójwarstwowa o gramaturze min. 70 gr/m2 w rozmiarze 75x100 cm.
- kompresy 17 nitkowe  8 warst  w rozmiarze  7,5x7,5 100 szt   KG 17N 7,5x7,5 8W DJ B A1 </t>
    </r>
    <r>
      <rPr>
        <b/>
        <sz val="10"/>
        <rFont val="Arial Narrow"/>
        <family val="2"/>
        <charset val="238"/>
      </rPr>
      <t xml:space="preserve">100 SZT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w rozmiarze  140X80 składany teleskopowo.
</t>
    </r>
    <r>
      <rPr>
        <b/>
        <sz val="10"/>
        <rFont val="Arial Narrow"/>
        <family val="2"/>
        <charset val="238"/>
      </rPr>
      <t>1 x</t>
    </r>
    <r>
      <rPr>
        <sz val="10"/>
        <rFont val="Arial Narrow"/>
        <family val="2"/>
        <charset val="238"/>
      </rPr>
      <t xml:space="preserve"> serweta w rozmiarze min 55x60 cm, podfoliowana o gramaturze min. 56 gr/m2  samoprzylepna, w górnej części złożona 2/3 tworząc w ten sposób kieszeń.   
</t>
    </r>
    <r>
      <rPr>
        <b/>
        <sz val="10"/>
        <rFont val="Arial Narrow"/>
        <family val="2"/>
        <charset val="238"/>
      </rPr>
      <t>1 x</t>
    </r>
    <r>
      <rPr>
        <sz val="10"/>
        <rFont val="Arial Narrow"/>
        <family val="2"/>
        <charset val="238"/>
      </rPr>
      <t xml:space="preserve"> opatrunek przylepny w rozmiarze  8X15 cm.   
</t>
    </r>
    <r>
      <rPr>
        <b/>
        <sz val="10"/>
        <rFont val="Arial Narrow"/>
        <family val="2"/>
        <charset val="238"/>
      </rPr>
      <t>1 x</t>
    </r>
    <r>
      <rPr>
        <sz val="10"/>
        <rFont val="Arial Narrow"/>
        <family val="2"/>
        <charset val="238"/>
      </rPr>
      <t xml:space="preserve">serweta podfoliowana o gramaturze min. 43 gr/m2 w rozmiarze min. 200x150 cm na stół instrumentariuszki , jednocześnie owinięcie zestawu.
</t>
    </r>
    <r>
      <rPr>
        <b/>
        <sz val="10"/>
        <rFont val="Arial Narrow"/>
        <family val="2"/>
        <charset val="238"/>
      </rPr>
      <t xml:space="preserve">2 x </t>
    </r>
    <r>
      <rPr>
        <sz val="10"/>
        <rFont val="Arial Narrow"/>
        <family val="2"/>
        <charset val="238"/>
      </rPr>
      <t xml:space="preserve">klipsy plastikowe
</t>
    </r>
    <r>
      <rPr>
        <b/>
        <sz val="10"/>
        <rFont val="Arial Narrow"/>
        <family val="2"/>
        <charset val="238"/>
      </rPr>
      <t xml:space="preserve">2 x </t>
    </r>
    <r>
      <rPr>
        <sz val="10"/>
        <rFont val="Arial Narrow"/>
        <family val="2"/>
        <charset val="238"/>
      </rPr>
      <t xml:space="preserve">miska plastikowa 250ml
</t>
    </r>
    <r>
      <rPr>
        <b/>
        <sz val="10"/>
        <rFont val="Arial Narrow"/>
        <family val="2"/>
        <charset val="238"/>
      </rPr>
      <t xml:space="preserve">1 xmiska plastikowa 500 ml
Zestaw w opakowaniu papier-folia z etykietą główną z nazwą zestawu, piktogramami poszczególnych elementów z ich ilościami i rozmiarami, kodem kreskowym oraz z czterema wklejkami typu tag każda z nr. Ref. Zestawu ,datą produkcji, datą ważności.
</t>
    </r>
  </si>
  <si>
    <r>
      <t xml:space="preserve">Zestaw do ablacji 
Skład zestawu : 
</t>
    </r>
    <r>
      <rPr>
        <b/>
        <sz val="10"/>
        <rFont val="Arial Narrow"/>
        <family val="2"/>
        <charset val="238"/>
      </rPr>
      <t xml:space="preserve">1 x </t>
    </r>
    <r>
      <rPr>
        <sz val="10"/>
        <rFont val="Arial Narrow"/>
        <family val="2"/>
        <charset val="238"/>
      </rPr>
      <t xml:space="preserve">serweta o wymiarach 210 x 290 cm wykonana z włókniny typu SMS o gramaturze 54g/m2. Serweta posiada dwa otwory udowe o średnicy 12 cm otoczone taśmą lepną. Dookoła otworów warstwa absorbująca o gramaturze 150,6 g/m2, o wymiarach 120 x 80 cm 
</t>
    </r>
    <r>
      <rPr>
        <b/>
        <sz val="10"/>
        <rFont val="Arial Narrow"/>
        <family val="2"/>
        <charset val="238"/>
      </rPr>
      <t xml:space="preserve">2x </t>
    </r>
    <r>
      <rPr>
        <sz val="10"/>
        <rFont val="Arial Narrow"/>
        <family val="2"/>
        <charset val="238"/>
      </rPr>
      <t xml:space="preserve"> fartuch chirurgiczny wykonany z trójwarstwowej włókniny typu SMS o gramaturze min. 44 g/m2 rozm. L –  (jeden zapakowany osobno) 
</t>
    </r>
    <r>
      <rPr>
        <b/>
        <sz val="10"/>
        <rFont val="Arial Narrow"/>
        <family val="2"/>
        <charset val="238"/>
      </rPr>
      <t>2 x</t>
    </r>
    <r>
      <rPr>
        <sz val="10"/>
        <rFont val="Arial Narrow"/>
        <family val="2"/>
        <charset val="238"/>
      </rPr>
      <t xml:space="preserve"> ręcznik chłonny 30x40cm 
</t>
    </r>
    <r>
      <rPr>
        <b/>
        <sz val="10"/>
        <rFont val="Arial Narrow"/>
        <family val="2"/>
        <charset val="238"/>
      </rPr>
      <t xml:space="preserve">1 x </t>
    </r>
    <r>
      <rPr>
        <sz val="10"/>
        <rFont val="Arial Narrow"/>
        <family val="2"/>
        <charset val="238"/>
      </rPr>
      <t xml:space="preserve">miseczka plastikowa przezroczysta z podziałką min.250ml
</t>
    </r>
    <r>
      <rPr>
        <b/>
        <sz val="10"/>
        <rFont val="Arial Narrow"/>
        <family val="2"/>
        <charset val="238"/>
      </rPr>
      <t>2 x</t>
    </r>
    <r>
      <rPr>
        <sz val="10"/>
        <rFont val="Arial Narrow"/>
        <family val="2"/>
        <charset val="238"/>
      </rPr>
      <t xml:space="preserve"> miseczka plastikowa przezroczysta z podziałką min.500ml
</t>
    </r>
    <r>
      <rPr>
        <b/>
        <sz val="10"/>
        <rFont val="Arial Narrow"/>
        <family val="2"/>
        <charset val="238"/>
      </rPr>
      <t>50 x</t>
    </r>
    <r>
      <rPr>
        <sz val="10"/>
        <rFont val="Arial Narrow"/>
        <family val="2"/>
        <charset val="238"/>
      </rPr>
      <t xml:space="preserve"> gaziki 8 - warstwowe o wymiarach 7,5 x 7,5 cm - 50 szt. 
</t>
    </r>
    <r>
      <rPr>
        <b/>
        <sz val="10"/>
        <rFont val="Arial Narrow"/>
        <family val="2"/>
        <charset val="238"/>
      </rPr>
      <t xml:space="preserve">1 x </t>
    </r>
    <r>
      <rPr>
        <sz val="10"/>
        <rFont val="Arial Narrow"/>
        <family val="2"/>
        <charset val="238"/>
      </rPr>
      <t xml:space="preserve"> strzykawka 10 ml typ luer
</t>
    </r>
    <r>
      <rPr>
        <b/>
        <sz val="10"/>
        <rFont val="Arial Narrow"/>
        <family val="2"/>
        <charset val="238"/>
      </rPr>
      <t>1 x</t>
    </r>
    <r>
      <rPr>
        <sz val="10"/>
        <rFont val="Arial Narrow"/>
        <family val="2"/>
        <charset val="238"/>
      </rPr>
      <t xml:space="preserve"> strzykawka 20 ml typ luer 
</t>
    </r>
    <r>
      <rPr>
        <b/>
        <sz val="10"/>
        <rFont val="Arial Narrow"/>
        <family val="2"/>
        <charset val="238"/>
      </rPr>
      <t>1 x</t>
    </r>
    <r>
      <rPr>
        <sz val="10"/>
        <rFont val="Arial Narrow"/>
        <family val="2"/>
        <charset val="238"/>
      </rPr>
      <t xml:space="preserve">  igła nr 0,8 x 40 mm. 
</t>
    </r>
    <r>
      <rPr>
        <b/>
        <sz val="10"/>
        <rFont val="Arial Narrow"/>
        <family val="2"/>
        <charset val="238"/>
      </rPr>
      <t>1 x</t>
    </r>
    <r>
      <rPr>
        <sz val="10"/>
        <rFont val="Arial Narrow"/>
        <family val="2"/>
        <charset val="238"/>
      </rPr>
      <t xml:space="preserve"> igła nr 1,2 x 40 mm 
- strzykawka wkręcana 10 ml – 3 szt. we własnym jałowym opakowaniu 
- strzykawka wkręcana 20 ml – 1 szt. w osobnym jałowym opakowaniu 
- igła angiograficzna Seldingera 1.3 x 70 mm – 1 szt. 
- pokrowiec na przewody (tubus) przezroczysty, rozmiar 14x250cm – 4 szt. w osobnym jałowym opakowaniu.Całość owinięta w nieprzemakalną serwetę o wymiarach 150 x 190 cm o gramaturze 85 g/m2 - jako przykrycie na stolik instrumentariuszki 
</t>
    </r>
    <r>
      <rPr>
        <b/>
        <sz val="10"/>
        <rFont val="Arial Narrow"/>
        <family val="2"/>
        <charset val="238"/>
      </rPr>
      <t>1 x</t>
    </r>
    <r>
      <rPr>
        <sz val="10"/>
        <rFont val="Arial Narrow"/>
        <family val="2"/>
        <charset val="238"/>
      </rPr>
      <t xml:space="preserve"> serweta na stolik zabiegowy, trójwarstwowa o gramaturze min. 70 gr/m2 w rozmiarze 75x100 cm  
</t>
    </r>
    <r>
      <rPr>
        <b/>
        <sz val="10"/>
        <rFont val="Arial Narrow"/>
        <family val="2"/>
        <charset val="238"/>
      </rPr>
      <t xml:space="preserve">1 x  Osłona na ramię C wykonana z przezroczystej, miękkiej dobrze układającej się foli. Osłona jednoczęściowa osłaniająca ramie C na min 1/2 całkowitej długości ramienia C. Pasująca na dolną i górną część ramienia C o dł. min 75x150 cm z min dwiema taśmami mocującymi 
</t>
    </r>
  </si>
  <si>
    <r>
      <t xml:space="preserve">Obłożenie do cystoskopii - skład:
</t>
    </r>
    <r>
      <rPr>
        <b/>
        <sz val="10"/>
        <rFont val="Arial Narrow"/>
        <family val="2"/>
        <charset val="238"/>
      </rPr>
      <t xml:space="preserve">1 x  </t>
    </r>
    <r>
      <rPr>
        <sz val="10"/>
        <rFont val="Arial Narrow"/>
        <family val="2"/>
        <charset val="238"/>
      </rPr>
      <t xml:space="preserve">obłożenie chirurgiczne 100x150cm posiadające otwór eliptyczny 15x20cm otoczony warstwa chłonną 37,5x45cm; 
</t>
    </r>
    <r>
      <rPr>
        <b/>
        <sz val="10"/>
        <rFont val="Arial Narrow"/>
        <family val="2"/>
        <charset val="238"/>
      </rPr>
      <t xml:space="preserve">1 x </t>
    </r>
    <r>
      <rPr>
        <sz val="10"/>
        <rFont val="Arial Narrow"/>
        <family val="2"/>
        <charset val="238"/>
      </rPr>
      <t xml:space="preserve">( para) osłony na kończynę z taśmą lepną min 73x118cm; 
</t>
    </r>
    <r>
      <rPr>
        <b/>
        <sz val="10"/>
        <rFont val="Arial Narrow"/>
        <family val="2"/>
        <charset val="238"/>
      </rPr>
      <t>2 x</t>
    </r>
    <r>
      <rPr>
        <sz val="10"/>
        <rFont val="Arial Narrow"/>
        <family val="2"/>
        <charset val="238"/>
      </rPr>
      <t xml:space="preserve">  Sterylna taśma lepna min 9x49cm, 
</t>
    </r>
    <r>
      <rPr>
        <b/>
        <sz val="10"/>
        <rFont val="Arial Narrow"/>
        <family val="2"/>
        <charset val="238"/>
      </rPr>
      <t>1 x</t>
    </r>
    <r>
      <rPr>
        <sz val="10"/>
        <rFont val="Arial Narrow"/>
        <family val="2"/>
        <charset val="238"/>
      </rPr>
      <t xml:space="preserve"> Serweta na stół (owinięcie obłożenia) min 100x150cm; 
</t>
    </r>
    <r>
      <rPr>
        <b/>
        <sz val="10"/>
        <rFont val="Arial Narrow"/>
        <family val="2"/>
        <charset val="238"/>
      </rPr>
      <t xml:space="preserve">1 x Fartuch z włókniny typu spunlace wzmocniony do zabiegów urologicznych - L.
Obłożenie chirurgiczne wykonane z laminatu dwuwarstwowego, nieprzemakalnego o gramaturze min 55 g/m2 wzmocnione warstwa chłonną  w strefie krytycznej  wyrobu.Wytrzymałość na wypychanie w strefie krytycznej na sucho mokro min 110/108 kPa.
</t>
    </r>
  </si>
  <si>
    <r>
      <t>Zestaw do operacji migdałków
1 x</t>
    </r>
    <r>
      <rPr>
        <b/>
        <sz val="10"/>
        <rFont val="Arial Narrow"/>
        <family val="2"/>
        <charset val="238"/>
      </rPr>
      <t xml:space="preserve">  </t>
    </r>
    <r>
      <rPr>
        <sz val="10"/>
        <rFont val="Arial Narrow"/>
        <family val="2"/>
        <charset val="238"/>
      </rPr>
      <t xml:space="preserve">Osłona na stolik Mayo typu worek o wymiarach max 75-80 cm x 140-150 cm, z wzmocnioną  warstwą chłonną w części roboczej blatu stolika, złożona w sposób umożliwiający bezpieczne i sprawne nałożenie worka na stolik Mayo -  ilość osłon.
1 x Kieszeń przylepna 2-sekcyjna 38 x 43 cm 
1 x Serweta  dwuwarstwowa typu turban 100 x75 cm i 90 x 75 cm 
1 x Serweta główna dwuwarstwowa 200 x 260 z wycięciem „U” 6,5 x 60 cm
1 x Pojemnik plastikowy 250 ml, niebieski z podziałką
1 x  Pojemnik plastikowy typu nerka  o pojemności 700 ml 
1 x  Ręcznik celulozowy 30 x 33 cm 
1 x Fartuch chirurgiczny  L 
1 x Fartuch chirurgiczny XL
1 x Serweta 2-warstwowa na stół narzędziowy 100 x 150 cm (opakowanie zestawu)
</t>
    </r>
    <r>
      <rPr>
        <b/>
        <sz val="10"/>
        <rFont val="Arial Narrow"/>
        <family val="2"/>
        <charset val="238"/>
      </rPr>
      <t>Wymagania</t>
    </r>
    <r>
      <rPr>
        <sz val="10"/>
        <rFont val="Arial Narrow"/>
        <family val="2"/>
        <charset val="238"/>
      </rPr>
      <t xml:space="preserve">:Serwety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t>
    </r>
  </si>
  <si>
    <t xml:space="preserve">Zestaw laryngologiczny podstawowy
1 x serweta otolaryngologiczna 3-warstwowa z samoprzylepym oknem decentralnym 10 x 10 cm 120 x 240 cm
1 x serweta na stół narzędziowy wzmocniona 140 x 190 cm (opakowanie zestawu)
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Partia próbna 1 zestaw
</t>
  </si>
  <si>
    <r>
      <t xml:space="preserve">Zestaw do chirurgi szczękowej
Skład zestawu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wzmocniona 200 x 300 cm z wycięciem „U”  6,5  x 55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2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zgpdną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4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osłona na stolik Mayo 80 x 145 cm, złożona  w sposób umozliwający łatwa aplikację np. teleskopowo.
</t>
    </r>
    <r>
      <rPr>
        <b/>
        <sz val="10"/>
        <rFont val="Arial Narrow"/>
        <family val="2"/>
        <charset val="238"/>
      </rPr>
      <t>1 x</t>
    </r>
    <r>
      <rPr>
        <sz val="10"/>
        <rFont val="Arial Narrow"/>
        <family val="2"/>
        <charset val="238"/>
      </rPr>
      <t xml:space="preserve"> taśma samoprzylepna 10 x 50 cm
</t>
    </r>
    <r>
      <rPr>
        <b/>
        <sz val="10"/>
        <rFont val="Arial Narrow"/>
        <family val="2"/>
        <charset val="238"/>
      </rPr>
      <t>20 x</t>
    </r>
    <r>
      <rPr>
        <sz val="10"/>
        <rFont val="Arial Narrow"/>
        <family val="2"/>
        <charset val="238"/>
      </rPr>
      <t xml:space="preserve"> ES kompres z gazy 10 x 10 cm, 12 warstw 17 nitek
</t>
    </r>
    <r>
      <rPr>
        <b/>
        <sz val="10"/>
        <rFont val="Arial Narrow"/>
        <family val="2"/>
        <charset val="238"/>
      </rPr>
      <t>2 x</t>
    </r>
    <r>
      <rPr>
        <sz val="10"/>
        <rFont val="Arial Narrow"/>
        <family val="2"/>
        <charset val="238"/>
      </rPr>
      <t xml:space="preserve"> pojemnik plastikowy 60 ml ( 5,8 x 2, 9 cm)
</t>
    </r>
    <r>
      <rPr>
        <b/>
        <sz val="10"/>
        <rFont val="Arial Narrow"/>
        <family val="2"/>
        <charset val="238"/>
      </rPr>
      <t>1 x</t>
    </r>
    <r>
      <rPr>
        <sz val="10"/>
        <rFont val="Arial Narrow"/>
        <family val="2"/>
        <charset val="238"/>
      </rPr>
      <t xml:space="preserve"> pojemnik plastikowy 250 ml ( 9,3 x 5, 4 cm)
</t>
    </r>
    <r>
      <rPr>
        <b/>
        <sz val="10"/>
        <rFont val="Arial Narrow"/>
        <family val="2"/>
        <charset val="238"/>
      </rPr>
      <t>1 x</t>
    </r>
    <r>
      <rPr>
        <sz val="10"/>
        <rFont val="Arial Narrow"/>
        <family val="2"/>
        <charset val="238"/>
      </rPr>
      <t xml:space="preserve"> pojemnik plastikowy nerkowaty 700 ml
</t>
    </r>
    <r>
      <rPr>
        <b/>
        <sz val="10"/>
        <rFont val="Arial Narrow"/>
        <family val="2"/>
        <charset val="238"/>
      </rPr>
      <t>1 x</t>
    </r>
    <r>
      <rPr>
        <sz val="10"/>
        <rFont val="Arial Narrow"/>
        <family val="2"/>
        <charset val="238"/>
      </rPr>
      <t xml:space="preserve"> podstawka pod skalpele, 3 miejsca, fioletowa
</t>
    </r>
    <r>
      <rPr>
        <b/>
        <sz val="10"/>
        <rFont val="Arial Narrow"/>
        <family val="2"/>
        <charset val="238"/>
      </rPr>
      <t>1 x</t>
    </r>
    <r>
      <rPr>
        <sz val="10"/>
        <rFont val="Arial Narrow"/>
        <family val="2"/>
        <charset val="238"/>
      </rPr>
      <t xml:space="preserve"> kleszczyki plastikowe 19 cm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kieszeń dwu-sekcyjna o wielkości  min 35 x 40 cm
</t>
    </r>
    <r>
      <rPr>
        <b/>
        <sz val="10"/>
        <rFont val="Arial Narrow"/>
        <family val="2"/>
        <charset val="238"/>
      </rPr>
      <t>2 x</t>
    </r>
    <r>
      <rPr>
        <sz val="10"/>
        <rFont val="Arial Narrow"/>
        <family val="2"/>
        <charset val="238"/>
      </rPr>
      <t xml:space="preserve"> styrzykawka Luer 5 ml
</t>
    </r>
    <r>
      <rPr>
        <b/>
        <sz val="10"/>
        <rFont val="Arial Narrow"/>
        <family val="2"/>
        <charset val="238"/>
      </rPr>
      <t>2 x</t>
    </r>
    <r>
      <rPr>
        <sz val="10"/>
        <rFont val="Arial Narrow"/>
        <family val="2"/>
        <charset val="238"/>
      </rPr>
      <t xml:space="preserve"> strzykawka  Luer 20 ml
</t>
    </r>
    <r>
      <rPr>
        <b/>
        <sz val="10"/>
        <rFont val="Arial Narrow"/>
        <family val="2"/>
        <charset val="238"/>
      </rPr>
      <t>Wymagania</t>
    </r>
    <r>
      <rPr>
        <sz val="10"/>
        <rFont val="Arial Narrow"/>
        <family val="2"/>
        <charset val="238"/>
      </rPr>
      <t xml:space="preserve">. Materiał z którego wykonane sa serwety i fartuchy zgodny z wymogami normy PN-EN 13795 (1-3) lub równoważnej Serwety operacyjne min. dwuwarstwowe o minimalnej gramaturze w obszarze mniej krytycznym, bez padu chłonnego 55g/m2, pad chłonny w obszarze krytycznym 55g/m2. Łączna chłonność w obszarze krytycznym  min 542 ml/m2. Odporność na przenikanie cieczy min. 200 cm H2O oraz odporności na rozerwanie na sucho w strefie niewzmocnionej min. 161 kPa, w strefie wzmocnionej min. 361 kPa. </t>
    </r>
  </si>
  <si>
    <r>
      <t xml:space="preserve"> Zestaw do operacji ucha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170 x 260 cm z otworem wypełnionym folią chirurgiczną 10 x 12 cm. Dookoła otworu worek do zbiórki płynów.
</t>
    </r>
    <r>
      <rPr>
        <b/>
        <sz val="10"/>
        <rFont val="Arial Narrow"/>
        <family val="2"/>
        <charset val="238"/>
      </rPr>
      <t>3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1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zgodną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1 x</t>
    </r>
    <r>
      <rPr>
        <sz val="10"/>
        <rFont val="Arial Narrow"/>
        <family val="2"/>
        <charset val="238"/>
      </rPr>
      <t xml:space="preserve"> serweta na stolik Mayo 80 x 145 cm, złożona  w sposób umozliwający łatwa aplikację np. teleskopo.
</t>
    </r>
    <r>
      <rPr>
        <b/>
        <sz val="10"/>
        <rFont val="Arial Narrow"/>
        <family val="2"/>
        <charset val="238"/>
      </rPr>
      <t>1 x</t>
    </r>
    <r>
      <rPr>
        <sz val="10"/>
        <rFont val="Arial Narrow"/>
        <family val="2"/>
        <charset val="238"/>
      </rPr>
      <t xml:space="preserve"> strzykawka 5 ml
</t>
    </r>
    <r>
      <rPr>
        <b/>
        <sz val="10"/>
        <rFont val="Arial Narrow"/>
        <family val="2"/>
        <charset val="238"/>
      </rPr>
      <t>1 x</t>
    </r>
    <r>
      <rPr>
        <sz val="10"/>
        <rFont val="Arial Narrow"/>
        <family val="2"/>
        <charset val="238"/>
      </rPr>
      <t xml:space="preserve"> strzykawka 10 ml
</t>
    </r>
    <r>
      <rPr>
        <b/>
        <sz val="10"/>
        <rFont val="Arial Narrow"/>
        <family val="2"/>
        <charset val="238"/>
      </rPr>
      <t>1 x</t>
    </r>
    <r>
      <rPr>
        <sz val="10"/>
        <rFont val="Arial Narrow"/>
        <family val="2"/>
        <charset val="238"/>
      </rPr>
      <t xml:space="preserve"> strzykawka 20 ml
</t>
    </r>
    <r>
      <rPr>
        <b/>
        <sz val="10"/>
        <rFont val="Arial Narrow"/>
        <family val="2"/>
        <charset val="238"/>
      </rPr>
      <t>1 x</t>
    </r>
    <r>
      <rPr>
        <sz val="10"/>
        <rFont val="Arial Narrow"/>
        <family val="2"/>
        <charset val="238"/>
      </rPr>
      <t xml:space="preserve"> taśma samoprzylepna 10 x 50 cm
</t>
    </r>
    <r>
      <rPr>
        <b/>
        <sz val="10"/>
        <rFont val="Arial Narrow"/>
        <family val="2"/>
        <charset val="238"/>
      </rPr>
      <t xml:space="preserve">1 x </t>
    </r>
    <r>
      <rPr>
        <sz val="10"/>
        <rFont val="Arial Narrow"/>
        <family val="2"/>
        <charset val="238"/>
      </rPr>
      <t xml:space="preserve">kleszczyki plastikowe okienkowe 19 cm
</t>
    </r>
    <r>
      <rPr>
        <b/>
        <sz val="10"/>
        <rFont val="Arial Narrow"/>
        <family val="2"/>
        <charset val="238"/>
      </rPr>
      <t>20 x</t>
    </r>
    <r>
      <rPr>
        <sz val="10"/>
        <rFont val="Arial Narrow"/>
        <family val="2"/>
        <charset val="238"/>
      </rPr>
      <t xml:space="preserve"> ES kompres z gazy 10 x 10 cm, 8 warstw, 17 nitek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podstawka pod skalpele, 3 miejsca , fioletowa
</t>
    </r>
    <r>
      <rPr>
        <b/>
        <sz val="10"/>
        <rFont val="Arial Narrow"/>
        <family val="2"/>
        <charset val="238"/>
      </rPr>
      <t xml:space="preserve">1 x miska plastikowa nerkowata 700 ml
Materiał z którego wykonane są serwety i fartuchy zgodny z wymogami normy PN-EN 13795 (1-3) lub równoważną Serwety operacyjne wykonane z min dwuwarstwowego laminatu (włókniny polipropylenowej i folii polietylenowej o minimalnej gramaturze materiału 55g/m2. Chłonność materiału laminatu min. 155ml/m2. Odporność na przenikanie cieczy min. 200 cm H2O oraz odporności na rozerwanie na sucho w strefie niewzmocnionej min. 155 kPa. </t>
    </r>
  </si>
  <si>
    <r>
      <t xml:space="preserve">Zestaw  do operacji w obrębie  tętnic szyi - (ZTS)
Skład zestawu:
</t>
    </r>
    <r>
      <rPr>
        <b/>
        <sz val="10"/>
        <rFont val="Arial Narrow"/>
        <family val="2"/>
        <charset val="238"/>
      </rPr>
      <t xml:space="preserve">1x </t>
    </r>
    <r>
      <rPr>
        <sz val="10"/>
        <rFont val="Arial Narrow"/>
        <family val="2"/>
        <charset val="238"/>
      </rPr>
      <t xml:space="preserve">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z sms o łącznej wielkości  min 85 x 125 cm na stoli Mayo z dwiema kieszeniami, dalsza  kieszeń  wywinęta pod spód, bliższa na wierzch, kieszenie o głębokości 25 cm, brzeg kieszeni bliższej wzmocniony sztywnikiem.
</t>
    </r>
    <r>
      <rPr>
        <b/>
        <sz val="10"/>
        <rFont val="Arial Narrow"/>
        <family val="2"/>
        <charset val="238"/>
      </rPr>
      <t xml:space="preserve"> 2 x </t>
    </r>
    <r>
      <rPr>
        <sz val="10"/>
        <rFont val="Arial Narrow"/>
        <family val="2"/>
        <charset val="238"/>
      </rPr>
      <t xml:space="preserve">Jednokomorowa kieszeń przylepna min 25 x 26 cm
</t>
    </r>
    <r>
      <rPr>
        <b/>
        <sz val="10"/>
        <rFont val="Arial Narrow"/>
        <family val="2"/>
        <charset val="238"/>
      </rPr>
      <t>1 x</t>
    </r>
    <r>
      <rPr>
        <sz val="10"/>
        <rFont val="Arial Narrow"/>
        <family val="2"/>
        <charset val="238"/>
      </rPr>
      <t xml:space="preserve"> mata magnetyczna o wielkości min 30 x 40 cm
</t>
    </r>
    <r>
      <rPr>
        <b/>
        <sz val="10"/>
        <rFont val="Arial Narrow"/>
        <family val="2"/>
        <charset val="238"/>
      </rPr>
      <t>1 x</t>
    </r>
    <r>
      <rPr>
        <sz val="10"/>
        <rFont val="Arial Narrow"/>
        <family val="2"/>
        <charset val="238"/>
      </rPr>
      <t xml:space="preserve"> Serweta główna  w kształcie litery T (szersza część - szerokość min 200 x 320 cm), serweta powinna zakrywać kończyny górne pacjenta, leżące na podłokietniku) z otworem w kształcie rombu o wymiarach min 10 cm x 15 cm, (otwór powinien uwzgledniać anatomię  tętnicy szyjnej wewnetrznej prawej i lewej, otoczony taśmami przylepnymi, wykonana z włókniny typu SMS o  gramaturze min 51g/m</t>
    </r>
    <r>
      <rPr>
        <vertAlign val="superscript"/>
        <sz val="10"/>
        <rFont val="Arial Narrow"/>
        <family val="2"/>
        <charset val="238"/>
      </rPr>
      <t xml:space="preserve">2 </t>
    </r>
    <r>
      <rPr>
        <sz val="10"/>
        <rFont val="Arial Narrow"/>
        <family val="2"/>
        <charset val="238"/>
      </rPr>
      <t xml:space="preserve">wielkości min 200 x 320 cm (szerokość min 200 cm w części dolnej serwety, poza literą T") wzmocniona w okolicy pola operacyjnego warstwą chłonną  laminowaną niepalną o  gramaturze min 61 g/ m2, nieprzemakalności min 250 cm H2O.                             
</t>
    </r>
    <r>
      <rPr>
        <b/>
        <sz val="10"/>
        <rFont val="Arial Narrow"/>
        <family val="2"/>
        <charset val="238"/>
      </rPr>
      <t xml:space="preserve">1 x </t>
    </r>
    <r>
      <rPr>
        <sz val="10"/>
        <rFont val="Arial Narrow"/>
        <family val="2"/>
        <charset val="238"/>
      </rPr>
      <t xml:space="preserve"> Organizer przewodów (rzepy przylepne) o wymiarach  min  2 x 22 cm
</t>
    </r>
    <r>
      <rPr>
        <b/>
        <sz val="10"/>
        <rFont val="Arial Narrow"/>
        <family val="2"/>
        <charset val="238"/>
      </rPr>
      <t>1 x</t>
    </r>
    <r>
      <rPr>
        <sz val="10"/>
        <rFont val="Arial Narrow"/>
        <family val="2"/>
        <charset val="238"/>
      </rPr>
      <t xml:space="preserve"> Zmykane pudełko na ostre narzędzia (igły i ostrza do skalpela) max 40 przegródek, z przylepcem do umocowania na stoliku instrumentariuszki. 
</t>
    </r>
    <r>
      <rPr>
        <b/>
        <sz val="10"/>
        <rFont val="Arial Narrow"/>
        <family val="2"/>
        <charset val="238"/>
      </rPr>
      <t xml:space="preserve">2 x </t>
    </r>
    <r>
      <rPr>
        <sz val="10"/>
        <rFont val="Arial Narrow"/>
        <family val="2"/>
        <charset val="238"/>
      </rPr>
      <t xml:space="preserve">ręczniczki do rąk min 30 x 30 cm 
</t>
    </r>
    <r>
      <rPr>
        <b/>
        <sz val="10"/>
        <rFont val="Arial Narrow"/>
        <family val="2"/>
        <charset val="238"/>
      </rPr>
      <t>1 x</t>
    </r>
    <r>
      <rPr>
        <sz val="10"/>
        <rFont val="Arial Narrow"/>
        <family val="2"/>
        <charset val="238"/>
      </rPr>
      <t xml:space="preserve"> kieszen dwu-sekcyja o wielkosci min 35 x 40 cm.                                                               
</t>
    </r>
    <r>
      <rPr>
        <b/>
        <sz val="10"/>
        <rFont val="Arial Narrow"/>
        <family val="2"/>
        <charset val="238"/>
      </rPr>
      <t xml:space="preserve">1 x Folia przeźroczysta z przeznaczeniem do liczenia materiału opatrunkowego w trakcie zabiegu operacyjnego z 4 przylepcami do ufiksowania na podłodze.
Fartuch chirurgiczny ekstra wzmocniony wykonany z wysoko przewiewnej włókniny typu spunelace o łącznej gramaturze w częsci krytycznej  min 98 g/m2 z wstawkami nieprzemakalnymi z laminatu  z wewnętrzną warstwa chłonną w części krytycznej w  rozmiarach:  XL - 2 szt ; L- 1 szt - dodatkowo zapakowany.
Całość owinięta  w serwetę z laminatu nieprzemakalnego  o wymiarach min 150 x 190 cm,  jako przykrycie stolika instrumentariuszki.      
</t>
    </r>
  </si>
  <si>
    <r>
      <t xml:space="preserve">Zestaw do operacji żylaków kończyn dolnych (ŻKD)
Skład zestawu: 
</t>
    </r>
    <r>
      <rPr>
        <b/>
        <sz val="10"/>
        <rFont val="Arial Narrow"/>
        <family val="2"/>
        <charset val="238"/>
      </rPr>
      <t>1x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o łącznej wielkości 88 x 125 cm na stoli Mayo z dwiema kieszenia, dalsza  kieszeń  wywinęta pod spód, bliższa na wierzch,  o głębokości min 25 cm, brzeg kieszeń bliższej wzmocniony sztywnikiem.
</t>
    </r>
    <r>
      <rPr>
        <b/>
        <sz val="10"/>
        <rFont val="Arial Narrow"/>
        <family val="2"/>
        <charset val="238"/>
      </rPr>
      <t xml:space="preserve"> 2 x</t>
    </r>
    <r>
      <rPr>
        <sz val="10"/>
        <rFont val="Arial Narrow"/>
        <family val="2"/>
        <charset val="238"/>
      </rPr>
      <t xml:space="preserve"> Jednokomorowa kieszeń przylepna min 25 x 26 cm
</t>
    </r>
    <r>
      <rPr>
        <b/>
        <sz val="10"/>
        <rFont val="Arial Narrow"/>
        <family val="2"/>
        <charset val="238"/>
      </rPr>
      <t>1 x</t>
    </r>
    <r>
      <rPr>
        <sz val="10"/>
        <rFont val="Arial Narrow"/>
        <family val="2"/>
        <charset val="238"/>
      </rPr>
      <t xml:space="preserve"> Serweta główna operacyjna  min. 200 x 320 cm  wyposażona w otwór w kształcie litery U o wielkości min 6 - 9 cm x 90cm, wykonana z trójwarstwowej włókniny typu SMS o gramaturze 51g/m2, wzmocniona w okolicy pola operacyjnego warstwą nieprzemakalna i chłonną  laminowaną o  gramaturze min 61 g/ m2, nieprzemakalności min 900 cm H2O wzmocnienie o wielkości max 50x80 cm,
</t>
    </r>
    <r>
      <rPr>
        <b/>
        <sz val="10"/>
        <rFont val="Arial Narrow"/>
        <family val="2"/>
        <charset val="238"/>
      </rPr>
      <t>1 x</t>
    </r>
    <r>
      <rPr>
        <sz val="10"/>
        <rFont val="Arial Narrow"/>
        <family val="2"/>
        <charset val="238"/>
      </rPr>
      <t xml:space="preserve"> Serweta wykonana z włókniny typu SMS o gramaturze min 51g/m2 z taśmą lepną o wymiarach min150 x 200 cm,wzmocniona w okolicy pola operacyjnego  - jako ekran anestezjologiczny.
</t>
    </r>
    <r>
      <rPr>
        <b/>
        <sz val="10"/>
        <rFont val="Arial Narrow"/>
        <family val="2"/>
        <charset val="238"/>
      </rPr>
      <t>1 x</t>
    </r>
    <r>
      <rPr>
        <sz val="10"/>
        <rFont val="Arial Narrow"/>
        <family val="2"/>
        <charset val="238"/>
      </rPr>
      <t xml:space="preserve">  Osłona na stopę wykonany z nieprzemakalnego laminatu o wymiarach 35 x 50 cm z taśmą przylepną wielkości min 6 x 50 cm lub serweta wielkości 50x50 cm z taśmą lepną wielkości min 6 x 50 cm
</t>
    </r>
    <r>
      <rPr>
        <b/>
        <sz val="10"/>
        <rFont val="Arial Narrow"/>
        <family val="2"/>
        <charset val="238"/>
      </rPr>
      <t xml:space="preserve">2 x Banadaż, elastyczny krepowany 14 cm x 5 m
Fartuch chirurgiczny wykonany z włókniny typu sms o łacznej gramaturze w części krytycznej  min 78g/m2, wzmocniony w części przedniej i na rękawach do zbiegów ortopedycznych, wzmocnienie na rękawach powinno sięgać  min 20 cm powyżej łokcia.- rozmiar L- 1szt,  XL- 2 szt. 
Całość owinięta  w serwetę z laminatu nieprzemakalnego  o wymiarach 150 x 200  cm,  jako przykrycie stolika instrumentariuszki. 
</t>
    </r>
  </si>
  <si>
    <r>
      <t xml:space="preserve">Zestaw do operacji brzuszno - kroczowych
</t>
    </r>
    <r>
      <rPr>
        <b/>
        <sz val="10"/>
        <rFont val="Arial Narrow"/>
        <family val="2"/>
        <charset val="238"/>
      </rPr>
      <t xml:space="preserve"> 1x</t>
    </r>
    <r>
      <rPr>
        <sz val="10"/>
        <rFont val="Arial Narrow"/>
        <family val="2"/>
        <charset val="238"/>
      </rPr>
      <t xml:space="preserve"> Serweta chirurgiczna o wymiarach min. 250/175/270x260 cm zintegrowana z ekranem anastezjologicznym i nogawicami, w okolicach jamy brzusznej samoprzylepny otwór o wymiarach min. 25x30 cm otoczony warstwą chłonną i otwór w okolicach krocza o wymiarach min. 13x24 cm z zabezpieczeniem w postaci zintegrowanej serwety o wymiarach 38x64 cm, wyposażone w organizatory przewodów i cztery zintegrowane kieszenie. Serweta wykonana z laminatu min dwuwarstwowego o gramaturze min 59 g/m2,  dodatkowa warstwa chłonna w strefie krytycznej o gramaturze min 68 g/m2 , odporność na przenikanie cieczy min 100 cm H2O.                                                
</t>
    </r>
    <r>
      <rPr>
        <b/>
        <sz val="10"/>
        <rFont val="Arial Narrow"/>
        <family val="2"/>
        <charset val="238"/>
      </rPr>
      <t>1x</t>
    </r>
    <r>
      <rPr>
        <sz val="10"/>
        <rFont val="Arial Narrow"/>
        <family val="2"/>
        <charset val="238"/>
      </rPr>
      <t xml:space="preserve"> Serweta z taśmą lepną o wymiarach min 75 x 75cm, wykonana laminat min. trojwarstwowy o gramatura min 71 g/m2                                                                                                                                                                      </t>
    </r>
    <r>
      <rPr>
        <b/>
        <sz val="10"/>
        <rFont val="Arial Narrow"/>
        <family val="2"/>
        <charset val="238"/>
      </rPr>
      <t>1x</t>
    </r>
    <r>
      <rPr>
        <sz val="10"/>
        <rFont val="Arial Narrow"/>
        <family val="2"/>
        <charset val="238"/>
      </rPr>
      <t xml:space="preserve"> Taśma przylepna typu rzep o wymiarach 2,5x30 cm, 
</t>
    </r>
    <r>
      <rPr>
        <b/>
        <sz val="10"/>
        <rFont val="Arial Narrow"/>
        <family val="2"/>
        <charset val="238"/>
      </rPr>
      <t>1x</t>
    </r>
    <r>
      <rPr>
        <sz val="10"/>
        <rFont val="Arial Narrow"/>
        <family val="2"/>
        <charset val="238"/>
      </rPr>
      <t xml:space="preserve"> Taśma lepna min 9x49 cm dwuwarstwowa, łatwa w aplikacji, repozycjonowalna,
</t>
    </r>
    <r>
      <rPr>
        <b/>
        <sz val="10"/>
        <rFont val="Arial Narrow"/>
        <family val="2"/>
        <charset val="238"/>
      </rPr>
      <t xml:space="preserve"> 4x</t>
    </r>
    <r>
      <rPr>
        <sz val="10"/>
        <rFont val="Arial Narrow"/>
        <family val="2"/>
        <charset val="238"/>
      </rPr>
      <t xml:space="preserve"> Ściereczki do wycierania  rąk min 18 x 25 cm,
</t>
    </r>
    <r>
      <rPr>
        <b/>
        <sz val="10"/>
        <rFont val="Arial Narrow"/>
        <family val="2"/>
        <charset val="238"/>
      </rPr>
      <t>1 x</t>
    </r>
    <r>
      <rPr>
        <sz val="10"/>
        <rFont val="Arial Narrow"/>
        <family val="2"/>
        <charset val="238"/>
      </rPr>
      <t xml:space="preserve"> pudełko magnetyczne  tzw "licznik igieł" na min 20 igieł i skalpele
</t>
    </r>
    <r>
      <rPr>
        <b/>
        <sz val="10"/>
        <rFont val="Arial Narrow"/>
        <family val="2"/>
        <charset val="238"/>
      </rPr>
      <t>1x</t>
    </r>
    <r>
      <rPr>
        <sz val="10"/>
        <rFont val="Arial Narrow"/>
        <family val="2"/>
        <charset val="238"/>
      </rPr>
      <t xml:space="preserve"> Osłona na stolik Mayo o wymiarach min 79cm x 145cm, z warstwą chłonną o wymiarach min. 65cm x 85cm, wykonana z laminatu o łącznej gramaturze min. 81g/m2, odporność na przenikanie cieczy min. 150cm H2O,                                                                                                                                                                                                 </t>
    </r>
    <r>
      <rPr>
        <b/>
        <sz val="10"/>
        <rFont val="Arial Narrow"/>
        <family val="2"/>
        <charset val="238"/>
      </rPr>
      <t xml:space="preserve">1x  Serweta w na stolik instrumentariuszki służąca jako owinięcie zestawu, o wymiarach min. 150cm x 190cm, z warstwą chłonną w strefie krytycznej o wymiarach min. 75cm x 190cm, wykonana z laminatu o łącznej  gramaturze min. 73g/m2 , odporna na przenikanie cieczy min. 140cm H₂O,. Odporność na rozerwanie w strefie krytycznej na sucho min. 100 kPa,                                                                                         Wymagania:  Wszystkie serwety muszą cechować się I klasą palności ma poziomie &gt; 3,5s – parametr potwierdzony dokumentem, o któym mowa w roz. VIII pkt.1 ust. 1.11 SIWZ. 
</t>
    </r>
  </si>
  <si>
    <r>
      <t xml:space="preserve">Zestaw do zabiegów na tarczycy
</t>
    </r>
    <r>
      <rPr>
        <b/>
        <sz val="10"/>
        <rFont val="Arial Narrow"/>
        <family val="2"/>
        <charset val="238"/>
      </rPr>
      <t xml:space="preserve">1 x </t>
    </r>
    <r>
      <rPr>
        <sz val="10"/>
        <rFont val="Arial Narrow"/>
        <family val="2"/>
        <charset val="238"/>
      </rPr>
      <t xml:space="preserve">Serweta do operacji na tarczycy o wymiarach min. 200/ 280 x 350cm z otworem samoprzylepnym min 11x11cm, wykonana z laminatu min dwuwarstwowego o gramaturze min. 59g/m2, odporna na przenikanie cieczy min. 127cm H₂O,                                                                                                                                                                                  </t>
    </r>
    <r>
      <rPr>
        <b/>
        <sz val="10"/>
        <rFont val="Arial Narrow"/>
        <family val="2"/>
        <charset val="238"/>
      </rPr>
      <t xml:space="preserve">1x </t>
    </r>
    <r>
      <rPr>
        <sz val="10"/>
        <rFont val="Arial Narrow"/>
        <family val="2"/>
        <charset val="238"/>
      </rPr>
      <t xml:space="preserve">Osłona na stolik Mayo o wymiarach min 79cm x 145cm, z warstwą chłonną o wymiarach min. 65cm x 85cm,   wykonana z laminatu o łącznej gramaturze min. 81g/m2, odporność na przenikanie cieczy min. 150cm H2O,                                                                                                                                                                                    </t>
    </r>
    <r>
      <rPr>
        <b/>
        <sz val="10"/>
        <rFont val="Arial Narrow"/>
        <family val="2"/>
        <charset val="238"/>
      </rPr>
      <t xml:space="preserve">1x </t>
    </r>
    <r>
      <rPr>
        <sz val="10"/>
        <rFont val="Arial Narrow"/>
        <family val="2"/>
        <charset val="238"/>
      </rPr>
      <t xml:space="preserve"> Serweta w na stolik instrumentariuszki służąca jako owinięcie zestawu, o wymiarach min. 150cm x 190cm, z warstwą chłonną w strefie krytycznej o wymiarach min. 75cm x 190cm, wykonana z laminatu o łącznej  gramaturze min. 73g/m2 , odporna na przenikanie cieczy min. 140cm H₂O,. Odporność na rozerwanie w strefie krytycznej na sucho min. 100 kPa,   
</t>
    </r>
    <r>
      <rPr>
        <b/>
        <sz val="10"/>
        <rFont val="Arial Narrow"/>
        <family val="2"/>
        <charset val="238"/>
      </rPr>
      <t xml:space="preserve">1 x </t>
    </r>
    <r>
      <rPr>
        <sz val="10"/>
        <rFont val="Arial Narrow"/>
        <family val="2"/>
        <charset val="238"/>
      </rPr>
      <t xml:space="preserve">Organizator przewodów o wymiarach min 2,5x 30 cm z repozycjonowaną taśmą lepną.
</t>
    </r>
    <r>
      <rPr>
        <b/>
        <sz val="10"/>
        <rFont val="Arial Narrow"/>
        <family val="2"/>
        <charset val="238"/>
      </rPr>
      <t>1 x</t>
    </r>
    <r>
      <rPr>
        <sz val="10"/>
        <rFont val="Arial Narrow"/>
        <family val="2"/>
        <charset val="238"/>
      </rPr>
      <t xml:space="preserve"> Taśma samoprzylepna min 9 x 49 cm dwuwarstwowa, łatwa w aplikacji
</t>
    </r>
    <r>
      <rPr>
        <b/>
        <sz val="10"/>
        <rFont val="Arial Narrow"/>
        <family val="2"/>
        <charset val="238"/>
      </rPr>
      <t xml:space="preserve">4 x </t>
    </r>
    <r>
      <rPr>
        <sz val="10"/>
        <rFont val="Arial Narrow"/>
        <family val="2"/>
        <charset val="238"/>
      </rPr>
      <t xml:space="preserve">Ściereczki do wycierania  rąk min. 18x25 cm. 
</t>
    </r>
    <r>
      <rPr>
        <b/>
        <sz val="10"/>
        <rFont val="Arial Narrow"/>
        <family val="2"/>
        <charset val="238"/>
      </rPr>
      <t xml:space="preserve">1 x pudełko magnetyczne  tzw "licznik igieł" na min 20 igieł i skalpele
Wszystkie serwety muszą cechować się I klasą palności ma poziomie &gt; 3,5s – parametr potwierdzony dokumentem, o któym mowa w roz. VIII pkt.1 ust. 1.11 SIWZ. 
</t>
    </r>
  </si>
  <si>
    <r>
      <t xml:space="preserve">Zestaw obłożeń do dolnych operacji  w pozycji ginekologicznej
</t>
    </r>
    <r>
      <rPr>
        <b/>
        <sz val="10"/>
        <rFont val="Arial Narrow"/>
        <family val="2"/>
        <charset val="238"/>
      </rPr>
      <t xml:space="preserve">1x </t>
    </r>
    <r>
      <rPr>
        <sz val="10"/>
        <rFont val="Arial Narrow"/>
        <family val="2"/>
        <charset val="238"/>
      </rPr>
      <t xml:space="preserve">Serweta o wymiarach min 200/270x 215 cm, zintegrowana z nagawicami i ekranem anastezjologicznym, otwór w okolicach krocza o wymiarach min. 13x24 cm, wykonana z laminatu min dwuwarstwowego o gramaturze min. 59 g/m2 , odporność na przenikanie cieczy min 100 cm H2O,                                                                                                                                    </t>
    </r>
    <r>
      <rPr>
        <b/>
        <sz val="10"/>
        <rFont val="Arial Narrow"/>
        <family val="2"/>
        <charset val="238"/>
      </rPr>
      <t xml:space="preserve">1x </t>
    </r>
    <r>
      <rPr>
        <sz val="10"/>
        <rFont val="Arial Narrow"/>
        <family val="2"/>
        <charset val="238"/>
      </rPr>
      <t xml:space="preserve">Serweta ginekologiczna o wymiarach min. 60x116 cm, wyposażona w samoprzylepny otwór o wymiarach min. 8x11 cm, zintegrowany worek do przechwytywania płynów,wykonana z laminatu min. trojwarstwowego o gramaturze min 114 g/m2  odporność na przenikanie cieczy min. 127 cm H2O.
</t>
    </r>
    <r>
      <rPr>
        <b/>
        <sz val="10"/>
        <rFont val="Arial Narrow"/>
        <family val="2"/>
        <charset val="238"/>
      </rPr>
      <t xml:space="preserve">1x </t>
    </r>
    <r>
      <rPr>
        <sz val="10"/>
        <rFont val="Arial Narrow"/>
        <family val="2"/>
        <charset val="238"/>
      </rPr>
      <t xml:space="preserve">Osłona na stolik Mayo o wymiarach min 79cm x 145cm, z warstwą chłonną o wymiarach min. 65cm x 85cm, wykonana z laminatu o łącznej gramaturze min. 81g/m2 (włóknina min. 27 g/m2 + folia PE min. 60 mikronów), odporność na przenikanie cieczy min. 150cm H2O.                                                                                                                                                                         </t>
    </r>
    <r>
      <rPr>
        <b/>
        <sz val="10"/>
        <rFont val="Arial Narrow"/>
        <family val="2"/>
        <charset val="238"/>
      </rPr>
      <t xml:space="preserve">1x  </t>
    </r>
    <r>
      <rPr>
        <sz val="10"/>
        <rFont val="Arial Narrow"/>
        <family val="2"/>
        <charset val="238"/>
      </rPr>
      <t xml:space="preserve">Serweta w na stolik instrumentariuszki służąca jako owinięcie zestawu, o wymiarach min. 150cm x 190cm, z warstwą chłonną w strefie krytycznej o wymiarach min. 75cm x 190cm, wykonana z laminatu o łącznej  gramaturze min. 73g/m2, odporna na przenikanie cieczy min. 140cm H₂O. Odporność na rozerwanie w strefie krytycznej na sucho min.100 kPa.
</t>
    </r>
    <r>
      <rPr>
        <b/>
        <sz val="10"/>
        <rFont val="Arial Narrow"/>
        <family val="2"/>
        <charset val="238"/>
      </rPr>
      <t>2 x</t>
    </r>
    <r>
      <rPr>
        <sz val="10"/>
        <rFont val="Arial Narrow"/>
        <family val="2"/>
        <charset val="238"/>
      </rPr>
      <t xml:space="preserve"> Ściereczki do wycierania  rąk min. 18x25 cm 
</t>
    </r>
    <r>
      <rPr>
        <b/>
        <sz val="10"/>
        <rFont val="Arial Narrow"/>
        <family val="2"/>
        <charset val="238"/>
      </rPr>
      <t xml:space="preserve">1x </t>
    </r>
    <r>
      <rPr>
        <sz val="10"/>
        <rFont val="Arial Narrow"/>
        <family val="2"/>
        <charset val="238"/>
      </rPr>
      <t xml:space="preserve">Taśma przylepna typu rzep o wymiarach 2,5x30 cm .c
</t>
    </r>
    <r>
      <rPr>
        <b/>
        <sz val="10"/>
        <rFont val="Arial Narrow"/>
        <family val="2"/>
        <charset val="238"/>
      </rPr>
      <t>1 x</t>
    </r>
    <r>
      <rPr>
        <sz val="10"/>
        <rFont val="Arial Narrow"/>
        <family val="2"/>
        <charset val="238"/>
      </rPr>
      <t xml:space="preserve"> pudełko magnetyczne  tzw "licznik igieł" na min 20 igieł i skalpele
Wszystkie serwety muszą cechować się I klasą palności ma poziomie &gt; 3,5s – parametr potwierdzony dokumentem, o któym mowa w roz. VIII pkt.1 ust. 1.11 SIWZ.
</t>
    </r>
  </si>
  <si>
    <r>
      <t xml:space="preserve">Zestaw do zabiegów pediatrycznych
</t>
    </r>
    <r>
      <rPr>
        <b/>
        <sz val="10"/>
        <rFont val="Arial Narrow"/>
        <family val="2"/>
        <charset val="238"/>
      </rPr>
      <t xml:space="preserve">1x </t>
    </r>
    <r>
      <rPr>
        <sz val="10"/>
        <rFont val="Arial Narrow"/>
        <family val="2"/>
        <charset val="238"/>
      </rPr>
      <t xml:space="preserve">Osłona na stolik Mayo o wymiarach min 79 x 145cm, z warstwą chłonną o wymiarach min. 65 x 85cm,  wykonana z laminatu o łącznej gramaturze min. 81g/m2, odporność na przenikanie cieczy min.150cm H2O,     
</t>
    </r>
    <r>
      <rPr>
        <b/>
        <sz val="10"/>
        <rFont val="Arial Narrow"/>
        <family val="2"/>
        <charset val="238"/>
      </rPr>
      <t xml:space="preserve">1x </t>
    </r>
    <r>
      <rPr>
        <sz val="10"/>
        <rFont val="Arial Narrow"/>
        <family val="2"/>
        <charset val="238"/>
      </rPr>
      <t xml:space="preserve">Serweta w na stolik instrumentariuszki służąca jako owinięcie zestawu, o wymiarach min. 150 x 190cm, z warstwą chłonną w strefie krytycznej o wymiarach min. 75 x 190cm,  wykonana z laminatu o łącznej  gramaturze min. 73g/m2, odporna na przenikanie cieczy min. 140cm H₂O. Odporność na rozerwanie w strefie krytycznej na sucho min. 100 kPa,
</t>
    </r>
    <r>
      <rPr>
        <b/>
        <sz val="10"/>
        <rFont val="Arial Narrow"/>
        <family val="2"/>
        <charset val="238"/>
      </rPr>
      <t>1x</t>
    </r>
    <r>
      <rPr>
        <sz val="10"/>
        <rFont val="Arial Narrow"/>
        <family val="2"/>
        <charset val="238"/>
      </rPr>
      <t xml:space="preserve"> Serweta z taśmą lepną o wymiarach min 175 x 173cm, szerokość taśmy lepnej 2,5 cm, wykonana z laminatu min dwuwarstwowego o gramaturze min 59 g/m2, w strefie krytycznej laminat min. trojwarstwowy o gramatura min 71 g/m2 odporność na przenikanie cieczy min 203 cm H2O,                                             
</t>
    </r>
    <r>
      <rPr>
        <b/>
        <sz val="10"/>
        <rFont val="Arial Narrow"/>
        <family val="2"/>
        <charset val="238"/>
      </rPr>
      <t>1x</t>
    </r>
    <r>
      <rPr>
        <sz val="10"/>
        <rFont val="Arial Narrow"/>
        <family val="2"/>
        <charset val="238"/>
      </rPr>
      <t xml:space="preserve"> Serweta z taśmą lepną o wymiarach min 240 x 148 cm, szerokoć taśmy lepnej 2,5 cm wykonana z laminatu min dwuwarstwowego o gramaturze min 59 g/m2, w strefie krytycznej laminat min. trojwarstwowy o gramatura min 71 g/m2, odporność na przenikanie cieczy min 203 cm H2O,                                             
</t>
    </r>
    <r>
      <rPr>
        <b/>
        <sz val="10"/>
        <rFont val="Arial Narrow"/>
        <family val="2"/>
        <charset val="238"/>
      </rPr>
      <t xml:space="preserve">2x </t>
    </r>
    <r>
      <rPr>
        <sz val="10"/>
        <rFont val="Arial Narrow"/>
        <family val="2"/>
        <charset val="238"/>
      </rPr>
      <t xml:space="preserve">Serweta z taśmą lepną o wymiarach min 75 x 73 cm, szerokość taśmy lepnej 2,5 cm, wykonana z laminatu min. trojwarstwowy o gramatura min 71g/m2, odporność na przenikanie cieczy min 203 cm H2O,    
</t>
    </r>
    <r>
      <rPr>
        <b/>
        <sz val="10"/>
        <rFont val="Arial Narrow"/>
        <family val="2"/>
        <charset val="238"/>
      </rPr>
      <t>1x</t>
    </r>
    <r>
      <rPr>
        <sz val="10"/>
        <rFont val="Arial Narrow"/>
        <family val="2"/>
        <charset val="238"/>
      </rPr>
      <t xml:space="preserve"> Taśma lepna min 9x49 cm dwuwarstwowa, łatwa w aplikacji, repozycjonowalna.
</t>
    </r>
    <r>
      <rPr>
        <b/>
        <sz val="10"/>
        <rFont val="Arial Narrow"/>
        <family val="2"/>
        <charset val="238"/>
      </rPr>
      <t>1 x</t>
    </r>
    <r>
      <rPr>
        <sz val="10"/>
        <rFont val="Arial Narrow"/>
        <family val="2"/>
        <charset val="238"/>
      </rPr>
      <t xml:space="preserve"> pudełko magnetyczne  tzw "licznik igieł" na min 20 igieł i skalpele
Wszystkie serwety muszą cechować się I klasą palności na poziomie &gt; 3,5s – parametr potwierdzony dokumentem, o któym mowa w roz. VIII pkt.1 ust. 1.11 SIWZ. </t>
    </r>
    <r>
      <rPr>
        <b/>
        <sz val="10"/>
        <rFont val="Arial Narrow"/>
        <family val="2"/>
        <charset val="238"/>
      </rPr>
      <t xml:space="preserve">Partia próbna - 1 zestaw 
</t>
    </r>
  </si>
  <si>
    <r>
      <t xml:space="preserve"> "Zestaw do cięcia cesarskiego - skład:  
1 x Serweta o wymiarach  min 180x300 cm posiadajaca otw</t>
    </r>
    <r>
      <rPr>
        <sz val="11"/>
        <color theme="1"/>
        <rFont val="Czcionka tekstu podstawowego"/>
        <family val="2"/>
        <charset val="238"/>
      </rPr>
      <t xml:space="preserve">ór w kształcie trapezu o wymiarach: wysokość  min 23x33x 23 cm, , posiadajaca zintegrowany, okalający worek do przechwytywania płynów wyposażony w sztywnik i zawór drenażowy,                                                                                                                    
1 x Serweta- owinięcie noworodka, wykonana z materiału bawełnopodobnego  min 80x90 cm,                                           1 x Osłona na stolik Mayo z mocnej folii z dodatkową zewnętrzną warstwą chłonną w górnej części (pod narzędzia) o wym min 65x85 cm - rozmiar całkowity- min 80 x140 cm,                                          
4 x  ściereczki chłonne do rak 30 x40,                                                                                                                    
1x Serweta owinięcie  min 150x 190 cm- przykrycie na stolik instrumentarny,                                                           
 Zestaw wykonany z dwuwarstwowego, nieprzemakalnego laminatu o gramaturze min 55 g/m2"
                                 </t>
    </r>
  </si>
  <si>
    <r>
      <t xml:space="preserve">Zestaw do naturalnego porodu - skład:
</t>
    </r>
    <r>
      <rPr>
        <b/>
        <sz val="10"/>
        <rFont val="Arial Narrow"/>
        <family val="2"/>
        <charset val="238"/>
      </rPr>
      <t xml:space="preserve">1 x </t>
    </r>
    <r>
      <rPr>
        <sz val="10"/>
        <rFont val="Arial Narrow"/>
        <family val="2"/>
        <charset val="238"/>
      </rPr>
      <t xml:space="preserve">serweta na stół narzędziowy 120 x 95 cm (opakowanie zestawu)
</t>
    </r>
    <r>
      <rPr>
        <b/>
        <sz val="10"/>
        <rFont val="Arial Narrow"/>
        <family val="2"/>
        <charset val="238"/>
      </rPr>
      <t>1 x</t>
    </r>
    <r>
      <rPr>
        <sz val="10"/>
        <rFont val="Arial Narrow"/>
        <family val="2"/>
        <charset val="238"/>
      </rPr>
      <t xml:space="preserve"> Jednorazowe nożyczki chirurgiczne tępo-tępe proste dł min14,5 cm
</t>
    </r>
    <r>
      <rPr>
        <b/>
        <sz val="10"/>
        <rFont val="Arial Narrow"/>
        <family val="2"/>
        <charset val="238"/>
      </rPr>
      <t>1 x</t>
    </r>
    <r>
      <rPr>
        <sz val="10"/>
        <rFont val="Arial Narrow"/>
        <family val="2"/>
        <charset val="238"/>
      </rPr>
      <t xml:space="preserve"> jednorazowe kleszczyki chirurgiczne proste typu Kocher  dł min 14 cm
</t>
    </r>
    <r>
      <rPr>
        <b/>
        <sz val="10"/>
        <rFont val="Arial Narrow"/>
        <family val="2"/>
        <charset val="238"/>
      </rPr>
      <t>20 x</t>
    </r>
    <r>
      <rPr>
        <sz val="10"/>
        <rFont val="Arial Narrow"/>
        <family val="2"/>
        <charset val="238"/>
      </rPr>
      <t xml:space="preserve"> Kompres z włókniny 10 x 10 cm 4 warstwy 40g/m2
</t>
    </r>
    <r>
      <rPr>
        <b/>
        <sz val="10"/>
        <rFont val="Arial Narrow"/>
        <family val="2"/>
        <charset val="238"/>
      </rPr>
      <t>2 x</t>
    </r>
    <r>
      <rPr>
        <sz val="10"/>
        <rFont val="Arial Narrow"/>
        <family val="2"/>
        <charset val="238"/>
      </rPr>
      <t xml:space="preserve"> zacisk do pępowiny 53 cm
</t>
    </r>
    <r>
      <rPr>
        <b/>
        <sz val="10"/>
        <rFont val="Arial Narrow"/>
        <family val="2"/>
        <charset val="238"/>
      </rPr>
      <t>1 x</t>
    </r>
    <r>
      <rPr>
        <sz val="10"/>
        <rFont val="Arial Narrow"/>
        <family val="2"/>
        <charset val="238"/>
      </rPr>
      <t xml:space="preserve"> serweta włókninowa dla noworodka o wielkości 87x90 cm
</t>
    </r>
    <r>
      <rPr>
        <b/>
        <sz val="10"/>
        <rFont val="Arial Narrow"/>
        <family val="2"/>
        <charset val="238"/>
      </rPr>
      <t>1 x</t>
    </r>
    <r>
      <rPr>
        <sz val="10"/>
        <rFont val="Arial Narrow"/>
        <family val="2"/>
        <charset val="238"/>
      </rPr>
      <t xml:space="preserve"> serweta pod pośladki  dwu-warstwowa o wielkości 100 x 120 cm z workiem na płyny 
Narzędzia jednorazowego użytku czytelnie oznakowane kolorem i  symbolem przekreslona  </t>
    </r>
    <r>
      <rPr>
        <sz val="10"/>
        <rFont val="Calibri"/>
        <family val="2"/>
        <charset val="238"/>
      </rPr>
      <t>② - o</t>
    </r>
    <r>
      <rPr>
        <sz val="10"/>
        <rFont val="Arial Narrow"/>
        <family val="2"/>
        <charset val="238"/>
      </rPr>
      <t xml:space="preserve">znaczającym brak możliwości resterylizacji . Partia próbna 1 zestaw </t>
    </r>
  </si>
  <si>
    <t>1 x Jednorazowe nożyczki do episiotomii  typu Braun-Stadler lub równoważne, dł  min 14,5 cm</t>
  </si>
  <si>
    <r>
      <t>Fartuch chirurgiczny standardowy (FCHS)- wykonany</t>
    </r>
    <r>
      <rPr>
        <sz val="10"/>
        <rFont val="Arial Narrow"/>
        <family val="2"/>
        <charset val="238"/>
      </rPr>
      <t xml:space="preserve"> z włókniny typu SMS, rękawy zakończone elastycznymi mankietami z dzianiny dobrze utrzymującej się podczas użytkowania, tylne poły zakładane i wiązane na troki łączone kartonikiem, sposób złożenia pozwalający na aplikację z zachowaniem sterylności zarówno z przodu jak i z tyłu, przy szyi zapięcie na rzep. W pełnej numeracji rozmiarowej tj. S- XXXL do wyboru zamawiajacego. Fartuch zgodny z norma PN-EN 13795 lub równoważną., spełniający minimalne wymagania: gramatura min 35 g/m</t>
    </r>
    <r>
      <rPr>
        <vertAlign val="superscript"/>
        <sz val="10"/>
        <rFont val="Arial Narrow"/>
        <family val="2"/>
        <charset val="238"/>
      </rPr>
      <t xml:space="preserve">2 </t>
    </r>
    <r>
      <rPr>
        <sz val="10"/>
        <rFont val="Arial Narrow"/>
        <family val="2"/>
        <charset val="238"/>
      </rPr>
      <t>, wytrzymałość na wypychanie na sucho minimum 145 kPa, wytrzymałość na wypychanie na mokro minimum 125 kPa, wytrzymałość na rozciąganie na sucho i mokro minimum 35 N. Szwy wykonane metodą nie naruszajacą struktury włókniny lub inną zgodną z normą. Opakowanie zewnęwtrzne posiada: dwie etykiety samoprzylepne w j. polskim zawierajace nazwą wyrobu, rozmiar, numer ref, numer serii, datę ważności, oznaczenie producenta.</t>
    </r>
    <r>
      <rPr>
        <b/>
        <sz val="10"/>
        <rFont val="Arial Narrow"/>
        <family val="2"/>
        <charset val="238"/>
      </rPr>
      <t xml:space="preserve"> Partia próbna 1 szt.</t>
    </r>
  </si>
  <si>
    <r>
      <t>Serweta pod pośladki</t>
    </r>
    <r>
      <rPr>
        <b/>
        <sz val="10"/>
        <rFont val="Arial Narrow"/>
        <family val="2"/>
        <charset val="238"/>
      </rPr>
      <t xml:space="preserve"> 75 x 100</t>
    </r>
    <r>
      <rPr>
        <sz val="10"/>
        <rFont val="Arial Narrow"/>
        <family val="2"/>
        <charset val="238"/>
      </rPr>
      <t xml:space="preserve"> cm z torbą do przechwytywania płynów wykonana z nieprzemakalnego laminatu dwuwarstwowego.</t>
    </r>
    <r>
      <rPr>
        <b/>
        <sz val="10"/>
        <rFont val="Arial Narrow"/>
        <family val="2"/>
        <charset val="238"/>
      </rPr>
      <t xml:space="preserve"> Partia próbna - 1 szt </t>
    </r>
  </si>
  <si>
    <r>
      <t xml:space="preserve">Jednorazowa igła kulkowa typu LUER-LOOK 18G długość 120 mm , odporna na wyginanie przy zachowaniu światła igły, zakończona kulką , pakowana  pojedynczo. </t>
    </r>
    <r>
      <rPr>
        <b/>
        <sz val="10"/>
        <rFont val="Arial Narrow"/>
        <family val="2"/>
        <charset val="238"/>
      </rPr>
      <t xml:space="preserve">Partia próbna 1 szt. 
</t>
    </r>
  </si>
  <si>
    <r>
      <t xml:space="preserve">Osłona na kończynę </t>
    </r>
    <r>
      <rPr>
        <sz val="10"/>
        <rFont val="Arial Narrow"/>
        <family val="2"/>
        <charset val="238"/>
      </rPr>
      <t xml:space="preserve"> wykonana z  laminatu dwuwarstwowego  o gramaturze min 55 g /m</t>
    </r>
    <r>
      <rPr>
        <vertAlign val="superscript"/>
        <sz val="10"/>
        <rFont val="Arial Narrow"/>
        <family val="2"/>
        <charset val="238"/>
      </rPr>
      <t xml:space="preserve">2 </t>
    </r>
    <r>
      <rPr>
        <sz val="10"/>
        <rFont val="Arial Narrow"/>
        <family val="2"/>
        <charset val="238"/>
      </rPr>
      <t xml:space="preserve">o wymiarach  35 x 80 cm, z taśmą lepną  o wymiarach min 9 cm x 49 cm, utrzymijaca swoje własciwości lepne zarówno w warunkach suchych jak i mokrych, nie może pozostawić resztek kleju  na skórze pacjenta. Opakowanie zewnetrzne zawiera: minimum jedna  etykietą, dwukrotnie przylepną, w jezyku polskim zawierajacą nazwę prouktu, numer katalogowy, serię datę ważności, informację o producencie (informacje o producencie nie mogą być zakodowane kodem kreskowym). </t>
    </r>
    <r>
      <rPr>
        <b/>
        <sz val="10"/>
        <rFont val="Arial Narrow"/>
        <family val="2"/>
        <charset val="238"/>
      </rPr>
      <t xml:space="preserve">Partia próbna  1 szt </t>
    </r>
  </si>
  <si>
    <r>
      <t xml:space="preserve">Osłona  na stolik Mayo - </t>
    </r>
    <r>
      <rPr>
        <sz val="10"/>
        <rFont val="Arial Narrow"/>
        <family val="2"/>
        <charset val="238"/>
      </rPr>
      <t xml:space="preserve"> typu worek o wymiarach 75-80 cm x 140-150 cm, wzmocniony  warstwą chłonną nieprzemakalną o gramaturze min 57 g/m2 w części roboczej blatu stolika,Opakowanie zewnętrzne zawiera: minimum jedna  etykietą, dwukrotnie przylepną, w jezyku polskim zawierajaca nazwę prouktu, numer katalogowy, serię datę ważności, informację o producencie (informacje o producencie nie mogą być zakodowane kodem kreskowym. </t>
    </r>
    <r>
      <rPr>
        <b/>
        <sz val="10"/>
        <rFont val="Arial Narrow"/>
        <family val="2"/>
        <charset val="238"/>
      </rPr>
      <t xml:space="preserve">Partia próbna   1 szt </t>
    </r>
  </si>
  <si>
    <r>
      <t>Taśmy lepne wielkości  min 9 x 4</t>
    </r>
    <r>
      <rPr>
        <sz val="11"/>
        <color theme="1"/>
        <rFont val="Czcionka tekstu podstawowego"/>
        <family val="2"/>
        <charset val="238"/>
      </rPr>
      <t>0 cm cm sterylne pakowane pojedynczo.</t>
    </r>
  </si>
  <si>
    <r>
      <t xml:space="preserve">Kieszenie na ssak i końcówki do elektochirurgii: dwudzielna z przylepcem o wymiarach min  30 x 40 cm </t>
    </r>
    <r>
      <rPr>
        <sz val="11"/>
        <color theme="1"/>
        <rFont val="Czcionka tekstu podstawowego"/>
        <family val="2"/>
        <charset val="238"/>
      </rPr>
      <t xml:space="preserve">wyposażone w sztywnik wykonana z mocnej przeźroczystej folii PE.
</t>
    </r>
  </si>
  <si>
    <r>
      <t>Organizator do przewodów o wymia</t>
    </r>
    <r>
      <rPr>
        <sz val="11"/>
        <color theme="1"/>
        <rFont val="Czcionka tekstu podstawowego"/>
        <family val="2"/>
        <charset val="238"/>
      </rPr>
      <t>rach  min 2 x 22 cm z rzepem. Pakowane pojedynczo.</t>
    </r>
  </si>
  <si>
    <t xml:space="preserve"> Sterylny samoprzylepny worek (torba) do przechwytywania płynów                                                      Worek (torba) trójkątny (a) z zaworem i filtrem do podłączenia drenu   oraz  usztywnionym brzegiem umożliwiającym formowanie worka. Jednorazowego użytku, sterylny z samoprzylepną  taśmą odporną na przemakanie Wielkość graniczna 50 - 60 x 50 -60 cm. Opakowanie: minimum jedna etykieta w języku polskim zawierająca nazwę,  numer katalogowy, serię, datę ważności, oznaczenie producenta.
Partia próbna 1 szt.
</t>
  </si>
  <si>
    <r>
      <t xml:space="preserve">Sterylna osłona do zabezpieczenia detektora promieniowania Gamma Finder II, wykonana z folii odpornej na rozerwania w kształcie stożka z min.jedną taśmą samoprzylepną. Osłona dopasowana do wielkości urządzenia tj.  o max wymiarach długość- 225 mm x wysokość- 46 mm x szerokość  - 52 mm.   </t>
    </r>
    <r>
      <rPr>
        <b/>
        <sz val="10"/>
        <rFont val="Arial Narrow"/>
        <family val="2"/>
        <charset val="238"/>
      </rPr>
      <t xml:space="preserve">Partia próbna 1 szt </t>
    </r>
  </si>
  <si>
    <r>
      <t>Osłona na kamerę, światłowód i przewody</t>
    </r>
    <r>
      <rPr>
        <sz val="10"/>
        <rFont val="Arial Narrow"/>
        <family val="2"/>
        <charset val="238"/>
      </rPr>
      <t xml:space="preserve"> sterylna, wykonana z przeźroczystej miekkiej folii z kartonikiem i dwiema tasmami lepnymi , złożona teleskopowo wielkość min14x 250 cm, pakowana pojedyńczo.Oslona powinna posiadać prawidłowe oznaczenia informujące o sposobie użycia: dwie etykiety dwukrotnie przylepne, w języku polskim zawierające nazwę, numer katalogowy, serię, datę ważności,  informację o producencie.  Informacje na etykiecie nie mogą być zakodowane kodem kreskowym.
</t>
    </r>
    <r>
      <rPr>
        <b/>
        <sz val="10"/>
        <rFont val="Arial Narrow"/>
        <family val="2"/>
        <charset val="238"/>
      </rPr>
      <t xml:space="preserve">Partia próbna 1 szt. 
</t>
    </r>
  </si>
  <si>
    <r>
      <t xml:space="preserve">Sterylna osłona  na ramię C (aparatu  rtg),  jednorazowego użytku, wykonany z przeźroczystej miękkiej dobrze układającej się  foli polietylenowej o grubość min 0,05 mm, odporna na przerwanie,  składająca się z jednej osłony- osłona jednoczęściowa uniwersalna - osłaniająca ramię C na długości min 100 x 200 z wcięcie ułatwiające zakłądanie, z  zintegrowanymi  min dwiema  taśmami mocującymi.  Opakowanie zawiera :minimum jedna etykieta w języku polskim zawierająca nazwę,  numer katalogowy, serię, datę ważności, oznaczenie producenta. </t>
    </r>
    <r>
      <rPr>
        <i/>
        <sz val="10"/>
        <rFont val="Arial Narrow"/>
        <family val="2"/>
        <charset val="238"/>
      </rPr>
      <t xml:space="preserve">
Partia próbna 1 szt. </t>
    </r>
  </si>
  <si>
    <r>
      <t xml:space="preserve">Sterylna osłona na mikroskop typu ZEISS będący na wyposażeniu Zamawiającego, foliowa, rozmiar  min117x200 cm, (+/-2cm) osłona soczewki o średnicy 65mm wykonana z poliwęglanu odpornego na zarysowania, nie odbijającego światła z trzema parami osłon na okular. Osłona ma być wykonana z mocne,miękkiejj dobrze układającej się  bezbarwnej folii PE o grubości 45 mikronów, musi posiadać 3 taśmy samoprzylepne i rzep do mocowania. 
</t>
    </r>
    <r>
      <rPr>
        <b/>
        <sz val="10"/>
        <rFont val="Arial Narrow"/>
        <family val="2"/>
        <charset val="238"/>
      </rPr>
      <t xml:space="preserve">Partia próba 1 sztuka </t>
    </r>
  </si>
  <si>
    <r>
      <t>Sterylna osłona na mikroskop typu LEICA M525  będący na wyposażeniu Zamawiającego-  bez lateksowa z soczewką Armatec do osłony w mikroskopie z trzema okularami. Rozmiar osłony 117cm x 305cm Soczewka szklana, skośna o przezierności, odporna na zarysowania. Wyposażona w pięć  pasów ściągających – umożliwiające mocowanie na mikroskopie.</t>
    </r>
    <r>
      <rPr>
        <b/>
        <sz val="10"/>
        <rFont val="Arial Narrow"/>
        <family val="2"/>
        <charset val="238"/>
      </rPr>
      <t xml:space="preserve">Partia próbna 1 sztuka  </t>
    </r>
    <r>
      <rPr>
        <sz val="10"/>
        <rFont val="Arial Narrow"/>
        <family val="2"/>
        <charset val="238"/>
      </rPr>
      <t xml:space="preserve">
 </t>
    </r>
  </si>
  <si>
    <r>
      <t xml:space="preserve">Zestaw do operacji endowascularnych - ZOE
</t>
    </r>
    <r>
      <rPr>
        <b/>
        <sz val="10"/>
        <rFont val="Arial Narrow"/>
        <family val="2"/>
        <charset val="238"/>
      </rPr>
      <t xml:space="preserve">1x </t>
    </r>
    <r>
      <rPr>
        <sz val="10"/>
        <rFont val="Arial Narrow"/>
        <family val="2"/>
        <charset val="238"/>
      </rPr>
      <t xml:space="preserve">serweta na stolik instrumentariuszki 150 x 190 cm ze wzmocnieniem 75 x 190 cm; łączna gramatura serwety 76 g/m2- owinięcie zestawu;
</t>
    </r>
    <r>
      <rPr>
        <b/>
        <sz val="10"/>
        <rFont val="Arial Narrow"/>
        <family val="2"/>
        <charset val="238"/>
      </rPr>
      <t>1 x</t>
    </r>
    <r>
      <rPr>
        <sz val="10"/>
        <rFont val="Arial Narrow"/>
        <family val="2"/>
        <charset val="238"/>
      </rPr>
      <t xml:space="preserve"> Fartuchy w rozmiarze "L" ;</t>
    </r>
    <r>
      <rPr>
        <b/>
        <sz val="10"/>
        <rFont val="Arial Narrow"/>
        <family val="2"/>
        <charset val="238"/>
      </rPr>
      <t>2 x</t>
    </r>
    <r>
      <rPr>
        <sz val="10"/>
        <rFont val="Arial Narrow"/>
        <family val="2"/>
        <charset val="238"/>
      </rPr>
      <t xml:space="preserve"> Fartuch w rozmiarze " XL"
Fartuchy wykonane z włókniny typu Spunlacegramatura 68 g/m2, z dodatkowymi wzmocnieniami z przodu i na rękawach fartucha z laminatu dwuwarstwowego o gramaturze min. 40 g/m2, odporność na przenikanie cieczy w polu krytycznym przód/ rękawy odpowiednio: 119/ 198 cm H20,  na pozostałej powierzchni 26 cm H2O, odporność na  wypychanie na sucho/ mokro przód odpowiednio: 232/ 214 kPa; mankiety fartucha poliestrowe o szerokości 8 cm.
</t>
    </r>
    <r>
      <rPr>
        <b/>
        <sz val="10"/>
        <rFont val="Arial Narrow"/>
        <family val="2"/>
        <charset val="238"/>
      </rPr>
      <t>1x</t>
    </r>
    <r>
      <rPr>
        <sz val="10"/>
        <rFont val="Arial Narrow"/>
        <family val="2"/>
        <charset val="238"/>
      </rPr>
      <t xml:space="preserve"> serweta na stolik Mayo 80 x 145 cm z folii polietylenowej w kształcie worka ze wzmocnieniem polipropylenowym 75 x 90 cm; łączna gramatura serwety  min 80 g/m2
</t>
    </r>
    <r>
      <rPr>
        <b/>
        <sz val="10"/>
        <rFont val="Arial Narrow"/>
        <family val="2"/>
        <charset val="238"/>
      </rPr>
      <t>1x</t>
    </r>
    <r>
      <rPr>
        <sz val="10"/>
        <rFont val="Arial Narrow"/>
        <family val="2"/>
        <charset val="238"/>
      </rPr>
      <t xml:space="preserve"> kieszeń samoprzylepna polietylenowa jednokomorowa 38 x 40 cm
</t>
    </r>
    <r>
      <rPr>
        <b/>
        <sz val="10"/>
        <rFont val="Arial Narrow"/>
        <family val="2"/>
        <charset val="238"/>
      </rPr>
      <t>1x</t>
    </r>
    <r>
      <rPr>
        <sz val="10"/>
        <rFont val="Arial Narrow"/>
        <family val="2"/>
        <charset val="238"/>
      </rPr>
      <t xml:space="preserve"> kieszeń samoprzylepna polietylenowa dwukomorowa 38 x 40 cm
</t>
    </r>
    <r>
      <rPr>
        <b/>
        <sz val="10"/>
        <rFont val="Arial Narrow"/>
        <family val="2"/>
        <charset val="238"/>
      </rPr>
      <t>2 x</t>
    </r>
    <r>
      <rPr>
        <sz val="10"/>
        <rFont val="Arial Narrow"/>
        <family val="2"/>
        <charset val="238"/>
      </rPr>
      <t xml:space="preserve"> pokrowiec na aparaturę RTG prostokątny o wym. 80 x 90 cm, wykonany z mocnej przezroczystej folii polietylenowej o grubości 0,05 mm, ściągnięty elastyczną gumką;
</t>
    </r>
    <r>
      <rPr>
        <b/>
        <sz val="10"/>
        <rFont val="Arial Narrow"/>
        <family val="2"/>
        <charset val="238"/>
      </rPr>
      <t>1 x</t>
    </r>
    <r>
      <rPr>
        <sz val="10"/>
        <rFont val="Arial Narrow"/>
        <family val="2"/>
        <charset val="238"/>
      </rPr>
      <t xml:space="preserve"> pokrowiec na aparaturę RTG okrągły o średnicy 90 cm , wykonany z mocnej przezroczystej folii polietylenowej o grubości 0,05 mm, ściągnięty elastyczną gumką;
</t>
    </r>
    <r>
      <rPr>
        <b/>
        <sz val="10"/>
        <rFont val="Arial Narrow"/>
        <family val="2"/>
        <charset val="238"/>
      </rPr>
      <t>2 x</t>
    </r>
    <r>
      <rPr>
        <sz val="10"/>
        <rFont val="Arial Narrow"/>
        <family val="2"/>
        <charset val="238"/>
      </rPr>
      <t xml:space="preserve"> taśmy samoprzylepne włókninowe 9x50cm
</t>
    </r>
    <r>
      <rPr>
        <b/>
        <sz val="10"/>
        <rFont val="Arial Narrow"/>
        <family val="2"/>
        <charset val="238"/>
      </rPr>
      <t>1 x</t>
    </r>
    <r>
      <rPr>
        <sz val="10"/>
        <rFont val="Arial Narrow"/>
        <family val="2"/>
        <charset val="238"/>
      </rPr>
      <t xml:space="preserve"> miska plastikowa niebieska o pojemności 250 ml ze skalą (podziałką ) w ml, wytłoczoną od wewnątrz;
</t>
    </r>
    <r>
      <rPr>
        <b/>
        <sz val="10"/>
        <rFont val="Arial Narrow"/>
        <family val="2"/>
        <charset val="238"/>
      </rPr>
      <t>1 x</t>
    </r>
    <r>
      <rPr>
        <sz val="10"/>
        <rFont val="Arial Narrow"/>
        <family val="2"/>
        <charset val="238"/>
      </rPr>
      <t xml:space="preserve"> miska plastikowa transparentna o pojemności 500 ml ze skalą (podziałką) w ml, wytłoczoną od wewnątrz;
</t>
    </r>
    <r>
      <rPr>
        <b/>
        <sz val="10"/>
        <rFont val="Arial Narrow"/>
        <family val="2"/>
        <charset val="238"/>
      </rPr>
      <t>1 x</t>
    </r>
    <r>
      <rPr>
        <sz val="10"/>
        <rFont val="Arial Narrow"/>
        <family val="2"/>
        <charset val="238"/>
      </rPr>
      <t xml:space="preserve"> miska plastikowa niebieska o pojemności 2500 ml z wewnętrznym rantem na prowadnik
</t>
    </r>
    <r>
      <rPr>
        <b/>
        <sz val="10"/>
        <rFont val="Arial Narrow"/>
        <family val="2"/>
        <charset val="238"/>
      </rPr>
      <t>1 x</t>
    </r>
    <r>
      <rPr>
        <sz val="10"/>
        <rFont val="Arial Narrow"/>
        <family val="2"/>
        <charset val="238"/>
      </rPr>
      <t xml:space="preserve"> strzykawka trzyczęściowa Luer Lock 10 ml wkręcana 
</t>
    </r>
    <r>
      <rPr>
        <b/>
        <sz val="10"/>
        <rFont val="Arial Narrow"/>
        <family val="2"/>
        <charset val="238"/>
      </rPr>
      <t>2 x</t>
    </r>
    <r>
      <rPr>
        <sz val="10"/>
        <rFont val="Arial Narrow"/>
        <family val="2"/>
        <charset val="238"/>
      </rPr>
      <t xml:space="preserve"> strzykawka trzyczęściowa Luer Lock 20 ml wkręcana, wielkość strzykawki oznaczone kolorem. 
</t>
    </r>
    <r>
      <rPr>
        <b/>
        <sz val="10"/>
        <rFont val="Arial Narrow"/>
        <family val="2"/>
        <charset val="238"/>
      </rPr>
      <t>1x</t>
    </r>
    <r>
      <rPr>
        <sz val="10"/>
        <rFont val="Arial Narrow"/>
        <family val="2"/>
        <charset val="238"/>
      </rPr>
      <t xml:space="preserve"> serweta do angiografii z laminatu 3 warstwowego o gramaturze 74 g/m2, wymiarach 227 x 330 cm z panelami z folii poliuretanowej po obu stronach o wym. 70 x 330 cm, posiadająca dwa samoprzylepne otwory 12 x 12 cm otoczone folią chirurgiczną, średnica okna 8 cm położone decentralnie; serweta w polu krytycznym posiada dodatkowe wzmocnienie w postaci polipropylenowej łaty chłonnej o wymiarach 100x75 cm.
</t>
    </r>
    <r>
      <rPr>
        <b/>
        <sz val="10"/>
        <rFont val="Arial Narrow"/>
        <family val="2"/>
        <charset val="238"/>
      </rPr>
      <t>1 x</t>
    </r>
    <r>
      <rPr>
        <sz val="10"/>
        <rFont val="Arial Narrow"/>
        <family val="2"/>
        <charset val="238"/>
      </rPr>
      <t xml:space="preserve"> serweta (chusta)absorbcyjna o wysokiej chłonności o wymiarach 60x90 cm
</t>
    </r>
    <r>
      <rPr>
        <b/>
        <sz val="10"/>
        <rFont val="Arial Narrow"/>
        <family val="2"/>
        <charset val="238"/>
      </rPr>
      <t>1 x</t>
    </r>
    <r>
      <rPr>
        <sz val="10"/>
        <rFont val="Arial Narrow"/>
        <family val="2"/>
        <charset val="238"/>
      </rPr>
      <t xml:space="preserve"> mocny klem  do mycia pola operacyjnego  jednorazowego użytku o długosci min 20 cm. 
</t>
    </r>
    <r>
      <rPr>
        <sz val="9"/>
        <rFont val="Arial Narrow"/>
        <family val="2"/>
        <charset val="238"/>
      </rPr>
      <t xml:space="preserve">Wymagania: Serwety wykonane z laminatu trójwarstwowego o gramaturze podstawowej 74 g/m2 z dodatkową łatą chłonną  o gramaturze 50 g/m2. Odporność na przenikanie cieczy min. 150 cm H2O; wchłanialność cieczy min. 200 ml/m2, odporność na rozerwanie na sucho/ mokro odpowiednio:  min. 255/ 224 kPa
</t>
    </r>
    <r>
      <rPr>
        <sz val="10"/>
        <rFont val="Arial Narrow"/>
        <family val="2"/>
        <charset val="238"/>
      </rPr>
      <t xml:space="preserve">
</t>
    </r>
  </si>
  <si>
    <r>
      <t xml:space="preserve">Osłona szyi  w kształcie golfu o średnicy  otworu min 17 cm, wykonana z miekkiej dzianiny wokół szyi o wysokosci min 5 cm i  wydłużonym kołnierzem  na ramiona, wykonanym z miękkiej oddychającej  włókniny  o wielkości min: 44 x 55 cm, zabezpieczająca szyję, kark i przednią część mostka przed otarciem Pakowania min po 50 szt w higienicznym sztywnym  kartonie umożliwjącym higieniczne otwarcie kartonu i pobieranie asortymentu. Produkt  zgodny z normą EN- 10 993 lub równoważną w zakresie kontaktu ze skórą  użytkownika oraz PN-EN 13795 lub równoważną. </t>
    </r>
    <r>
      <rPr>
        <b/>
        <sz val="10"/>
        <rFont val="Arial Narrow"/>
        <family val="2"/>
        <charset val="238"/>
      </rPr>
      <t xml:space="preserve">Partia próbna 1 szt </t>
    </r>
  </si>
  <si>
    <r>
      <t xml:space="preserve">Zestaw higieniczny do ochrony stołu operacyjnego i okrycia pacjenta 
Skład zestawu:
</t>
    </r>
    <r>
      <rPr>
        <b/>
        <sz val="10"/>
        <rFont val="Arial Narrow"/>
        <family val="2"/>
        <charset val="238"/>
      </rPr>
      <t>1 x</t>
    </r>
    <r>
      <rPr>
        <sz val="10"/>
        <rFont val="Arial Narrow"/>
        <family val="2"/>
        <charset val="238"/>
      </rPr>
      <t xml:space="preserve"> Osłona do ochrony stołu operacyjnego, wykonane  z nieprzemakalnego  min dwuwarstwowego laminatu  w kolorze niebieskim o gramaturze min 57 g/m2 wymiarach min 100 x 225 cm z zintegrowanym wkładem chłonnym o gramaturze min 100 g, chłonności min 2100 ml wielkości  min 60 x 90 cm. Wkład chłonny powinien zabezpieczać skórę pacjenta przed wilgocią, tzn warstwa wkładu chłonnego  mająca kontakt ze skórą pacjenta powinna po wchłonięciu płynów, pozostawać sucha. Wchłanialność wkładu chłonnego  potwierdzona dokumentami, o któych mowa w roz. VIII pkt.1 ust. 1.12 SIWZ.
</t>
    </r>
    <r>
      <rPr>
        <b/>
        <sz val="10"/>
        <rFont val="Arial Narrow"/>
        <family val="2"/>
        <charset val="238"/>
      </rPr>
      <t xml:space="preserve">1 x </t>
    </r>
    <r>
      <rPr>
        <sz val="10"/>
        <rFont val="Arial Narrow"/>
        <family val="2"/>
        <charset val="238"/>
      </rPr>
      <t xml:space="preserve">Rękaw do osłony podłokietnika 30 x 50 cm -  z taśmą lepną, wykonaną z włókniny sms o gramaturze 51 g/m2.
</t>
    </r>
    <r>
      <rPr>
        <b/>
        <sz val="10"/>
        <rFont val="Arial Narrow"/>
        <family val="2"/>
        <charset val="238"/>
      </rPr>
      <t>1 x</t>
    </r>
    <r>
      <rPr>
        <sz val="10"/>
        <rFont val="Arial Narrow"/>
        <family val="2"/>
        <charset val="238"/>
      </rPr>
      <t xml:space="preserve"> Prześcieradło do okrycia pacjenta  nie prześwitujące, wykonane z miękkiej  antystatycznej zatrzymującej ciepło i dobrze układającej się  włókniny bawełnopodobnej min  45g/m2 o rozmiarze min140 x 220 cm .Prześcieradło przebadane dermatologicznie, nie powodujące pordażnień skóry, z możliwością zastosowania u dzieci, co ma być potwierdzone dokumentem, o któym mowa w roz. VIII pkt.1 ust. 1.13 SIWZ. 
</t>
    </r>
    <r>
      <rPr>
        <b/>
        <sz val="10"/>
        <rFont val="Arial Narrow"/>
        <family val="2"/>
        <charset val="238"/>
      </rPr>
      <t xml:space="preserve">Osłona, do stołu rękaw i prześcieradło stanowić musi zestaw złożony i zapakowany (trzy elementy) w foliowy, higieniczny worek, wyposażony w etykietę informacyjną. Opakowanie musi być dostosowane do wielkości złożonego zestawu, estetyczne z etykietą informacyjną zawierającą min. nazwę zestawu lub skrót nazwy, nazwę producenta, symbol produktu, skład zestawu wraz z wymiarami poszczególnych elementów zestawu. </t>
    </r>
    <r>
      <rPr>
        <sz val="10"/>
        <rFont val="Arial Narrow"/>
        <family val="2"/>
        <charset val="238"/>
      </rPr>
      <t xml:space="preserve">
 Partia próbna 1 zestaw. </t>
    </r>
  </si>
  <si>
    <r>
      <t xml:space="preserve">Maseczka operacyjna (chirurgiczna) - wykonana z bezwonnej trójwarstwowej antyalergicznej włókniny, (środkową warstwę stanowi filtr o wysokiej efektywności filtracji, wewnętrzna warstwa wolna od mikrokosmków, antyalergiczna, nie powodującej podrażnień skóry twarzy, gwarantująca komfort oddychania (podczas wdechu nie może zasycać się do ust),  wiązana na troki,  długość troczka co najmniej 30 cm, z modelującą kształtką na nos, (kształtka metalowa po ufiksowaniu na nosie umożliwiająca jej dokładne przyleganie wokół nosa, zgodna z normą PN-EN 14683 lub równoważną i określona w klasie II; Skutecznośc filtracji bakteryjnej BFE </t>
    </r>
    <r>
      <rPr>
        <sz val="10"/>
        <rFont val="Czcionka tekstu podstawowego"/>
        <charset val="238"/>
      </rPr>
      <t>≥</t>
    </r>
    <r>
      <rPr>
        <sz val="10"/>
        <rFont val="Arial Narrow"/>
        <family val="2"/>
        <charset val="238"/>
      </rPr>
      <t xml:space="preserve"> 98 %; łatwość oddychania &lt; 29,4 Pa/cm2,</t>
    </r>
    <r>
      <rPr>
        <b/>
        <sz val="10"/>
        <rFont val="Arial Narrow"/>
        <family val="2"/>
        <charset val="238"/>
      </rPr>
      <t xml:space="preserve"> </t>
    </r>
    <r>
      <rPr>
        <sz val="10"/>
        <rFont val="Arial Narrow"/>
        <family val="2"/>
        <charset val="238"/>
      </rPr>
      <t xml:space="preserve"> pakowana w sztywne kartoniki w formie podajnika  maksymalnie 50 sztuk umożliwiające ich higieniczne przechowywanie oraz łatwość wyjmowania z kartonika – sposob ułożenia maseczek w kartonie powinen zapewniać pobranie tylko jednej maseczki. Maseczka w czasie użytkowania nie może się rozwarstwiać i przemakać, powinna zakrywać twarz w obszarze od grzbietu nosa i zachodzić  głęboko za  podbródek,  kolor do wyboru Zamawiajacego spośród co najmniej 2 kolorów tj. niebieski,  zielony.
Próbki: 1 opakowanie (50 sztuk) w opakowaniu jednostkowym </t>
    </r>
  </si>
  <si>
    <r>
      <t xml:space="preserve">Prześcieradło medyczne wykonane z wółkniny SMS lub włókniny polipropylenowej  SMS min 35 g/m2 o gładkiej, jednorodnej powierzchi (bez zagięć i przeszyć) o wymiarach </t>
    </r>
    <r>
      <rPr>
        <b/>
        <sz val="10"/>
        <rFont val="Arial Narrow"/>
        <family val="2"/>
        <charset val="238"/>
      </rPr>
      <t>min 100 cm x 225, składane pojedynczo,</t>
    </r>
    <r>
      <rPr>
        <sz val="10"/>
        <rFont val="Arial Narrow"/>
        <family val="2"/>
        <charset val="238"/>
      </rPr>
      <t xml:space="preserve"> pakowane  zbiorczo np. po 10 szt.. Opakownie z foli z ulotka informacyjną zawierajacą nazwę wyrobu, materiał z którego wykonano prześcieradło, ref,  rozmiar . w opakowaniu z etykietą wg wyżej podanych wymagań dla etykiety. </t>
    </r>
    <r>
      <rPr>
        <b/>
        <sz val="10"/>
        <rFont val="Arial Narrow"/>
        <family val="2"/>
        <charset val="238"/>
      </rPr>
      <t xml:space="preserve">Partia próbna 1 szt </t>
    </r>
    <r>
      <rPr>
        <sz val="10"/>
        <rFont val="Arial Narrow"/>
        <family val="2"/>
        <charset val="238"/>
      </rPr>
      <t xml:space="preserve">
</t>
    </r>
  </si>
  <si>
    <r>
      <t xml:space="preserve">Marker skórny do zaznaczania pola operacyjnego sterylny, nietoksyczny, szybkoschnący , nieplamiący, doskonale widoczny niezależnie od koloru skóry, odporny na środki dezynfekujące, fioletowy atrament, skala pomiarowa na korpusie pisaka -5 cm, dodatkowo załączona dwustronna skala pomiarowa - 15 cm.
 </t>
    </r>
    <r>
      <rPr>
        <b/>
        <sz val="10"/>
        <rFont val="Arial Narrow"/>
        <family val="2"/>
        <charset val="238"/>
      </rPr>
      <t xml:space="preserve">Partia póbna 1 szt 
</t>
    </r>
  </si>
  <si>
    <r>
      <t xml:space="preserve">Ręczniki kąpielowe jednorazowe dla personelu bloku operacyjnego, ręcznik celulozowy, miękka chłonna napowietrzona celuloza, wzmocniona na całej powierzchni, gramatura min 40 g, wymiary 70 x 80 cm. Pakowane po 50 szt . </t>
    </r>
    <r>
      <rPr>
        <b/>
        <sz val="10"/>
        <rFont val="Arial Narrow"/>
        <family val="2"/>
        <charset val="238"/>
      </rPr>
      <t xml:space="preserve">Partia próbna - 1 szt </t>
    </r>
  </si>
  <si>
    <r>
      <t xml:space="preserve">Jednorazowa koszula  dla pacjenta i do porodu wykonane są z miękkiej antystatycznej włókniny poliestrowej o gramaturze min 50g.m2, niepyląca,  nie uczulajacej i niedrażniącej skóry, miekka w dotyku.Zakładana przez głowę z rozcieciem  podkrój w kształcie litery V lub okrągły, z krótkim rękawem Szeroki krój  długość min 90 - 95 cm. kolor niebieski lub zielony do wyboru zamawiającego  Rozmiar uniwersalny. 
</t>
    </r>
    <r>
      <rPr>
        <b/>
        <sz val="10"/>
        <rFont val="Arial Narrow"/>
        <family val="2"/>
        <charset val="238"/>
      </rPr>
      <t xml:space="preserve">Partia próbna 1 szt.  </t>
    </r>
    <r>
      <rPr>
        <sz val="10"/>
        <rFont val="Arial Narrow"/>
        <family val="2"/>
        <charset val="238"/>
      </rPr>
      <t xml:space="preserve">Pakowane w higieniczny worek foliowy z etykietą identyfikująca wyrób
</t>
    </r>
  </si>
  <si>
    <r>
      <t xml:space="preserve">Niejałowa bluza chirurgiczna z długim rękawem 1 x użytku wykonana z miękkiej włókniny typu spunbond lub równoważnej  o gramaturze min 47g/m2, rękaw długi zakończony bawełnianym mankietem ,wyposażona w dwie duże kieszenie. Zapinana na napy, podkrój wokół szyi wykończony stujką z miękkiej bawełonpodobnej włókniny, kolor niebieski. Rozmiar od S- do XXL Pakowana indywidualnie w opakowanie foliowe z  etykieta informacyjną.
</t>
    </r>
    <r>
      <rPr>
        <b/>
        <sz val="10"/>
        <rFont val="Arial Narrow"/>
        <family val="2"/>
        <charset val="238"/>
      </rPr>
      <t xml:space="preserve">Partia próbna 1 szt. </t>
    </r>
  </si>
  <si>
    <r>
      <t xml:space="preserve">Zestaw - epidemiologiczny monitoring sal operacyjnych - EMSO składający się z 
</t>
    </r>
    <r>
      <rPr>
        <b/>
        <sz val="10"/>
        <rFont val="Arial Narrow"/>
        <family val="2"/>
        <charset val="238"/>
      </rPr>
      <t>1 x</t>
    </r>
    <r>
      <rPr>
        <sz val="10"/>
        <rFont val="Arial Narrow"/>
        <family val="2"/>
        <charset val="238"/>
      </rPr>
      <t xml:space="preserve"> jednorazowy, 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udszkodzeń skóry pacjenta. Gramattura min 125g/m2. Wchłanialność płynów 3600-4000 ml </t>
    </r>
    <r>
      <rPr>
        <b/>
        <sz val="10"/>
        <rFont val="Arial Narrow"/>
        <family val="2"/>
        <charset val="238"/>
      </rPr>
      <t xml:space="preserve">potwierdzona dokumentem, o którym mowa w roz. VIII pkt.1 ust. 1.15 SIWZ. </t>
    </r>
    <r>
      <rPr>
        <sz val="10"/>
        <rFont val="Arial Narrow"/>
        <family val="2"/>
        <charset val="238"/>
      </rPr>
      <t xml:space="preserve">
</t>
    </r>
    <r>
      <rPr>
        <b/>
        <sz val="10"/>
        <rFont val="Arial Narrow"/>
        <family val="2"/>
        <charset val="238"/>
      </rPr>
      <t>2 x</t>
    </r>
    <r>
      <rPr>
        <sz val="10"/>
        <rFont val="Arial Narrow"/>
        <family val="2"/>
        <charset val="238"/>
      </rPr>
      <t xml:space="preserve"> osłona na podłokietnik stołu operacyjnego o wielkości min szerokość min 30 cm długość  min 75 cm z regulowanymi taśmami do zabezpieczenia przedramienia pacjenta na podłokietniku. 
</t>
    </r>
    <r>
      <rPr>
        <b/>
        <sz val="10"/>
        <rFont val="Arial Narrow"/>
        <family val="2"/>
        <charset val="238"/>
      </rPr>
      <t>1x</t>
    </r>
    <r>
      <rPr>
        <sz val="10"/>
        <rFont val="Arial Narrow"/>
        <family val="2"/>
        <charset val="238"/>
      </rPr>
      <t xml:space="preserve"> prześcieradło do przykrycia pacjenta z włókniny poliestrowej o gramaturze 45-55g/m², niejałowe rozmiar 200-210 cm×150-160 cm          
Zamawiający w ramach ceny ofertowej wymaga wprowadzenia programu - epidemiologiczny monitoring sal operacyjnych wg wytycznych CDC., w składzie:
1)  żel fluorescencyjny  - 20 szt/miesiąc wraz z dwiema latarkami do odczytu prób monitorowania efektywnosci sprzątania 
2) Elektroniczne przenośne urządzenie do rejestracji danych wraz z oprogramowaniem do  monitorowania i  comiesięcznego raportowania  jakości sprzątania profilaktycznego i generalnego sal operacyjnych wg wytycznych CDC&amp;P - szt 1. 
</t>
    </r>
  </si>
  <si>
    <r>
      <t xml:space="preserve">3 - częściowy komplet : 
</t>
    </r>
    <r>
      <rPr>
        <b/>
        <sz val="10"/>
        <rFont val="Arial Narrow"/>
        <family val="2"/>
        <charset val="238"/>
      </rPr>
      <t xml:space="preserve">1 x </t>
    </r>
    <r>
      <rPr>
        <sz val="10"/>
        <rFont val="Arial Narrow"/>
        <family val="2"/>
        <charset val="238"/>
      </rPr>
      <t xml:space="preserve">jednorazowy koc rozmiar min 110x220 wykonany z podwójnej warstwy włókniny polipropylenowej o gramaturze min 30g/m2, z wypelnieniem wiskozowo-poliestrowym typu Molton o gramaturze min 60 g/m2. 
</t>
    </r>
    <r>
      <rPr>
        <b/>
        <sz val="10"/>
        <rFont val="Arial Narrow"/>
        <family val="2"/>
        <charset val="238"/>
      </rPr>
      <t>1 x</t>
    </r>
    <r>
      <rPr>
        <sz val="10"/>
        <rFont val="Arial Narrow"/>
        <family val="2"/>
        <charset val="238"/>
      </rPr>
      <t xml:space="preserve"> prześcieradło wykonane z miękkiej bawełnopodobnej nieuczulajacej włókniny w kolorze białym, rozmiar 150 x 210
</t>
    </r>
    <r>
      <rPr>
        <b/>
        <sz val="10"/>
        <rFont val="Arial Narrow"/>
        <family val="2"/>
        <charset val="238"/>
      </rPr>
      <t xml:space="preserve">1 x  </t>
    </r>
    <r>
      <rPr>
        <sz val="10"/>
        <rFont val="Arial Narrow"/>
        <family val="2"/>
        <charset val="238"/>
      </rPr>
      <t xml:space="preserve">poszewka na poduszkę -  min 65x 75 wykonana z  włókniny typu SMS  o gramaturze min 35g/ m2, 
Komplet zapakowany w foliową torbę z etykietą informacyjną. </t>
    </r>
    <r>
      <rPr>
        <b/>
        <sz val="10"/>
        <rFont val="Arial Narrow"/>
        <family val="2"/>
        <charset val="238"/>
      </rPr>
      <t xml:space="preserve">Partia próbna 1 komplet
</t>
    </r>
  </si>
  <si>
    <t>Półwałek uniwersalny do układania dzieci 300 x 75 x 75 mm</t>
  </si>
  <si>
    <r>
      <t xml:space="preserve">Zestaw dermatologiczny- skład:
</t>
    </r>
    <r>
      <rPr>
        <b/>
        <sz val="10"/>
        <rFont val="Arial Narrow"/>
        <family val="2"/>
        <charset val="238"/>
      </rPr>
      <t>1 x</t>
    </r>
    <r>
      <rPr>
        <sz val="10"/>
        <rFont val="Arial Narrow"/>
        <family val="2"/>
        <charset val="238"/>
      </rPr>
      <t xml:space="preserve">  fartuch chirurgiczny standardowy z włókniny SMS o gramaturze min 35 g/m2 w rozmiarze XL
</t>
    </r>
    <r>
      <rPr>
        <b/>
        <sz val="10"/>
        <rFont val="Arial Narrow"/>
        <family val="2"/>
        <charset val="238"/>
      </rPr>
      <t>1 x</t>
    </r>
    <r>
      <rPr>
        <sz val="10"/>
        <rFont val="Arial Narrow"/>
        <family val="2"/>
        <charset val="238"/>
      </rPr>
      <t xml:space="preserve"> osłona na stolik Mayo typu worek złożony w sposób zapewniający łatwą aplikację  o wymiarze min 75 cm x 140 cm
</t>
    </r>
    <r>
      <rPr>
        <b/>
        <sz val="10"/>
        <rFont val="Arial Narrow"/>
        <family val="2"/>
        <charset val="238"/>
      </rPr>
      <t>2 x</t>
    </r>
    <r>
      <rPr>
        <sz val="10"/>
        <rFont val="Arial Narrow"/>
        <family val="2"/>
        <charset val="238"/>
      </rPr>
      <t xml:space="preserve"> serwetki do rąk min 30 cm x 40 cm
</t>
    </r>
    <r>
      <rPr>
        <b/>
        <sz val="10"/>
        <rFont val="Arial Narrow"/>
        <family val="2"/>
        <charset val="238"/>
      </rPr>
      <t xml:space="preserve">1 x </t>
    </r>
    <r>
      <rPr>
        <sz val="10"/>
        <rFont val="Arial Narrow"/>
        <family val="2"/>
        <charset val="238"/>
      </rPr>
      <t xml:space="preserve">taśma samoprzylepna  min 9 cmx 40 cm
</t>
    </r>
    <r>
      <rPr>
        <b/>
        <sz val="10"/>
        <rFont val="Arial Narrow"/>
        <family val="2"/>
        <charset val="238"/>
      </rPr>
      <t>1 x</t>
    </r>
    <r>
      <rPr>
        <sz val="10"/>
        <rFont val="Arial Narrow"/>
        <family val="2"/>
        <charset val="238"/>
      </rPr>
      <t xml:space="preserve">  serweta z laminatu dwuwarstwowego nieprzemakalnego o gramaturze min 54g/m2 w rozmiarze  min 75 cm x 90 cm
</t>
    </r>
    <r>
      <rPr>
        <b/>
        <sz val="10"/>
        <rFont val="Arial Narrow"/>
        <family val="2"/>
        <charset val="238"/>
      </rPr>
      <t>1 x</t>
    </r>
    <r>
      <rPr>
        <sz val="10"/>
        <rFont val="Arial Narrow"/>
        <family val="2"/>
        <charset val="238"/>
      </rPr>
      <t xml:space="preserve"> serweta w rozmiarze 60 cm x 50 cm z laminatu dwuwarstwowego nieprzemakalnego gramaturze min 54 g/m2  i otworem o średnicy 5 - 7 cm z przylepcem dookoła
</t>
    </r>
    <r>
      <rPr>
        <b/>
        <sz val="10"/>
        <rFont val="Arial Narrow"/>
        <family val="2"/>
        <charset val="238"/>
      </rPr>
      <t xml:space="preserve">1 x owinięcie zestawu - serweta min 95 cm x 120 cm
</t>
    </r>
  </si>
</sst>
</file>

<file path=xl/styles.xml><?xml version="1.0" encoding="utf-8"?>
<styleSheet xmlns="http://schemas.openxmlformats.org/spreadsheetml/2006/main">
  <numFmts count="7">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0.00\ &quot;zł&quot;"/>
    <numFmt numFmtId="165" formatCode="#,##0.00\ _z_ł"/>
    <numFmt numFmtId="166" formatCode="#,##0\ &quot;zł&quot;"/>
  </numFmts>
  <fonts count="60">
    <font>
      <sz val="11"/>
      <color theme="1"/>
      <name val="Czcionka tekstu podstawowego"/>
      <family val="2"/>
      <charset val="238"/>
    </font>
    <font>
      <sz val="11"/>
      <color indexed="8"/>
      <name val="Czcionka tekstu podstawowego"/>
      <family val="2"/>
      <charset val="238"/>
    </font>
    <font>
      <sz val="11"/>
      <color indexed="8"/>
      <name val="Arial Narrow"/>
      <family val="2"/>
      <charset val="238"/>
    </font>
    <font>
      <b/>
      <sz val="12"/>
      <color indexed="8"/>
      <name val="Arial Narrow"/>
      <family val="2"/>
      <charset val="238"/>
    </font>
    <font>
      <sz val="12"/>
      <color indexed="8"/>
      <name val="Arial Narrow"/>
      <family val="2"/>
      <charset val="238"/>
    </font>
    <font>
      <b/>
      <sz val="12"/>
      <name val="Arial Narrow"/>
      <family val="2"/>
      <charset val="238"/>
    </font>
    <font>
      <b/>
      <sz val="8"/>
      <color indexed="8"/>
      <name val="Arial Narrow"/>
      <family val="2"/>
      <charset val="238"/>
    </font>
    <font>
      <sz val="11"/>
      <color indexed="8"/>
      <name val="Czcionka tekstu podstawowego"/>
      <family val="2"/>
      <charset val="238"/>
    </font>
    <font>
      <sz val="8"/>
      <color indexed="8"/>
      <name val="Arial Narrow"/>
      <family val="2"/>
      <charset val="238"/>
    </font>
    <font>
      <b/>
      <sz val="8"/>
      <name val="Arial Narrow"/>
      <family val="2"/>
      <charset val="238"/>
    </font>
    <font>
      <sz val="8"/>
      <color indexed="8"/>
      <name val="Arial Narrow"/>
      <family val="2"/>
      <charset val="238"/>
    </font>
    <font>
      <b/>
      <i/>
      <sz val="10"/>
      <name val="Arial Narrow"/>
      <family val="2"/>
      <charset val="238"/>
    </font>
    <font>
      <b/>
      <sz val="10"/>
      <name val="Arial Narrow"/>
      <family val="2"/>
      <charset val="238"/>
    </font>
    <font>
      <sz val="10"/>
      <name val="Arial Narrow"/>
      <family val="2"/>
      <charset val="238"/>
    </font>
    <font>
      <vertAlign val="superscript"/>
      <sz val="10"/>
      <name val="Arial Narrow"/>
      <family val="2"/>
      <charset val="238"/>
    </font>
    <font>
      <sz val="10"/>
      <color indexed="8"/>
      <name val="Arial Narrow"/>
      <family val="2"/>
      <charset val="238"/>
    </font>
    <font>
      <sz val="10"/>
      <color indexed="8"/>
      <name val="Arial Narrow"/>
      <family val="2"/>
      <charset val="238"/>
    </font>
    <font>
      <b/>
      <sz val="11"/>
      <name val="Arial Narrow"/>
      <family val="2"/>
      <charset val="238"/>
    </font>
    <font>
      <sz val="11"/>
      <name val="Arial Narrow"/>
      <family val="2"/>
      <charset val="238"/>
    </font>
    <font>
      <sz val="11"/>
      <name val="Arial"/>
      <family val="2"/>
      <charset val="238"/>
    </font>
    <font>
      <sz val="10"/>
      <name val="Arial"/>
      <family val="2"/>
      <charset val="238"/>
    </font>
    <font>
      <sz val="12"/>
      <color indexed="36"/>
      <name val="Arial Narrow"/>
      <family val="2"/>
      <charset val="238"/>
    </font>
    <font>
      <sz val="12"/>
      <color indexed="10"/>
      <name val="Arial Narrow"/>
      <family val="2"/>
      <charset val="238"/>
    </font>
    <font>
      <b/>
      <sz val="9"/>
      <name val="Arial Narrow"/>
      <family val="2"/>
      <charset val="238"/>
    </font>
    <font>
      <sz val="12"/>
      <name val="Arial"/>
      <family val="2"/>
      <charset val="238"/>
    </font>
    <font>
      <sz val="11"/>
      <color indexed="8"/>
      <name val="Arial Narrow"/>
      <family val="2"/>
      <charset val="238"/>
    </font>
    <font>
      <sz val="12"/>
      <color indexed="10"/>
      <name val="Arial"/>
      <family val="2"/>
      <charset val="238"/>
    </font>
    <font>
      <i/>
      <sz val="10"/>
      <name val="Arial Narrow"/>
      <family val="2"/>
      <charset val="238"/>
    </font>
    <font>
      <sz val="12"/>
      <color indexed="8"/>
      <name val="Arial Narrow"/>
      <family val="2"/>
      <charset val="238"/>
    </font>
    <font>
      <b/>
      <sz val="10"/>
      <name val="Arial"/>
      <family val="2"/>
      <charset val="238"/>
    </font>
    <font>
      <b/>
      <sz val="9"/>
      <color indexed="8"/>
      <name val="Arial Narrow"/>
      <family val="2"/>
      <charset val="238"/>
    </font>
    <font>
      <sz val="8"/>
      <name val="Arial Narrow"/>
      <family val="2"/>
      <charset val="238"/>
    </font>
    <font>
      <sz val="11"/>
      <color indexed="8"/>
      <name val="Arial Narrow"/>
      <family val="2"/>
      <charset val="238"/>
    </font>
    <font>
      <sz val="11"/>
      <name val="Czcionka tekstu podstawowego"/>
      <family val="2"/>
      <charset val="238"/>
    </font>
    <font>
      <sz val="12"/>
      <color indexed="8"/>
      <name val="Arial"/>
      <family val="2"/>
      <charset val="238"/>
    </font>
    <font>
      <sz val="9"/>
      <name val="Arial Narrow"/>
      <family val="2"/>
      <charset val="238"/>
    </font>
    <font>
      <sz val="12"/>
      <name val="Arial Narrow"/>
      <family val="2"/>
      <charset val="238"/>
    </font>
    <font>
      <sz val="10"/>
      <name val="Calibri"/>
      <family val="2"/>
      <charset val="238"/>
    </font>
    <font>
      <sz val="10"/>
      <name val="Czcionka tekstu podstawowego"/>
      <family val="2"/>
      <charset val="238"/>
    </font>
    <font>
      <sz val="9"/>
      <name val="Czcionka tekstu podstawowego"/>
      <family val="2"/>
      <charset val="238"/>
    </font>
    <font>
      <b/>
      <i/>
      <sz val="9"/>
      <name val="Arial"/>
      <family val="2"/>
      <charset val="1"/>
    </font>
    <font>
      <i/>
      <sz val="9"/>
      <name val="Arial"/>
      <family val="2"/>
      <charset val="1"/>
    </font>
    <font>
      <sz val="9"/>
      <name val="Arial"/>
      <family val="2"/>
      <charset val="1"/>
    </font>
    <font>
      <b/>
      <sz val="9"/>
      <name val="Arial"/>
      <family val="2"/>
      <charset val="238"/>
    </font>
    <font>
      <b/>
      <sz val="8"/>
      <name val="Arial"/>
      <family val="2"/>
      <charset val="1"/>
    </font>
    <font>
      <sz val="9"/>
      <name val="Calibri"/>
      <family val="2"/>
      <charset val="1"/>
    </font>
    <font>
      <sz val="9"/>
      <name val="Calibri"/>
      <family val="2"/>
      <charset val="238"/>
    </font>
    <font>
      <b/>
      <sz val="11"/>
      <color indexed="8"/>
      <name val="Czcionka tekstu podstawowego"/>
      <charset val="238"/>
    </font>
    <font>
      <sz val="10"/>
      <color indexed="10"/>
      <name val="Arial Narrow"/>
      <family val="2"/>
      <charset val="238"/>
    </font>
    <font>
      <b/>
      <sz val="10"/>
      <color indexed="8"/>
      <name val="Calibri"/>
      <family val="2"/>
      <charset val="238"/>
    </font>
    <font>
      <sz val="10"/>
      <color indexed="8"/>
      <name val="Calibri"/>
      <family val="2"/>
      <charset val="238"/>
    </font>
    <font>
      <sz val="10"/>
      <color indexed="8"/>
      <name val="Calibri"/>
      <family val="2"/>
      <charset val="238"/>
    </font>
    <font>
      <b/>
      <sz val="10"/>
      <color indexed="10"/>
      <name val="Calibri"/>
      <family val="2"/>
      <charset val="238"/>
    </font>
    <font>
      <b/>
      <sz val="12"/>
      <color indexed="10"/>
      <name val="Arial Narrow"/>
      <family val="2"/>
      <charset val="238"/>
    </font>
    <font>
      <b/>
      <sz val="12"/>
      <color indexed="57"/>
      <name val="Arial Narrow"/>
      <family val="2"/>
      <charset val="238"/>
    </font>
    <font>
      <b/>
      <sz val="16"/>
      <color indexed="10"/>
      <name val="Czcionka tekstu podstawowego"/>
      <charset val="238"/>
    </font>
    <font>
      <b/>
      <sz val="12"/>
      <name val="Calibri"/>
      <family val="2"/>
      <charset val="238"/>
    </font>
    <font>
      <b/>
      <sz val="12"/>
      <color indexed="8"/>
      <name val="Arial Narrow"/>
      <family val="2"/>
      <charset val="238"/>
    </font>
    <font>
      <strike/>
      <sz val="10"/>
      <name val="Arial Narrow"/>
      <family val="2"/>
      <charset val="238"/>
    </font>
    <font>
      <sz val="10"/>
      <name val="Czcionka tekstu podstawowego"/>
      <charset val="23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55"/>
        <bgColor indexed="8"/>
      </patternFill>
    </fill>
    <fill>
      <patternFill patternType="solid">
        <fgColor indexed="9"/>
        <bgColor indexed="8"/>
      </patternFill>
    </fill>
    <fill>
      <patternFill patternType="solid">
        <fgColor indexed="55"/>
        <bgColor indexed="26"/>
      </patternFill>
    </fill>
    <fill>
      <patternFill patternType="solid">
        <fgColor indexed="44"/>
        <bgColor indexed="64"/>
      </patternFill>
    </fill>
    <fill>
      <patternFill patternType="solid">
        <fgColor indexed="1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0" fontId="1" fillId="0" borderId="0"/>
    <xf numFmtId="0" fontId="1" fillId="0" borderId="0"/>
    <xf numFmtId="9" fontId="34" fillId="0" borderId="0" applyFont="0" applyFill="0" applyBorder="0" applyAlignment="0" applyProtection="0"/>
    <xf numFmtId="44" fontId="7" fillId="0" borderId="0" applyFont="0" applyFill="0" applyBorder="0" applyAlignment="0" applyProtection="0"/>
  </cellStyleXfs>
  <cellXfs count="628">
    <xf numFmtId="0" fontId="0" fillId="0" borderId="0" xfId="0"/>
    <xf numFmtId="0" fontId="2" fillId="0" borderId="0" xfId="1" applyFont="1"/>
    <xf numFmtId="0" fontId="4" fillId="0" borderId="0" xfId="1" applyFont="1" applyAlignment="1">
      <alignment wrapText="1"/>
    </xf>
    <xf numFmtId="0" fontId="4" fillId="2" borderId="0" xfId="1" applyFont="1" applyFill="1"/>
    <xf numFmtId="164" fontId="9" fillId="2" borderId="1" xfId="1" applyNumberFormat="1" applyFont="1" applyFill="1" applyBorder="1" applyAlignment="1">
      <alignment horizontal="center" vertical="center" wrapText="1"/>
    </xf>
    <xf numFmtId="43" fontId="9"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2" borderId="0" xfId="1" applyFont="1" applyFill="1" applyBorder="1" applyAlignment="1">
      <alignment wrapText="1"/>
    </xf>
    <xf numFmtId="0" fontId="8" fillId="2" borderId="0" xfId="1" applyFont="1" applyFill="1" applyBorder="1" applyAlignment="1">
      <alignment horizontal="center"/>
    </xf>
    <xf numFmtId="0" fontId="11" fillId="2" borderId="1" xfId="1" applyFont="1" applyFill="1" applyBorder="1" applyAlignment="1">
      <alignment horizontal="left" vertical="top" wrapText="1"/>
    </xf>
    <xf numFmtId="0" fontId="13" fillId="0" borderId="1" xfId="1" applyFont="1" applyBorder="1" applyAlignment="1">
      <alignment horizontal="left" vertical="top" wrapText="1"/>
    </xf>
    <xf numFmtId="0" fontId="13" fillId="2" borderId="1" xfId="1" applyFont="1" applyFill="1" applyBorder="1" applyAlignment="1">
      <alignment horizontal="center" vertical="center" wrapText="1"/>
    </xf>
    <xf numFmtId="0" fontId="2" fillId="0" borderId="0" xfId="1" applyFont="1" applyAlignment="1">
      <alignment wrapText="1"/>
    </xf>
    <xf numFmtId="0" fontId="12" fillId="2" borderId="1" xfId="1" applyFont="1" applyFill="1" applyBorder="1" applyAlignment="1">
      <alignment horizontal="left" vertical="top" wrapText="1"/>
    </xf>
    <xf numFmtId="0" fontId="2" fillId="2" borderId="0" xfId="1" applyFont="1" applyFill="1" applyAlignment="1">
      <alignment wrapText="1"/>
    </xf>
    <xf numFmtId="0" fontId="17" fillId="3" borderId="1" xfId="0" applyFont="1" applyFill="1" applyBorder="1" applyAlignment="1">
      <alignment vertical="center"/>
    </xf>
    <xf numFmtId="44" fontId="17" fillId="3" borderId="1" xfId="4" applyFont="1" applyFill="1" applyBorder="1" applyAlignment="1">
      <alignment horizontal="right" vertical="center"/>
    </xf>
    <xf numFmtId="164" fontId="12" fillId="0" borderId="1" xfId="4" applyNumberFormat="1" applyFont="1" applyBorder="1" applyAlignment="1">
      <alignment horizontal="center" vertical="center"/>
    </xf>
    <xf numFmtId="4" fontId="17" fillId="3" borderId="1" xfId="0" applyNumberFormat="1" applyFont="1" applyFill="1" applyBorder="1" applyAlignment="1">
      <alignment horizontal="center" vertical="center"/>
    </xf>
    <xf numFmtId="4" fontId="17" fillId="3" borderId="1" xfId="4" applyNumberFormat="1" applyFont="1" applyFill="1" applyBorder="1" applyAlignment="1">
      <alignment horizontal="center" vertical="center"/>
    </xf>
    <xf numFmtId="0" fontId="19" fillId="0" borderId="0" xfId="0" applyFont="1" applyAlignment="1">
      <alignment vertical="center"/>
    </xf>
    <xf numFmtId="0" fontId="20" fillId="0" borderId="0" xfId="0" applyFont="1"/>
    <xf numFmtId="0" fontId="21" fillId="0" borderId="0" xfId="1" applyFont="1"/>
    <xf numFmtId="43" fontId="9" fillId="2" borderId="1" xfId="1" applyNumberFormat="1" applyFont="1" applyFill="1" applyBorder="1" applyAlignment="1">
      <alignment horizontal="center" vertical="center" textRotation="90" wrapText="1"/>
    </xf>
    <xf numFmtId="0" fontId="8" fillId="2" borderId="0" xfId="1" applyFont="1" applyFill="1" applyBorder="1" applyAlignment="1">
      <alignment wrapText="1"/>
    </xf>
    <xf numFmtId="0" fontId="8" fillId="0" borderId="0" xfId="1" applyFont="1" applyBorder="1" applyAlignment="1">
      <alignment horizontal="center"/>
    </xf>
    <xf numFmtId="0" fontId="12" fillId="0" borderId="1" xfId="1" applyNumberFormat="1" applyFont="1" applyBorder="1" applyAlignment="1">
      <alignment horizontal="left" vertical="top" wrapText="1"/>
    </xf>
    <xf numFmtId="0" fontId="13" fillId="0" borderId="1" xfId="1" applyNumberFormat="1" applyFont="1" applyBorder="1" applyAlignment="1">
      <alignment horizontal="left" vertical="top" wrapText="1"/>
    </xf>
    <xf numFmtId="0" fontId="18" fillId="3" borderId="3" xfId="0" applyFont="1" applyFill="1" applyBorder="1" applyAlignment="1">
      <alignment vertical="center"/>
    </xf>
    <xf numFmtId="4" fontId="12" fillId="3"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7" fillId="3" borderId="1" xfId="4" applyNumberFormat="1" applyFont="1" applyFill="1" applyBorder="1" applyAlignment="1">
      <alignment horizontal="center" vertical="center"/>
    </xf>
    <xf numFmtId="0" fontId="2" fillId="2" borderId="0" xfId="1" applyFont="1" applyFill="1"/>
    <xf numFmtId="0" fontId="8" fillId="2" borderId="0" xfId="1" applyFont="1" applyFill="1" applyAlignment="1">
      <alignment wrapText="1"/>
    </xf>
    <xf numFmtId="0" fontId="8" fillId="0" borderId="0" xfId="1" applyFont="1" applyAlignment="1">
      <alignment wrapText="1"/>
    </xf>
    <xf numFmtId="0" fontId="13" fillId="2" borderId="1" xfId="1" applyFont="1" applyFill="1" applyBorder="1" applyAlignment="1">
      <alignment vertical="top" wrapText="1"/>
    </xf>
    <xf numFmtId="0" fontId="15" fillId="0" borderId="0" xfId="1" applyFont="1" applyAlignment="1">
      <alignment wrapText="1"/>
    </xf>
    <xf numFmtId="164" fontId="17" fillId="0" borderId="1" xfId="4" applyNumberFormat="1" applyFont="1" applyBorder="1" applyAlignment="1">
      <alignment horizontal="center" vertical="center"/>
    </xf>
    <xf numFmtId="165" fontId="4" fillId="2" borderId="0" xfId="1" applyNumberFormat="1" applyFont="1" applyFill="1" applyAlignment="1">
      <alignment horizontal="right" vertical="top" wrapText="1"/>
    </xf>
    <xf numFmtId="2" fontId="13" fillId="0" borderId="1" xfId="1" applyNumberFormat="1" applyFont="1" applyBorder="1" applyAlignment="1">
      <alignment horizontal="left" vertical="top" wrapText="1"/>
    </xf>
    <xf numFmtId="0" fontId="13" fillId="0" borderId="1" xfId="1" applyNumberFormat="1" applyFont="1" applyBorder="1" applyAlignment="1">
      <alignment horizontal="center" vertical="center" wrapText="1"/>
    </xf>
    <xf numFmtId="165" fontId="22" fillId="2" borderId="0" xfId="1" applyNumberFormat="1" applyFont="1" applyFill="1" applyAlignment="1">
      <alignment horizontal="right" vertical="top" wrapText="1"/>
    </xf>
    <xf numFmtId="0" fontId="2" fillId="0" borderId="0" xfId="1" applyFont="1" applyAlignment="1">
      <alignment vertical="top"/>
    </xf>
    <xf numFmtId="0" fontId="13" fillId="4" borderId="3" xfId="0" applyFont="1" applyFill="1" applyBorder="1" applyAlignment="1">
      <alignment vertical="center"/>
    </xf>
    <xf numFmtId="44" fontId="12" fillId="4" borderId="1" xfId="4" applyFont="1" applyFill="1" applyBorder="1" applyAlignment="1">
      <alignment horizontal="right" vertical="center"/>
    </xf>
    <xf numFmtId="4" fontId="12" fillId="4" borderId="1" xfId="0" applyNumberFormat="1" applyFont="1" applyFill="1" applyBorder="1" applyAlignment="1">
      <alignment horizontal="center" vertical="center"/>
    </xf>
    <xf numFmtId="0" fontId="20" fillId="0" borderId="0" xfId="0" applyFont="1" applyAlignment="1">
      <alignment vertical="center"/>
    </xf>
    <xf numFmtId="165" fontId="2" fillId="2" borderId="0" xfId="1" applyNumberFormat="1" applyFont="1" applyFill="1" applyAlignment="1">
      <alignment horizontal="right" vertical="top" wrapText="1"/>
    </xf>
    <xf numFmtId="0" fontId="13" fillId="0" borderId="1" xfId="1" applyFont="1" applyBorder="1" applyAlignment="1">
      <alignment vertical="top" wrapText="1"/>
    </xf>
    <xf numFmtId="0" fontId="15" fillId="0" borderId="0" xfId="1" applyFont="1"/>
    <xf numFmtId="0" fontId="13" fillId="4" borderId="1" xfId="0" applyFont="1" applyFill="1" applyBorder="1" applyAlignment="1">
      <alignment vertical="center"/>
    </xf>
    <xf numFmtId="4" fontId="12" fillId="2" borderId="1" xfId="0" applyNumberFormat="1" applyFont="1" applyFill="1" applyBorder="1" applyAlignment="1">
      <alignment horizontal="center" vertical="center"/>
    </xf>
    <xf numFmtId="0" fontId="13" fillId="3" borderId="3" xfId="0" applyFont="1" applyFill="1" applyBorder="1" applyAlignment="1">
      <alignment vertical="center"/>
    </xf>
    <xf numFmtId="44" fontId="12" fillId="3" borderId="1" xfId="4" applyFont="1" applyFill="1" applyBorder="1" applyAlignment="1">
      <alignment horizontal="right" vertical="center"/>
    </xf>
    <xf numFmtId="164" fontId="12" fillId="3" borderId="1" xfId="4" applyNumberFormat="1" applyFont="1" applyFill="1" applyBorder="1" applyAlignment="1">
      <alignment horizontal="center" vertical="center"/>
    </xf>
    <xf numFmtId="4" fontId="12" fillId="3" borderId="1" xfId="4" applyNumberFormat="1" applyFont="1" applyFill="1" applyBorder="1" applyAlignment="1">
      <alignment horizontal="center" vertical="center"/>
    </xf>
    <xf numFmtId="0" fontId="12" fillId="0" borderId="1" xfId="1" applyFont="1" applyBorder="1" applyAlignment="1">
      <alignment vertical="top" wrapText="1"/>
    </xf>
    <xf numFmtId="0" fontId="13" fillId="3" borderId="1" xfId="0" applyFont="1" applyFill="1" applyBorder="1" applyAlignment="1">
      <alignment horizontal="center" vertical="center"/>
    </xf>
    <xf numFmtId="0" fontId="24" fillId="0" borderId="0" xfId="0" applyFont="1"/>
    <xf numFmtId="0" fontId="13" fillId="0" borderId="1" xfId="0" applyFont="1" applyBorder="1" applyAlignment="1">
      <alignment horizontal="center" vertical="center"/>
    </xf>
    <xf numFmtId="0" fontId="13" fillId="0" borderId="1" xfId="0" applyFont="1" applyBorder="1" applyAlignment="1">
      <alignment vertical="top" wrapText="1"/>
    </xf>
    <xf numFmtId="164" fontId="13" fillId="0" borderId="1" xfId="4" applyNumberFormat="1" applyFont="1" applyBorder="1" applyAlignment="1">
      <alignment horizontal="center" vertical="center"/>
    </xf>
    <xf numFmtId="164" fontId="13" fillId="0" borderId="1" xfId="0" applyNumberFormat="1" applyFont="1" applyBorder="1" applyAlignment="1">
      <alignment horizontal="center" vertical="center"/>
    </xf>
    <xf numFmtId="9" fontId="13" fillId="0" borderId="1" xfId="4" applyNumberFormat="1" applyFont="1" applyBorder="1" applyAlignment="1">
      <alignment horizontal="center" vertical="center"/>
    </xf>
    <xf numFmtId="164" fontId="12" fillId="2" borderId="1" xfId="4" applyNumberFormat="1" applyFont="1" applyFill="1" applyBorder="1" applyAlignment="1">
      <alignment horizontal="center" vertical="center"/>
    </xf>
    <xf numFmtId="164" fontId="12" fillId="2" borderId="1" xfId="0" applyNumberFormat="1" applyFont="1" applyFill="1" applyBorder="1" applyAlignment="1">
      <alignment vertical="center"/>
    </xf>
    <xf numFmtId="164" fontId="12" fillId="3" borderId="1" xfId="0" applyNumberFormat="1" applyFont="1" applyFill="1" applyBorder="1" applyAlignment="1">
      <alignment vertical="center"/>
    </xf>
    <xf numFmtId="0" fontId="12" fillId="0" borderId="1" xfId="1" applyNumberFormat="1" applyFont="1" applyBorder="1" applyAlignment="1">
      <alignment vertical="top" wrapText="1"/>
    </xf>
    <xf numFmtId="0" fontId="13" fillId="0" borderId="1" xfId="1" applyNumberFormat="1" applyFont="1" applyBorder="1" applyAlignment="1">
      <alignment vertical="top" wrapText="1"/>
    </xf>
    <xf numFmtId="0" fontId="4" fillId="0" borderId="0" xfId="1" applyFont="1"/>
    <xf numFmtId="0" fontId="13" fillId="0" borderId="1" xfId="0" applyNumberFormat="1" applyFont="1" applyBorder="1" applyAlignment="1">
      <alignment vertical="top" wrapText="1"/>
    </xf>
    <xf numFmtId="0" fontId="16" fillId="0" borderId="0" xfId="0" applyFont="1" applyAlignment="1">
      <alignment wrapText="1"/>
    </xf>
    <xf numFmtId="0" fontId="25" fillId="0" borderId="0" xfId="0" applyFont="1"/>
    <xf numFmtId="7" fontId="12" fillId="2" borderId="1" xfId="0" applyNumberFormat="1" applyFont="1" applyFill="1" applyBorder="1" applyAlignment="1">
      <alignment vertical="center"/>
    </xf>
    <xf numFmtId="39" fontId="12" fillId="3" borderId="1" xfId="0" applyNumberFormat="1" applyFont="1" applyFill="1" applyBorder="1" applyAlignment="1">
      <alignment vertical="center"/>
    </xf>
    <xf numFmtId="164" fontId="12" fillId="0" borderId="1" xfId="0" applyNumberFormat="1" applyFont="1" applyBorder="1" applyAlignment="1">
      <alignment horizontal="center" vertical="center"/>
    </xf>
    <xf numFmtId="0" fontId="26" fillId="0" borderId="0" xfId="0" applyFont="1"/>
    <xf numFmtId="0" fontId="13" fillId="0" borderId="1" xfId="0" applyFont="1" applyFill="1" applyBorder="1" applyAlignment="1">
      <alignment vertical="top" wrapText="1"/>
    </xf>
    <xf numFmtId="0" fontId="13" fillId="0" borderId="3" xfId="0" applyFont="1" applyBorder="1" applyAlignment="1">
      <alignment horizontal="center" vertical="center"/>
    </xf>
    <xf numFmtId="164" fontId="20" fillId="0" borderId="0" xfId="0" applyNumberFormat="1" applyFont="1" applyAlignment="1">
      <alignment vertical="center"/>
    </xf>
    <xf numFmtId="4" fontId="13" fillId="0" borderId="1" xfId="4" applyNumberFormat="1" applyFont="1" applyBorder="1" applyAlignment="1">
      <alignment horizontal="center" vertical="center"/>
    </xf>
    <xf numFmtId="44" fontId="13" fillId="3" borderId="1" xfId="4" applyFont="1" applyFill="1" applyBorder="1" applyAlignment="1">
      <alignment vertical="center"/>
    </xf>
    <xf numFmtId="0" fontId="13" fillId="0" borderId="1" xfId="0" applyFont="1" applyBorder="1" applyAlignment="1">
      <alignment vertical="center" wrapText="1"/>
    </xf>
    <xf numFmtId="0" fontId="13" fillId="0" borderId="0" xfId="0" applyFont="1" applyAlignment="1">
      <alignment vertical="center"/>
    </xf>
    <xf numFmtId="164" fontId="13" fillId="0" borderId="1" xfId="1" applyNumberFormat="1" applyFont="1" applyBorder="1" applyAlignment="1">
      <alignment horizontal="center" vertical="center" wrapText="1"/>
    </xf>
    <xf numFmtId="164" fontId="13" fillId="3" borderId="3" xfId="0" applyNumberFormat="1" applyFont="1" applyFill="1" applyBorder="1" applyAlignment="1">
      <alignment vertical="center"/>
    </xf>
    <xf numFmtId="164" fontId="13" fillId="3" borderId="1" xfId="4" applyNumberFormat="1" applyFont="1" applyFill="1" applyBorder="1" applyAlignment="1">
      <alignment vertical="center"/>
    </xf>
    <xf numFmtId="0" fontId="1" fillId="2" borderId="0" xfId="1" applyFont="1" applyFill="1" applyAlignment="1">
      <alignment wrapText="1"/>
    </xf>
    <xf numFmtId="0" fontId="13" fillId="0" borderId="1" xfId="1" applyFont="1" applyBorder="1" applyAlignment="1">
      <alignment horizontal="center" vertical="center" wrapText="1"/>
    </xf>
    <xf numFmtId="0" fontId="13" fillId="0" borderId="2" xfId="0" applyFont="1" applyBorder="1" applyAlignment="1">
      <alignment horizontal="center" vertical="center"/>
    </xf>
    <xf numFmtId="0" fontId="13" fillId="3" borderId="1" xfId="0" applyFont="1" applyFill="1" applyBorder="1" applyAlignment="1">
      <alignment vertical="center"/>
    </xf>
    <xf numFmtId="0" fontId="3" fillId="2" borderId="0" xfId="1" applyFont="1" applyFill="1" applyAlignment="1">
      <alignment wrapText="1"/>
    </xf>
    <xf numFmtId="0" fontId="4" fillId="2" borderId="0" xfId="1" applyFont="1" applyFill="1" applyAlignment="1">
      <alignment wrapText="1"/>
    </xf>
    <xf numFmtId="0" fontId="13" fillId="2" borderId="1" xfId="1" applyNumberFormat="1" applyFont="1" applyFill="1" applyBorder="1" applyAlignment="1">
      <alignment horizontal="left" vertical="top" wrapText="1"/>
    </xf>
    <xf numFmtId="0" fontId="15" fillId="2" borderId="0" xfId="1" applyFont="1" applyFill="1" applyAlignment="1">
      <alignment wrapText="1"/>
    </xf>
    <xf numFmtId="0" fontId="20" fillId="0" borderId="0" xfId="0" applyFont="1" applyBorder="1"/>
    <xf numFmtId="0" fontId="9" fillId="2" borderId="0" xfId="1" applyFont="1" applyFill="1" applyBorder="1" applyAlignment="1">
      <alignment horizontal="center" vertical="center" wrapText="1"/>
    </xf>
    <xf numFmtId="0" fontId="28" fillId="0" borderId="0" xfId="0" applyFont="1"/>
    <xf numFmtId="0" fontId="16" fillId="0" borderId="0" xfId="0" applyFont="1"/>
    <xf numFmtId="44" fontId="13" fillId="4" borderId="1" xfId="4" applyFont="1" applyFill="1" applyBorder="1" applyAlignment="1">
      <alignment vertical="center"/>
    </xf>
    <xf numFmtId="4" fontId="12" fillId="4" borderId="1" xfId="4" applyNumberFormat="1" applyFont="1" applyFill="1" applyBorder="1" applyAlignment="1">
      <alignment horizontal="center" vertical="center"/>
    </xf>
    <xf numFmtId="164" fontId="12" fillId="2" borderId="1" xfId="0" applyNumberFormat="1" applyFont="1" applyFill="1" applyBorder="1" applyAlignment="1">
      <alignment vertical="center" wrapText="1"/>
    </xf>
    <xf numFmtId="164" fontId="12" fillId="3" borderId="1" xfId="0" applyNumberFormat="1" applyFont="1" applyFill="1" applyBorder="1" applyAlignment="1">
      <alignment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8" fillId="3" borderId="1" xfId="0" applyFont="1" applyFill="1" applyBorder="1" applyAlignment="1">
      <alignment vertical="center"/>
    </xf>
    <xf numFmtId="44" fontId="18" fillId="3" borderId="1" xfId="4" applyFont="1" applyFill="1" applyBorder="1" applyAlignment="1">
      <alignment vertical="center"/>
    </xf>
    <xf numFmtId="164" fontId="17" fillId="2" borderId="1" xfId="4" applyNumberFormat="1" applyFont="1" applyFill="1" applyBorder="1" applyAlignment="1">
      <alignment horizontal="center" vertical="center"/>
    </xf>
    <xf numFmtId="164" fontId="17" fillId="2" borderId="1" xfId="0" applyNumberFormat="1" applyFont="1" applyFill="1" applyBorder="1" applyAlignment="1">
      <alignment vertical="center"/>
    </xf>
    <xf numFmtId="164" fontId="17" fillId="3" borderId="1" xfId="0" applyNumberFormat="1" applyFont="1" applyFill="1" applyBorder="1" applyAlignment="1">
      <alignmen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18" fillId="3" borderId="1" xfId="0" applyFont="1" applyFill="1" applyBorder="1" applyAlignment="1">
      <alignment horizontal="center" vertical="center"/>
    </xf>
    <xf numFmtId="164" fontId="12" fillId="2" borderId="1" xfId="4" applyNumberFormat="1" applyFont="1" applyFill="1" applyBorder="1" applyAlignment="1">
      <alignment vertical="center"/>
    </xf>
    <xf numFmtId="166" fontId="17" fillId="2" borderId="1" xfId="0" applyNumberFormat="1" applyFont="1" applyFill="1" applyBorder="1" applyAlignment="1">
      <alignmen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1" xfId="1" applyFont="1" applyBorder="1" applyAlignment="1">
      <alignment horizontal="center" vertical="center"/>
    </xf>
    <xf numFmtId="0" fontId="18" fillId="4" borderId="3" xfId="0" applyFont="1" applyFill="1" applyBorder="1" applyAlignment="1">
      <alignment vertical="center"/>
    </xf>
    <xf numFmtId="44" fontId="18" fillId="4" borderId="1" xfId="4" applyFont="1" applyFill="1" applyBorder="1" applyAlignment="1">
      <alignment vertical="center"/>
    </xf>
    <xf numFmtId="4" fontId="17" fillId="4" borderId="1" xfId="4" applyNumberFormat="1" applyFont="1" applyFill="1" applyBorder="1" applyAlignment="1">
      <alignment horizontal="center" vertical="center"/>
    </xf>
    <xf numFmtId="0" fontId="13" fillId="0" borderId="0" xfId="0" applyFont="1" applyBorder="1" applyAlignment="1">
      <alignment horizontal="left" wrapText="1"/>
    </xf>
    <xf numFmtId="164" fontId="13" fillId="0" borderId="1" xfId="0" applyNumberFormat="1" applyFont="1" applyBorder="1" applyAlignment="1">
      <alignment horizontal="center" vertical="center" wrapText="1"/>
    </xf>
    <xf numFmtId="9" fontId="13" fillId="0" borderId="1" xfId="0" applyNumberFormat="1" applyFont="1" applyBorder="1" applyAlignment="1">
      <alignment horizontal="center" wrapText="1"/>
    </xf>
    <xf numFmtId="0" fontId="20" fillId="0" borderId="0" xfId="0" applyFont="1" applyAlignment="1">
      <alignment wrapText="1"/>
    </xf>
    <xf numFmtId="2" fontId="12" fillId="3" borderId="1" xfId="0" applyNumberFormat="1" applyFont="1" applyFill="1" applyBorder="1" applyAlignment="1">
      <alignment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0" fontId="12" fillId="3" borderId="3" xfId="0" applyFont="1" applyFill="1" applyBorder="1" applyAlignment="1">
      <alignment vertical="center"/>
    </xf>
    <xf numFmtId="44" fontId="12" fillId="3" borderId="1" xfId="4" applyFont="1" applyFill="1" applyBorder="1" applyAlignment="1">
      <alignment vertical="center"/>
    </xf>
    <xf numFmtId="0" fontId="29" fillId="0" borderId="0" xfId="0" applyFont="1" applyAlignment="1">
      <alignment vertical="center"/>
    </xf>
    <xf numFmtId="164" fontId="9" fillId="2" borderId="1" xfId="0" applyNumberFormat="1" applyFont="1" applyFill="1" applyBorder="1" applyAlignment="1">
      <alignment horizontal="center" vertical="center" wrapText="1"/>
    </xf>
    <xf numFmtId="43" fontId="9" fillId="2" borderId="1" xfId="0" applyNumberFormat="1" applyFont="1" applyFill="1" applyBorder="1" applyAlignment="1">
      <alignment horizontal="center" vertical="center" wrapText="1"/>
    </xf>
    <xf numFmtId="0" fontId="10" fillId="2" borderId="0" xfId="0" applyFont="1" applyFill="1"/>
    <xf numFmtId="0" fontId="10" fillId="0" borderId="0" xfId="0" applyFont="1"/>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31" fillId="0" borderId="0" xfId="0" applyFont="1" applyAlignment="1">
      <alignment wrapText="1"/>
    </xf>
    <xf numFmtId="0" fontId="13" fillId="0" borderId="1" xfId="2" applyFont="1" applyBorder="1" applyAlignment="1">
      <alignment vertical="top" wrapText="1"/>
    </xf>
    <xf numFmtId="0" fontId="13" fillId="0" borderId="1" xfId="2" applyFont="1" applyBorder="1" applyAlignment="1">
      <alignment horizontal="center" vertical="center" wrapText="1"/>
    </xf>
    <xf numFmtId="164" fontId="13" fillId="0" borderId="1" xfId="2" applyNumberFormat="1" applyFont="1" applyBorder="1" applyAlignment="1">
      <alignment horizontal="center" vertical="center" wrapText="1"/>
    </xf>
    <xf numFmtId="0" fontId="13" fillId="0" borderId="1" xfId="2" applyFont="1" applyBorder="1" applyAlignment="1">
      <alignment horizontal="center" vertical="center"/>
    </xf>
    <xf numFmtId="164" fontId="13" fillId="0" borderId="1" xfId="2" applyNumberFormat="1" applyFont="1" applyBorder="1" applyAlignment="1">
      <alignment horizontal="center" vertical="center"/>
    </xf>
    <xf numFmtId="0" fontId="18" fillId="3" borderId="4" xfId="0" applyFont="1" applyFill="1" applyBorder="1" applyAlignment="1">
      <alignment vertical="center"/>
    </xf>
    <xf numFmtId="0" fontId="18" fillId="3" borderId="5" xfId="0" applyFont="1" applyFill="1" applyBorder="1" applyAlignment="1">
      <alignment horizontal="center" vertical="center"/>
    </xf>
    <xf numFmtId="44" fontId="18" fillId="3" borderId="5" xfId="4" applyFont="1" applyFill="1" applyBorder="1" applyAlignment="1">
      <alignment vertical="center"/>
    </xf>
    <xf numFmtId="0" fontId="19" fillId="0" borderId="0" xfId="0" applyFont="1" applyAlignment="1">
      <alignment vertical="center" wrapText="1"/>
    </xf>
    <xf numFmtId="0" fontId="15" fillId="0" borderId="0" xfId="1" applyFont="1" applyAlignment="1">
      <alignment vertical="top"/>
    </xf>
    <xf numFmtId="164" fontId="17" fillId="2" borderId="1" xfId="0" applyNumberFormat="1" applyFont="1" applyFill="1" applyBorder="1" applyAlignment="1">
      <alignment vertical="center" wrapText="1"/>
    </xf>
    <xf numFmtId="164" fontId="17" fillId="3" borderId="1" xfId="0" applyNumberFormat="1" applyFont="1" applyFill="1" applyBorder="1" applyAlignment="1">
      <alignment vertical="center" wrapText="1"/>
    </xf>
    <xf numFmtId="164" fontId="19" fillId="0" borderId="0" xfId="0" applyNumberFormat="1" applyFont="1" applyAlignment="1">
      <alignment vertical="center"/>
    </xf>
    <xf numFmtId="0" fontId="28" fillId="0" borderId="0" xfId="0" applyFont="1" applyFill="1" applyBorder="1"/>
    <xf numFmtId="0" fontId="28" fillId="0" borderId="0" xfId="0" applyFont="1" applyFill="1"/>
    <xf numFmtId="164" fontId="25" fillId="0" borderId="0" xfId="0" applyNumberFormat="1" applyFont="1" applyAlignment="1">
      <alignment wrapText="1"/>
    </xf>
    <xf numFmtId="0" fontId="32" fillId="0" borderId="0" xfId="0" applyFont="1"/>
    <xf numFmtId="0" fontId="0" fillId="0" borderId="0" xfId="0" applyAlignment="1">
      <alignment wrapText="1"/>
    </xf>
    <xf numFmtId="164" fontId="13" fillId="0" borderId="1" xfId="1" applyNumberFormat="1" applyFont="1" applyBorder="1" applyAlignment="1">
      <alignment horizontal="center" vertical="center"/>
    </xf>
    <xf numFmtId="9" fontId="13" fillId="0" borderId="1" xfId="1" applyNumberFormat="1" applyFont="1" applyBorder="1" applyAlignment="1">
      <alignment horizontal="center" vertical="center"/>
    </xf>
    <xf numFmtId="164" fontId="13" fillId="0" borderId="1" xfId="1" applyNumberFormat="1" applyFont="1" applyBorder="1" applyAlignment="1">
      <alignment horizontal="right" vertical="center"/>
    </xf>
    <xf numFmtId="164" fontId="13" fillId="0" borderId="1" xfId="1" applyNumberFormat="1" applyFont="1" applyBorder="1" applyAlignment="1">
      <alignment vertical="center"/>
    </xf>
    <xf numFmtId="0" fontId="13" fillId="0" borderId="1" xfId="1" applyFont="1" applyBorder="1" applyAlignment="1">
      <alignment vertical="center"/>
    </xf>
    <xf numFmtId="0" fontId="17" fillId="3" borderId="3" xfId="0" applyFont="1" applyFill="1" applyBorder="1" applyAlignment="1">
      <alignment vertical="center"/>
    </xf>
    <xf numFmtId="164" fontId="17" fillId="2" borderId="1" xfId="4" applyNumberFormat="1" applyFont="1" applyFill="1" applyBorder="1" applyAlignment="1">
      <alignment vertical="center"/>
    </xf>
    <xf numFmtId="164" fontId="17" fillId="2" borderId="2" xfId="0" applyNumberFormat="1" applyFont="1" applyFill="1" applyBorder="1" applyAlignment="1">
      <alignment vertical="center"/>
    </xf>
    <xf numFmtId="0" fontId="5" fillId="3" borderId="1" xfId="0" applyFont="1" applyFill="1" applyBorder="1" applyAlignment="1">
      <alignment horizontal="left" vertical="top"/>
    </xf>
    <xf numFmtId="0" fontId="19" fillId="0" borderId="0" xfId="0" applyFont="1" applyFill="1" applyBorder="1"/>
    <xf numFmtId="0" fontId="19" fillId="0" borderId="0" xfId="0" applyFont="1" applyBorder="1"/>
    <xf numFmtId="0" fontId="1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horizontal="right" vertical="center"/>
    </xf>
    <xf numFmtId="164" fontId="12" fillId="2" borderId="1" xfId="4" applyNumberFormat="1" applyFont="1" applyFill="1" applyBorder="1" applyAlignment="1">
      <alignment horizontal="right" vertical="center"/>
    </xf>
    <xf numFmtId="4" fontId="12" fillId="2" borderId="1" xfId="4" applyNumberFormat="1" applyFont="1" applyFill="1" applyBorder="1" applyAlignment="1">
      <alignment horizontal="center" vertical="center"/>
    </xf>
    <xf numFmtId="0" fontId="20" fillId="3" borderId="1" xfId="0" applyFont="1" applyFill="1" applyBorder="1" applyAlignment="1">
      <alignment vertical="center"/>
    </xf>
    <xf numFmtId="4" fontId="17" fillId="3" borderId="2" xfId="4" applyNumberFormat="1" applyFont="1" applyFill="1" applyBorder="1" applyAlignment="1">
      <alignment horizontal="center" vertical="center"/>
    </xf>
    <xf numFmtId="4" fontId="12" fillId="0" borderId="2" xfId="4" applyNumberFormat="1" applyFont="1" applyBorder="1" applyAlignment="1">
      <alignment horizontal="center" vertical="center"/>
    </xf>
    <xf numFmtId="4" fontId="12" fillId="3" borderId="2" xfId="4" applyNumberFormat="1" applyFont="1" applyFill="1" applyBorder="1" applyAlignment="1">
      <alignment horizontal="center" vertical="center"/>
    </xf>
    <xf numFmtId="0" fontId="13" fillId="0" borderId="2" xfId="0" applyFont="1" applyBorder="1" applyAlignment="1">
      <alignment horizontal="center" vertical="center" wrapText="1"/>
    </xf>
    <xf numFmtId="0" fontId="33" fillId="0" borderId="2" xfId="0" applyFont="1" applyBorder="1" applyAlignment="1">
      <alignment vertical="center"/>
    </xf>
    <xf numFmtId="0" fontId="20" fillId="0" borderId="1" xfId="0" applyFont="1" applyBorder="1"/>
    <xf numFmtId="0" fontId="31" fillId="0" borderId="1" xfId="0" applyFont="1" applyBorder="1" applyAlignment="1">
      <alignment horizontal="center" vertical="center" wrapText="1"/>
    </xf>
    <xf numFmtId="0" fontId="19" fillId="3" borderId="1" xfId="0" applyFont="1" applyFill="1" applyBorder="1" applyAlignment="1">
      <alignment vertical="center"/>
    </xf>
    <xf numFmtId="0" fontId="13" fillId="0" borderId="0" xfId="0" applyFont="1" applyBorder="1" applyAlignment="1">
      <alignment horizontal="left"/>
    </xf>
    <xf numFmtId="0" fontId="12" fillId="0" borderId="0" xfId="0" applyFont="1" applyBorder="1" applyAlignment="1">
      <alignment horizontal="left"/>
    </xf>
    <xf numFmtId="0" fontId="5" fillId="0" borderId="3" xfId="0" applyFont="1" applyBorder="1" applyAlignment="1">
      <alignment horizontal="left" vertical="center"/>
    </xf>
    <xf numFmtId="0" fontId="13" fillId="2" borderId="0" xfId="0" applyFont="1" applyFill="1" applyBorder="1" applyAlignment="1">
      <alignment horizontal="left"/>
    </xf>
    <xf numFmtId="0" fontId="13" fillId="0" borderId="6" xfId="0" applyFont="1" applyBorder="1" applyAlignment="1">
      <alignment horizontal="left"/>
    </xf>
    <xf numFmtId="0" fontId="5" fillId="0" borderId="1" xfId="0" applyFont="1" applyBorder="1" applyAlignment="1">
      <alignment horizontal="left" vertical="top"/>
    </xf>
    <xf numFmtId="0" fontId="12"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0" fillId="0" borderId="0" xfId="0" applyNumberFormat="1"/>
    <xf numFmtId="0" fontId="18" fillId="0" borderId="0" xfId="1" applyFont="1"/>
    <xf numFmtId="0" fontId="36" fillId="0" borderId="0" xfId="1" applyFont="1" applyAlignment="1">
      <alignment wrapText="1"/>
    </xf>
    <xf numFmtId="0" fontId="36" fillId="2" borderId="0" xfId="1" applyFont="1" applyFill="1"/>
    <xf numFmtId="0" fontId="31" fillId="2" borderId="1" xfId="0" applyFont="1" applyFill="1" applyBorder="1" applyAlignment="1">
      <alignment horizontal="center" vertical="center" wrapText="1"/>
    </xf>
    <xf numFmtId="0" fontId="9" fillId="2" borderId="0" xfId="1" applyFont="1" applyFill="1" applyBorder="1" applyAlignment="1">
      <alignment wrapText="1"/>
    </xf>
    <xf numFmtId="0" fontId="31" fillId="2" borderId="1" xfId="1" applyFont="1" applyFill="1" applyBorder="1" applyAlignment="1">
      <alignment horizontal="center" vertical="center"/>
    </xf>
    <xf numFmtId="0" fontId="31" fillId="2" borderId="1" xfId="1" applyNumberFormat="1" applyFont="1" applyFill="1" applyBorder="1" applyAlignment="1">
      <alignment horizontal="center" vertical="center" wrapText="1"/>
    </xf>
    <xf numFmtId="0" fontId="31" fillId="2" borderId="1" xfId="1" applyFont="1" applyFill="1" applyBorder="1" applyAlignment="1">
      <alignment horizontal="center" vertical="top"/>
    </xf>
    <xf numFmtId="0" fontId="31" fillId="2" borderId="2" xfId="1" applyFont="1" applyFill="1" applyBorder="1" applyAlignment="1">
      <alignment horizontal="center" vertical="center"/>
    </xf>
    <xf numFmtId="0" fontId="31" fillId="2" borderId="0" xfId="1" applyFont="1" applyFill="1" applyBorder="1" applyAlignment="1">
      <alignment horizontal="center"/>
    </xf>
    <xf numFmtId="0" fontId="31" fillId="2" borderId="1" xfId="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9" fontId="13" fillId="2" borderId="1" xfId="1" applyNumberFormat="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35" fillId="2" borderId="1" xfId="1" applyFont="1" applyFill="1" applyBorder="1" applyAlignment="1">
      <alignment horizontal="center" vertical="center"/>
    </xf>
    <xf numFmtId="9" fontId="12" fillId="2" borderId="1" xfId="1" applyNumberFormat="1" applyFont="1" applyFill="1" applyBorder="1" applyAlignment="1">
      <alignment horizontal="center" vertical="center"/>
    </xf>
    <xf numFmtId="0" fontId="13" fillId="2" borderId="2" xfId="1" applyFont="1" applyFill="1" applyBorder="1" applyAlignment="1">
      <alignment vertical="center"/>
    </xf>
    <xf numFmtId="43" fontId="13" fillId="2" borderId="1" xfId="1" applyNumberFormat="1" applyFont="1" applyFill="1" applyBorder="1" applyAlignment="1">
      <alignment vertical="center"/>
    </xf>
    <xf numFmtId="0" fontId="18" fillId="0" borderId="0" xfId="1" applyFont="1" applyAlignment="1">
      <alignment wrapText="1"/>
    </xf>
    <xf numFmtId="0" fontId="35"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8" fillId="2" borderId="0" xfId="1" applyFont="1" applyFill="1" applyAlignment="1">
      <alignment wrapText="1"/>
    </xf>
    <xf numFmtId="0" fontId="17" fillId="3" borderId="1" xfId="0" applyFont="1" applyFill="1" applyBorder="1" applyAlignment="1">
      <alignment horizontal="center" vertical="center"/>
    </xf>
    <xf numFmtId="164" fontId="12" fillId="2" borderId="1" xfId="1" applyNumberFormat="1" applyFont="1" applyFill="1" applyBorder="1" applyAlignment="1">
      <alignment horizontal="center" vertical="center" wrapText="1"/>
    </xf>
    <xf numFmtId="164" fontId="12" fillId="3" borderId="1" xfId="1" applyNumberFormat="1" applyFont="1" applyFill="1" applyBorder="1" applyAlignment="1">
      <alignment horizontal="center" vertical="center" wrapText="1"/>
    </xf>
    <xf numFmtId="0" fontId="36" fillId="0" borderId="0" xfId="1" applyFont="1"/>
    <xf numFmtId="0" fontId="31" fillId="2" borderId="0" xfId="1" applyFont="1" applyFill="1" applyBorder="1" applyAlignment="1">
      <alignment wrapText="1"/>
    </xf>
    <xf numFmtId="0" fontId="31" fillId="0" borderId="1" xfId="1" applyFont="1" applyBorder="1" applyAlignment="1">
      <alignment horizontal="center" vertical="center"/>
    </xf>
    <xf numFmtId="0" fontId="31" fillId="0" borderId="1" xfId="1" applyNumberFormat="1" applyFont="1" applyBorder="1" applyAlignment="1">
      <alignment horizontal="center" vertical="center" wrapText="1"/>
    </xf>
    <xf numFmtId="0" fontId="31" fillId="0" borderId="1" xfId="1" applyFont="1" applyBorder="1" applyAlignment="1">
      <alignment horizontal="center" vertical="top"/>
    </xf>
    <xf numFmtId="0" fontId="31" fillId="0" borderId="0" xfId="1" applyFont="1" applyBorder="1" applyAlignment="1">
      <alignment horizontal="center"/>
    </xf>
    <xf numFmtId="165" fontId="13" fillId="2" borderId="1" xfId="1" applyNumberFormat="1" applyFont="1" applyFill="1" applyBorder="1" applyAlignment="1">
      <alignment vertical="center" wrapText="1"/>
    </xf>
    <xf numFmtId="9" fontId="13" fillId="0" borderId="1" xfId="1" applyNumberFormat="1" applyFont="1" applyBorder="1" applyAlignment="1">
      <alignment horizontal="center" vertical="center" wrapText="1"/>
    </xf>
    <xf numFmtId="164" fontId="13" fillId="0" borderId="1" xfId="1" applyNumberFormat="1" applyFont="1" applyBorder="1" applyAlignment="1">
      <alignment vertical="center" wrapText="1"/>
    </xf>
    <xf numFmtId="165" fontId="13" fillId="0" borderId="1" xfId="1" applyNumberFormat="1" applyFont="1" applyBorder="1" applyAlignment="1">
      <alignment vertical="center" wrapText="1"/>
    </xf>
    <xf numFmtId="0" fontId="13" fillId="0" borderId="2" xfId="1" applyFont="1" applyBorder="1" applyAlignment="1">
      <alignment vertical="center" wrapText="1"/>
    </xf>
    <xf numFmtId="0" fontId="13" fillId="0" borderId="1" xfId="1" applyFont="1" applyBorder="1" applyAlignment="1">
      <alignment vertical="center" wrapText="1"/>
    </xf>
    <xf numFmtId="8" fontId="13" fillId="0" borderId="1" xfId="1" applyNumberFormat="1" applyFont="1" applyBorder="1" applyAlignment="1">
      <alignment horizontal="center" vertical="center" wrapText="1"/>
    </xf>
    <xf numFmtId="0" fontId="13" fillId="0" borderId="2" xfId="1" applyFont="1" applyBorder="1" applyAlignment="1">
      <alignment horizontal="center" vertical="center" wrapText="1"/>
    </xf>
    <xf numFmtId="164" fontId="12" fillId="0" borderId="1" xfId="1" applyNumberFormat="1" applyFont="1" applyBorder="1" applyAlignment="1">
      <alignment vertical="center" wrapText="1"/>
    </xf>
    <xf numFmtId="0" fontId="18" fillId="2" borderId="0" xfId="1" applyFont="1" applyFill="1"/>
    <xf numFmtId="0" fontId="9" fillId="2" borderId="1" xfId="1" applyFont="1" applyFill="1" applyBorder="1" applyAlignment="1">
      <alignment horizontal="center" vertical="center"/>
    </xf>
    <xf numFmtId="0" fontId="31" fillId="2" borderId="0" xfId="1" applyFont="1" applyFill="1" applyAlignment="1">
      <alignment wrapText="1"/>
    </xf>
    <xf numFmtId="0" fontId="31" fillId="0" borderId="0" xfId="1" applyFont="1" applyAlignment="1">
      <alignment wrapText="1"/>
    </xf>
    <xf numFmtId="0" fontId="13" fillId="2" borderId="1" xfId="1" applyFont="1" applyFill="1" applyBorder="1" applyAlignment="1">
      <alignment horizontal="center" vertical="center"/>
    </xf>
    <xf numFmtId="0" fontId="13" fillId="0" borderId="0" xfId="1" applyFont="1" applyAlignment="1">
      <alignment wrapText="1"/>
    </xf>
    <xf numFmtId="165" fontId="36" fillId="2" borderId="0" xfId="1" applyNumberFormat="1" applyFont="1" applyFill="1" applyAlignment="1">
      <alignment horizontal="right" vertical="top" wrapText="1"/>
    </xf>
    <xf numFmtId="164" fontId="13" fillId="2" borderId="2" xfId="1" applyNumberFormat="1" applyFont="1" applyFill="1" applyBorder="1" applyAlignment="1">
      <alignment vertical="top" wrapText="1"/>
    </xf>
    <xf numFmtId="164" fontId="13" fillId="2" borderId="1" xfId="1" applyNumberFormat="1" applyFont="1" applyFill="1" applyBorder="1" applyAlignment="1">
      <alignment vertical="top" wrapText="1"/>
    </xf>
    <xf numFmtId="164" fontId="13" fillId="2" borderId="2" xfId="1" applyNumberFormat="1" applyFont="1" applyFill="1" applyBorder="1" applyAlignment="1">
      <alignment vertical="center" wrapText="1"/>
    </xf>
    <xf numFmtId="164" fontId="13" fillId="2" borderId="1" xfId="1" applyNumberFormat="1" applyFont="1" applyFill="1" applyBorder="1" applyAlignment="1">
      <alignment vertical="center" wrapText="1"/>
    </xf>
    <xf numFmtId="0" fontId="18" fillId="0" borderId="0" xfId="1" applyFont="1" applyAlignment="1">
      <alignment vertical="top"/>
    </xf>
    <xf numFmtId="0" fontId="12" fillId="4" borderId="1" xfId="0" applyFont="1" applyFill="1" applyBorder="1" applyAlignment="1">
      <alignment horizontal="center" vertical="center"/>
    </xf>
    <xf numFmtId="165" fontId="18" fillId="2" borderId="0" xfId="1" applyNumberFormat="1" applyFont="1" applyFill="1" applyAlignment="1">
      <alignment horizontal="right" vertical="top" wrapText="1"/>
    </xf>
    <xf numFmtId="0" fontId="13" fillId="0" borderId="2" xfId="1" applyFont="1" applyBorder="1" applyAlignment="1">
      <alignment horizontal="center" vertical="center"/>
    </xf>
    <xf numFmtId="0" fontId="13" fillId="0" borderId="0" xfId="1" applyFont="1"/>
    <xf numFmtId="0" fontId="13" fillId="0" borderId="2" xfId="1" applyFont="1" applyBorder="1"/>
    <xf numFmtId="0" fontId="13" fillId="0" borderId="1" xfId="1" applyFont="1" applyBorder="1"/>
    <xf numFmtId="164" fontId="12" fillId="0" borderId="1" xfId="1" applyNumberFormat="1" applyFont="1" applyBorder="1" applyAlignment="1">
      <alignment horizontal="right" vertical="center"/>
    </xf>
    <xf numFmtId="0" fontId="20" fillId="0" borderId="2" xfId="0" applyFont="1" applyBorder="1" applyAlignment="1">
      <alignment vertical="center"/>
    </xf>
    <xf numFmtId="0" fontId="20" fillId="0" borderId="1" xfId="0" applyFont="1" applyBorder="1" applyAlignment="1">
      <alignment vertical="center"/>
    </xf>
    <xf numFmtId="0" fontId="20" fillId="3" borderId="2" xfId="0" applyFont="1" applyFill="1" applyBorder="1" applyAlignment="1">
      <alignment vertical="center"/>
    </xf>
    <xf numFmtId="9" fontId="13" fillId="0" borderId="1" xfId="0" applyNumberFormat="1" applyFont="1" applyBorder="1" applyAlignment="1">
      <alignment horizontal="center" vertical="center"/>
    </xf>
    <xf numFmtId="7" fontId="13" fillId="0" borderId="1" xfId="0" applyNumberFormat="1" applyFont="1" applyBorder="1" applyAlignment="1">
      <alignment horizontal="center" vertical="center" wrapText="1"/>
    </xf>
    <xf numFmtId="39" fontId="13" fillId="0" borderId="1" xfId="0" applyNumberFormat="1" applyFont="1" applyBorder="1" applyAlignment="1">
      <alignment horizontal="center" vertical="center" wrapText="1"/>
    </xf>
    <xf numFmtId="0" fontId="13" fillId="0" borderId="2" xfId="0" applyFont="1" applyBorder="1" applyAlignment="1">
      <alignment wrapText="1"/>
    </xf>
    <xf numFmtId="0" fontId="13" fillId="0" borderId="1" xfId="0" applyFont="1" applyBorder="1" applyAlignment="1">
      <alignment wrapText="1"/>
    </xf>
    <xf numFmtId="0" fontId="13" fillId="0" borderId="0" xfId="0" applyFont="1" applyAlignment="1">
      <alignment wrapText="1"/>
    </xf>
    <xf numFmtId="0" fontId="35" fillId="0" borderId="1" xfId="0" applyFont="1" applyBorder="1" applyAlignment="1">
      <alignment horizontal="center" vertical="center"/>
    </xf>
    <xf numFmtId="164" fontId="13" fillId="0" borderId="1" xfId="0" applyNumberFormat="1" applyFont="1" applyBorder="1" applyAlignment="1">
      <alignment vertical="center"/>
    </xf>
    <xf numFmtId="164" fontId="13" fillId="0" borderId="1" xfId="0" applyNumberFormat="1" applyFont="1" applyBorder="1" applyAlignment="1">
      <alignment vertical="center" wrapText="1"/>
    </xf>
    <xf numFmtId="9" fontId="13" fillId="0" borderId="1" xfId="0" applyNumberFormat="1" applyFont="1" applyBorder="1" applyAlignment="1">
      <alignment vertical="center"/>
    </xf>
    <xf numFmtId="7" fontId="13" fillId="0" borderId="1" xfId="0" applyNumberFormat="1" applyFont="1" applyBorder="1" applyAlignment="1">
      <alignment vertical="center" wrapText="1"/>
    </xf>
    <xf numFmtId="39" fontId="13" fillId="0" borderId="1" xfId="0" applyNumberFormat="1" applyFont="1" applyBorder="1" applyAlignment="1">
      <alignment vertical="center" wrapText="1"/>
    </xf>
    <xf numFmtId="0" fontId="13" fillId="0" borderId="2" xfId="0" applyFont="1" applyBorder="1" applyAlignment="1"/>
    <xf numFmtId="0" fontId="13" fillId="0" borderId="1" xfId="0" applyFont="1" applyBorder="1" applyAlignment="1"/>
    <xf numFmtId="0" fontId="18" fillId="0" borderId="0" xfId="0" applyFont="1"/>
    <xf numFmtId="0" fontId="13" fillId="0" borderId="1" xfId="1" applyFont="1" applyBorder="1" applyAlignment="1">
      <alignment wrapText="1"/>
    </xf>
    <xf numFmtId="3" fontId="13" fillId="0" borderId="1" xfId="1" applyNumberFormat="1" applyFont="1" applyBorder="1" applyAlignment="1">
      <alignment horizontal="center"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2" xfId="1" applyFont="1" applyBorder="1" applyAlignment="1">
      <alignment wrapText="1"/>
    </xf>
    <xf numFmtId="0" fontId="13" fillId="2" borderId="1" xfId="1" applyFont="1" applyFill="1" applyBorder="1" applyAlignment="1">
      <alignment wrapText="1"/>
    </xf>
    <xf numFmtId="9" fontId="13" fillId="2" borderId="1" xfId="1" applyNumberFormat="1" applyFont="1" applyFill="1" applyBorder="1" applyAlignment="1">
      <alignment vertical="center" wrapText="1"/>
    </xf>
    <xf numFmtId="164" fontId="13" fillId="2" borderId="1" xfId="1" applyNumberFormat="1" applyFont="1" applyFill="1" applyBorder="1" applyAlignment="1">
      <alignment horizontal="right" wrapText="1"/>
    </xf>
    <xf numFmtId="0" fontId="13" fillId="2" borderId="2" xfId="1" applyFont="1" applyFill="1" applyBorder="1" applyAlignment="1">
      <alignment wrapText="1"/>
    </xf>
    <xf numFmtId="164" fontId="13" fillId="3" borderId="1" xfId="0" applyNumberFormat="1" applyFont="1" applyFill="1" applyBorder="1" applyAlignment="1">
      <alignment horizontal="center" vertical="center"/>
    </xf>
    <xf numFmtId="164" fontId="20" fillId="3" borderId="2" xfId="0" applyNumberFormat="1" applyFont="1" applyFill="1" applyBorder="1" applyAlignment="1">
      <alignment vertical="center"/>
    </xf>
    <xf numFmtId="164" fontId="20" fillId="3" borderId="1" xfId="0" applyNumberFormat="1" applyFont="1" applyFill="1" applyBorder="1" applyAlignment="1">
      <alignment vertical="center"/>
    </xf>
    <xf numFmtId="0" fontId="33" fillId="2" borderId="0" xfId="1" applyFont="1" applyFill="1" applyAlignment="1">
      <alignment wrapText="1"/>
    </xf>
    <xf numFmtId="0" fontId="38" fillId="2" borderId="2" xfId="1" applyFont="1" applyFill="1" applyBorder="1" applyAlignment="1">
      <alignment wrapText="1"/>
    </xf>
    <xf numFmtId="0" fontId="38" fillId="0" borderId="1" xfId="1" applyFont="1" applyBorder="1" applyAlignment="1">
      <alignment wrapText="1"/>
    </xf>
    <xf numFmtId="0" fontId="13" fillId="3" borderId="2" xfId="1" applyFont="1" applyFill="1" applyBorder="1" applyAlignment="1">
      <alignment wrapText="1"/>
    </xf>
    <xf numFmtId="0" fontId="38" fillId="0" borderId="0" xfId="1" applyFont="1" applyAlignment="1">
      <alignment wrapText="1"/>
    </xf>
    <xf numFmtId="0" fontId="5" fillId="2" borderId="0" xfId="1" applyFont="1" applyFill="1" applyAlignment="1">
      <alignment wrapText="1"/>
    </xf>
    <xf numFmtId="0" fontId="13" fillId="2" borderId="1" xfId="1" applyFont="1" applyFill="1" applyBorder="1" applyAlignment="1">
      <alignment horizontal="left" vertical="top" wrapText="1"/>
    </xf>
    <xf numFmtId="0" fontId="20" fillId="0" borderId="2" xfId="0" applyFont="1" applyBorder="1"/>
    <xf numFmtId="0" fontId="12" fillId="3" borderId="2" xfId="1" applyNumberFormat="1" applyFont="1" applyFill="1" applyBorder="1" applyAlignment="1">
      <alignment horizontal="left" wrapText="1"/>
    </xf>
    <xf numFmtId="0" fontId="12" fillId="3" borderId="1" xfId="1" applyNumberFormat="1" applyFont="1" applyFill="1" applyBorder="1" applyAlignment="1">
      <alignment horizontal="left" wrapText="1"/>
    </xf>
    <xf numFmtId="0" fontId="31" fillId="0" borderId="2" xfId="1" applyFont="1" applyBorder="1" applyAlignment="1">
      <alignment horizontal="center" vertical="center"/>
    </xf>
    <xf numFmtId="0" fontId="19" fillId="0" borderId="1" xfId="0" applyFont="1" applyBorder="1" applyAlignment="1">
      <alignment vertical="center"/>
    </xf>
    <xf numFmtId="0" fontId="36" fillId="2" borderId="0" xfId="1" applyFont="1" applyFill="1" applyAlignment="1">
      <alignment wrapText="1"/>
    </xf>
    <xf numFmtId="0" fontId="12" fillId="2" borderId="1" xfId="1" applyFont="1" applyFill="1" applyBorder="1" applyAlignment="1">
      <alignment horizontal="center" vertical="center"/>
    </xf>
    <xf numFmtId="164" fontId="13" fillId="0" borderId="1" xfId="1" applyNumberFormat="1" applyFont="1" applyBorder="1" applyAlignment="1">
      <alignment horizontal="right" vertical="center" wrapText="1"/>
    </xf>
    <xf numFmtId="0" fontId="12" fillId="3" borderId="2" xfId="1" applyFont="1" applyFill="1" applyBorder="1" applyAlignment="1">
      <alignment horizontal="left" vertical="center" wrapText="1"/>
    </xf>
    <xf numFmtId="0" fontId="12" fillId="3" borderId="1" xfId="1" applyFont="1" applyFill="1" applyBorder="1" applyAlignment="1">
      <alignment horizontal="left" vertical="center" wrapText="1"/>
    </xf>
    <xf numFmtId="0" fontId="13" fillId="2"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xf>
    <xf numFmtId="9" fontId="13" fillId="2" borderId="1" xfId="1" applyNumberFormat="1" applyFont="1" applyFill="1" applyBorder="1" applyAlignment="1">
      <alignment horizontal="center" vertical="center"/>
    </xf>
    <xf numFmtId="0" fontId="13" fillId="2" borderId="0" xfId="1" applyFont="1" applyFill="1" applyAlignment="1">
      <alignment wrapText="1"/>
    </xf>
    <xf numFmtId="0" fontId="12" fillId="3" borderId="2" xfId="1" applyFont="1" applyFill="1" applyBorder="1" applyAlignment="1">
      <alignment horizontal="left"/>
    </xf>
    <xf numFmtId="0" fontId="12" fillId="3" borderId="1" xfId="1" applyFont="1" applyFill="1" applyBorder="1" applyAlignment="1">
      <alignment horizontal="left"/>
    </xf>
    <xf numFmtId="0" fontId="13" fillId="2" borderId="3" xfId="1" applyNumberFormat="1" applyFont="1" applyFill="1" applyBorder="1" applyAlignment="1">
      <alignment horizontal="center" vertical="center" wrapText="1"/>
    </xf>
    <xf numFmtId="0" fontId="36" fillId="0" borderId="0" xfId="0" applyFont="1"/>
    <xf numFmtId="40" fontId="13" fillId="0" borderId="1" xfId="0" applyNumberFormat="1" applyFont="1" applyBorder="1" applyAlignment="1">
      <alignment horizontal="center" vertical="center" wrapText="1"/>
    </xf>
    <xf numFmtId="0" fontId="13" fillId="0" borderId="2" xfId="0" applyFont="1" applyBorder="1"/>
    <xf numFmtId="0" fontId="13" fillId="0" borderId="1" xfId="0" applyFont="1" applyBorder="1"/>
    <xf numFmtId="0" fontId="13" fillId="0" borderId="0" xfId="0" applyFont="1"/>
    <xf numFmtId="0" fontId="13" fillId="4" borderId="1" xfId="0" applyFont="1" applyFill="1" applyBorder="1" applyAlignment="1">
      <alignment horizontal="center" vertical="center"/>
    </xf>
    <xf numFmtId="0" fontId="13" fillId="0" borderId="0" xfId="1" applyFont="1" applyBorder="1" applyAlignment="1">
      <alignment horizontal="center" vertical="center"/>
    </xf>
    <xf numFmtId="0" fontId="13" fillId="0" borderId="1" xfId="0" applyFont="1" applyBorder="1" applyAlignment="1">
      <alignment horizontal="left" vertical="top" wrapText="1"/>
    </xf>
    <xf numFmtId="3" fontId="13" fillId="0" borderId="1" xfId="0" applyNumberFormat="1" applyFont="1" applyBorder="1" applyAlignment="1">
      <alignment horizontal="center" vertical="center"/>
    </xf>
    <xf numFmtId="164" fontId="13" fillId="0" borderId="1" xfId="0" applyNumberFormat="1" applyFont="1" applyBorder="1" applyAlignment="1">
      <alignment horizontal="right" vertical="center"/>
    </xf>
    <xf numFmtId="164" fontId="13" fillId="0" borderId="0" xfId="0" applyNumberFormat="1" applyFont="1" applyAlignment="1">
      <alignment horizontal="center" vertical="center"/>
    </xf>
    <xf numFmtId="164" fontId="12" fillId="0" borderId="1" xfId="0" applyNumberFormat="1" applyFont="1" applyBorder="1" applyAlignment="1">
      <alignment horizontal="righ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3" fontId="13" fillId="0" borderId="1" xfId="0" applyNumberFormat="1" applyFont="1" applyBorder="1" applyAlignment="1">
      <alignment horizontal="center" vertical="center" wrapText="1"/>
    </xf>
    <xf numFmtId="1" fontId="13" fillId="0" borderId="0" xfId="0" applyNumberFormat="1" applyFont="1"/>
    <xf numFmtId="0" fontId="5" fillId="3" borderId="2" xfId="0" applyFont="1" applyFill="1" applyBorder="1" applyAlignment="1">
      <alignment horizontal="left" vertical="top"/>
    </xf>
    <xf numFmtId="0" fontId="35" fillId="0" borderId="1" xfId="0" applyFont="1" applyBorder="1" applyAlignment="1">
      <alignment horizontal="center" vertical="center" wrapText="1"/>
    </xf>
    <xf numFmtId="164" fontId="13" fillId="0" borderId="1" xfId="0" applyNumberFormat="1" applyFont="1" applyBorder="1" applyAlignment="1">
      <alignment horizontal="right" vertical="center" wrapText="1"/>
    </xf>
    <xf numFmtId="0" fontId="33" fillId="0" borderId="0" xfId="0" applyFont="1"/>
    <xf numFmtId="166" fontId="13" fillId="0" borderId="1" xfId="1" applyNumberFormat="1"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20" fillId="3" borderId="1" xfId="0" applyFont="1" applyFill="1" applyBorder="1"/>
    <xf numFmtId="164" fontId="38" fillId="0" borderId="1" xfId="1" applyNumberFormat="1" applyFont="1" applyBorder="1" applyAlignment="1">
      <alignment horizontal="center" vertical="center"/>
    </xf>
    <xf numFmtId="0" fontId="18" fillId="4" borderId="1" xfId="0" applyFont="1" applyFill="1" applyBorder="1" applyAlignment="1">
      <alignment horizontal="center" vertical="center"/>
    </xf>
    <xf numFmtId="0" fontId="5" fillId="0" borderId="2" xfId="0" applyFont="1" applyBorder="1" applyAlignment="1">
      <alignment horizontal="left" vertical="top"/>
    </xf>
    <xf numFmtId="0" fontId="19" fillId="0" borderId="2" xfId="0" applyFont="1" applyBorder="1" applyAlignment="1">
      <alignment vertical="center"/>
    </xf>
    <xf numFmtId="0" fontId="13" fillId="3" borderId="2" xfId="0" applyFont="1" applyFill="1" applyBorder="1" applyAlignment="1">
      <alignment horizontal="center" vertical="center"/>
    </xf>
    <xf numFmtId="0" fontId="12" fillId="3" borderId="2" xfId="0" applyFont="1" applyFill="1" applyBorder="1" applyAlignment="1">
      <alignment horizontal="left" vertical="top"/>
    </xf>
    <xf numFmtId="0" fontId="12" fillId="3" borderId="1" xfId="0" applyFont="1" applyFill="1" applyBorder="1" applyAlignment="1">
      <alignment horizontal="left" vertical="top"/>
    </xf>
    <xf numFmtId="0" fontId="13" fillId="0" borderId="3" xfId="1" applyFont="1" applyBorder="1" applyAlignment="1">
      <alignment horizontal="center" vertical="center"/>
    </xf>
    <xf numFmtId="0" fontId="13" fillId="0" borderId="0" xfId="0" applyFont="1" applyBorder="1" applyAlignment="1">
      <alignment horizontal="center" vertical="center"/>
    </xf>
    <xf numFmtId="3" fontId="13" fillId="0" borderId="1" xfId="1" applyNumberFormat="1" applyFont="1" applyBorder="1" applyAlignment="1">
      <alignment horizontal="center" vertical="center"/>
    </xf>
    <xf numFmtId="0" fontId="20" fillId="2" borderId="2" xfId="0" applyFont="1" applyFill="1" applyBorder="1"/>
    <xf numFmtId="0" fontId="31"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31" fillId="2" borderId="0" xfId="0" applyFont="1" applyFill="1"/>
    <xf numFmtId="0" fontId="31" fillId="0" borderId="0" xfId="0" applyFont="1"/>
    <xf numFmtId="0" fontId="33" fillId="0" borderId="1" xfId="0" applyFont="1" applyBorder="1"/>
    <xf numFmtId="165" fontId="33" fillId="0" borderId="0" xfId="0" applyNumberFormat="1" applyFont="1"/>
    <xf numFmtId="0" fontId="38" fillId="0" borderId="2" xfId="2" applyFont="1" applyBorder="1" applyAlignment="1">
      <alignment wrapText="1"/>
    </xf>
    <xf numFmtId="164" fontId="13" fillId="0" borderId="5" xfId="2" applyNumberFormat="1" applyFont="1" applyBorder="1" applyAlignment="1">
      <alignment horizontal="center" vertical="center" wrapText="1"/>
    </xf>
    <xf numFmtId="0" fontId="38" fillId="0" borderId="7" xfId="2" applyFont="1" applyBorder="1" applyAlignment="1">
      <alignment wrapText="1"/>
    </xf>
    <xf numFmtId="0" fontId="39" fillId="3" borderId="2" xfId="2" applyFont="1" applyFill="1" applyBorder="1"/>
    <xf numFmtId="0" fontId="33" fillId="0" borderId="0" xfId="2" applyFont="1" applyBorder="1" applyAlignment="1">
      <alignment wrapText="1"/>
    </xf>
    <xf numFmtId="0" fontId="13" fillId="0" borderId="0" xfId="1" applyFont="1" applyAlignment="1">
      <alignment vertical="top"/>
    </xf>
    <xf numFmtId="0" fontId="13" fillId="2" borderId="2" xfId="1" applyFont="1" applyFill="1" applyBorder="1" applyAlignment="1">
      <alignment horizontal="center" vertical="center"/>
    </xf>
    <xf numFmtId="0" fontId="36" fillId="0" borderId="0" xfId="0" applyFont="1" applyFill="1" applyBorder="1"/>
    <xf numFmtId="0" fontId="18" fillId="0" borderId="1" xfId="0" applyNumberFormat="1" applyFont="1" applyBorder="1" applyAlignment="1">
      <alignment horizontal="center" vertical="center" wrapText="1"/>
    </xf>
    <xf numFmtId="164" fontId="13" fillId="0" borderId="2" xfId="0" applyNumberFormat="1" applyFont="1" applyBorder="1" applyAlignment="1">
      <alignment vertical="top" wrapText="1"/>
    </xf>
    <xf numFmtId="164" fontId="35"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wrapText="1"/>
    </xf>
    <xf numFmtId="164" fontId="18" fillId="0" borderId="2" xfId="0" applyNumberFormat="1" applyFont="1" applyBorder="1" applyAlignment="1">
      <alignment wrapText="1"/>
    </xf>
    <xf numFmtId="164" fontId="18" fillId="0" borderId="1" xfId="0" applyNumberFormat="1" applyFont="1" applyBorder="1" applyAlignment="1">
      <alignment wrapText="1"/>
    </xf>
    <xf numFmtId="164" fontId="18" fillId="0" borderId="0" xfId="0" applyNumberFormat="1" applyFont="1" applyAlignment="1">
      <alignment wrapText="1"/>
    </xf>
    <xf numFmtId="0" fontId="12" fillId="3" borderId="1" xfId="0" applyFont="1" applyFill="1" applyBorder="1" applyAlignment="1"/>
    <xf numFmtId="2" fontId="18" fillId="3" borderId="1" xfId="0" applyNumberFormat="1" applyFont="1" applyFill="1" applyBorder="1" applyAlignment="1">
      <alignment horizontal="center"/>
    </xf>
    <xf numFmtId="4" fontId="17" fillId="3" borderId="1" xfId="0" applyNumberFormat="1" applyFont="1" applyFill="1" applyBorder="1" applyAlignment="1">
      <alignment horizontal="center"/>
    </xf>
    <xf numFmtId="164" fontId="12" fillId="2" borderId="1" xfId="0" applyNumberFormat="1" applyFont="1" applyFill="1" applyBorder="1" applyAlignment="1">
      <alignment horizontal="center"/>
    </xf>
    <xf numFmtId="4" fontId="12" fillId="3" borderId="1" xfId="0" applyNumberFormat="1" applyFont="1" applyFill="1" applyBorder="1" applyAlignment="1">
      <alignment horizontal="center"/>
    </xf>
    <xf numFmtId="164" fontId="12" fillId="0" borderId="1" xfId="0" applyNumberFormat="1" applyFont="1" applyFill="1" applyBorder="1" applyAlignment="1">
      <alignment horizontal="center"/>
    </xf>
    <xf numFmtId="164" fontId="17" fillId="3" borderId="1" xfId="0" applyNumberFormat="1" applyFont="1" applyFill="1" applyBorder="1" applyAlignment="1">
      <alignment horizontal="center"/>
    </xf>
    <xf numFmtId="4" fontId="17" fillId="3" borderId="2" xfId="0" applyNumberFormat="1"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vertical="top"/>
    </xf>
    <xf numFmtId="0" fontId="13" fillId="0" borderId="2" xfId="0" applyFont="1" applyBorder="1" applyAlignment="1">
      <alignment vertical="top"/>
    </xf>
    <xf numFmtId="0" fontId="33" fillId="0" borderId="1" xfId="0" applyFont="1" applyBorder="1" applyAlignment="1">
      <alignment vertical="top"/>
    </xf>
    <xf numFmtId="0" fontId="13" fillId="0" borderId="1" xfId="0" applyFont="1" applyBorder="1" applyAlignment="1">
      <alignment horizontal="center" vertical="top" wrapText="1"/>
    </xf>
    <xf numFmtId="0" fontId="13" fillId="0" borderId="2" xfId="0" applyFont="1" applyBorder="1" applyAlignment="1">
      <alignment vertical="top" wrapText="1"/>
    </xf>
    <xf numFmtId="0" fontId="33" fillId="0" borderId="1" xfId="0" applyFont="1" applyBorder="1" applyAlignment="1">
      <alignment vertical="top" wrapText="1"/>
    </xf>
    <xf numFmtId="0" fontId="33" fillId="0" borderId="0" xfId="0" applyFont="1" applyAlignment="1">
      <alignment wrapText="1"/>
    </xf>
    <xf numFmtId="0" fontId="35" fillId="0" borderId="1" xfId="0" applyFont="1" applyBorder="1" applyAlignment="1">
      <alignment horizontal="center" vertical="top"/>
    </xf>
    <xf numFmtId="0" fontId="35" fillId="0" borderId="1" xfId="0" applyFont="1" applyBorder="1" applyAlignment="1">
      <alignment vertical="top" wrapText="1"/>
    </xf>
    <xf numFmtId="164" fontId="35" fillId="0" borderId="1" xfId="0" applyNumberFormat="1" applyFont="1" applyBorder="1" applyAlignment="1">
      <alignment horizontal="right" vertical="center"/>
    </xf>
    <xf numFmtId="0" fontId="35" fillId="0" borderId="2" xfId="0" applyFont="1" applyBorder="1" applyAlignment="1">
      <alignment vertical="top"/>
    </xf>
    <xf numFmtId="0" fontId="35" fillId="0" borderId="1" xfId="0" applyFont="1" applyBorder="1" applyAlignment="1">
      <alignment vertical="top"/>
    </xf>
    <xf numFmtId="0" fontId="41" fillId="4" borderId="3" xfId="0" applyFont="1" applyFill="1" applyBorder="1" applyAlignment="1">
      <alignment vertical="top"/>
    </xf>
    <xf numFmtId="0" fontId="42" fillId="5" borderId="1" xfId="0" applyFont="1" applyFill="1" applyBorder="1" applyAlignment="1">
      <alignment horizontal="center" vertical="top" wrapText="1"/>
    </xf>
    <xf numFmtId="164" fontId="43" fillId="6" borderId="1" xfId="0" applyNumberFormat="1" applyFont="1" applyFill="1" applyBorder="1" applyAlignment="1">
      <alignment horizontal="center" vertical="top" wrapText="1"/>
    </xf>
    <xf numFmtId="164" fontId="44" fillId="7" borderId="1" xfId="0" applyNumberFormat="1" applyFont="1" applyFill="1" applyBorder="1" applyAlignment="1">
      <alignment horizontal="center" vertical="top" wrapText="1"/>
    </xf>
    <xf numFmtId="164" fontId="12" fillId="0" borderId="1" xfId="0" applyNumberFormat="1" applyFont="1" applyBorder="1" applyAlignment="1">
      <alignment vertical="top"/>
    </xf>
    <xf numFmtId="164" fontId="44" fillId="7" borderId="1" xfId="0" applyNumberFormat="1" applyFont="1" applyFill="1" applyBorder="1" applyAlignment="1">
      <alignment horizontal="right" vertical="top" wrapText="1"/>
    </xf>
    <xf numFmtId="0" fontId="42" fillId="5" borderId="2" xfId="0" applyFont="1" applyFill="1" applyBorder="1" applyAlignment="1">
      <alignment vertical="top" wrapText="1"/>
    </xf>
    <xf numFmtId="0" fontId="45" fillId="4" borderId="1" xfId="0" applyFont="1" applyFill="1" applyBorder="1" applyAlignment="1">
      <alignment vertical="top"/>
    </xf>
    <xf numFmtId="0" fontId="45" fillId="0" borderId="1" xfId="0" applyFont="1" applyBorder="1" applyAlignment="1">
      <alignment vertical="top"/>
    </xf>
    <xf numFmtId="0" fontId="37"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33" fillId="0" borderId="1" xfId="0" applyFont="1" applyBorder="1" applyAlignment="1">
      <alignment vertical="center"/>
    </xf>
    <xf numFmtId="0" fontId="33" fillId="3" borderId="2" xfId="0" applyFont="1" applyFill="1" applyBorder="1"/>
    <xf numFmtId="0" fontId="33" fillId="3" borderId="1" xfId="0" applyFont="1" applyFill="1" applyBorder="1"/>
    <xf numFmtId="164" fontId="48" fillId="0" borderId="1" xfId="0" applyNumberFormat="1" applyFont="1" applyBorder="1" applyAlignment="1">
      <alignment horizontal="center" vertical="center"/>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50" fillId="3" borderId="10"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vertical="center" wrapText="1"/>
    </xf>
    <xf numFmtId="164" fontId="13" fillId="0" borderId="2" xfId="0" applyNumberFormat="1" applyFont="1" applyBorder="1" applyAlignment="1">
      <alignment vertical="center"/>
    </xf>
    <xf numFmtId="164" fontId="52" fillId="0" borderId="13" xfId="0" applyNumberFormat="1" applyFont="1" applyBorder="1" applyAlignment="1">
      <alignment vertical="center" wrapText="1"/>
    </xf>
    <xf numFmtId="0" fontId="50" fillId="3" borderId="14" xfId="0" applyFont="1" applyFill="1" applyBorder="1" applyAlignment="1">
      <alignment horizontal="center" vertical="center" wrapText="1"/>
    </xf>
    <xf numFmtId="164" fontId="13" fillId="0" borderId="15" xfId="0" applyNumberFormat="1" applyFont="1" applyBorder="1" applyAlignment="1">
      <alignment vertical="center"/>
    </xf>
    <xf numFmtId="164" fontId="52" fillId="0" borderId="14" xfId="0" applyNumberFormat="1" applyFont="1" applyBorder="1" applyAlignment="1">
      <alignment vertical="center" wrapText="1"/>
    </xf>
    <xf numFmtId="164" fontId="13" fillId="0" borderId="3" xfId="0" applyNumberFormat="1" applyFont="1" applyBorder="1" applyAlignment="1">
      <alignment vertical="center"/>
    </xf>
    <xf numFmtId="0" fontId="49" fillId="0" borderId="16" xfId="0" applyFont="1" applyBorder="1" applyAlignment="1">
      <alignment vertical="center" wrapText="1"/>
    </xf>
    <xf numFmtId="0" fontId="50" fillId="0" borderId="1" xfId="0" applyFont="1" applyBorder="1" applyAlignment="1">
      <alignment horizontal="center" vertical="center" wrapText="1"/>
    </xf>
    <xf numFmtId="0" fontId="50" fillId="3" borderId="17" xfId="0" applyFont="1" applyFill="1" applyBorder="1" applyAlignment="1">
      <alignment horizontal="center" vertical="center" wrapText="1"/>
    </xf>
    <xf numFmtId="0" fontId="51" fillId="0" borderId="1" xfId="0" applyFont="1" applyBorder="1" applyAlignment="1">
      <alignment horizontal="center" vertical="center" wrapText="1"/>
    </xf>
    <xf numFmtId="0" fontId="49" fillId="0" borderId="1" xfId="0" applyFont="1" applyBorder="1" applyAlignment="1">
      <alignment horizontal="right" vertical="center" wrapText="1"/>
    </xf>
    <xf numFmtId="0" fontId="50" fillId="0" borderId="0" xfId="0" applyFont="1" applyBorder="1" applyAlignment="1">
      <alignment horizontal="center" vertical="center" wrapText="1"/>
    </xf>
    <xf numFmtId="164" fontId="13" fillId="0" borderId="0" xfId="0" applyNumberFormat="1" applyFont="1" applyBorder="1" applyAlignment="1">
      <alignment vertical="center"/>
    </xf>
    <xf numFmtId="0" fontId="0" fillId="8" borderId="0" xfId="0" applyFill="1"/>
    <xf numFmtId="164" fontId="48" fillId="8" borderId="1" xfId="0" applyNumberFormat="1" applyFont="1" applyFill="1" applyBorder="1" applyAlignment="1">
      <alignment horizontal="center" vertical="center"/>
    </xf>
    <xf numFmtId="164" fontId="0" fillId="8" borderId="0" xfId="0" applyNumberFormat="1" applyFill="1"/>
    <xf numFmtId="0" fontId="49" fillId="0" borderId="0" xfId="0" applyFont="1" applyBorder="1" applyAlignment="1">
      <alignment horizontal="right" vertical="center" wrapText="1"/>
    </xf>
    <xf numFmtId="0" fontId="49" fillId="0" borderId="0" xfId="0" applyFont="1" applyBorder="1" applyAlignment="1">
      <alignment vertical="center" wrapText="1"/>
    </xf>
    <xf numFmtId="164" fontId="52" fillId="0" borderId="0" xfId="0" applyNumberFormat="1" applyFont="1" applyBorder="1" applyAlignment="1">
      <alignment vertical="center" wrapText="1"/>
    </xf>
    <xf numFmtId="0" fontId="0" fillId="8" borderId="0" xfId="0" applyFill="1" applyAlignment="1">
      <alignment wrapText="1"/>
    </xf>
    <xf numFmtId="0" fontId="0" fillId="3" borderId="0" xfId="0" applyFill="1"/>
    <xf numFmtId="0" fontId="47" fillId="3" borderId="0" xfId="0" applyFont="1" applyFill="1"/>
    <xf numFmtId="0" fontId="47" fillId="8" borderId="0" xfId="0" applyFont="1" applyFill="1"/>
    <xf numFmtId="0" fontId="13" fillId="9" borderId="1" xfId="1" applyFont="1" applyFill="1" applyBorder="1" applyAlignment="1">
      <alignment horizontal="center" vertical="center"/>
    </xf>
    <xf numFmtId="0" fontId="13" fillId="9" borderId="1" xfId="1" applyFont="1" applyFill="1" applyBorder="1" applyAlignment="1">
      <alignment horizontal="left" vertical="center" wrapText="1"/>
    </xf>
    <xf numFmtId="0" fontId="13" fillId="9" borderId="1" xfId="1" applyFont="1" applyFill="1" applyBorder="1" applyAlignment="1">
      <alignment horizontal="center" vertical="center" wrapText="1"/>
    </xf>
    <xf numFmtId="164" fontId="13" fillId="9" borderId="1" xfId="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0" xfId="1" applyFont="1" applyFill="1" applyAlignment="1">
      <alignment wrapText="1"/>
    </xf>
    <xf numFmtId="0" fontId="15" fillId="9" borderId="0" xfId="1" applyFont="1" applyFill="1" applyAlignment="1">
      <alignment wrapText="1"/>
    </xf>
    <xf numFmtId="0" fontId="13" fillId="9" borderId="1" xfId="0" applyFont="1" applyFill="1" applyBorder="1" applyAlignment="1">
      <alignment horizontal="center" vertical="center"/>
    </xf>
    <xf numFmtId="164" fontId="13" fillId="9" borderId="1" xfId="0" applyNumberFormat="1" applyFont="1" applyFill="1" applyBorder="1" applyAlignment="1">
      <alignment horizontal="center" vertical="center"/>
    </xf>
    <xf numFmtId="0" fontId="13" fillId="9" borderId="1" xfId="0" applyFont="1" applyFill="1" applyBorder="1" applyAlignment="1">
      <alignment horizontal="left" vertical="top" wrapText="1"/>
    </xf>
    <xf numFmtId="3" fontId="13" fillId="9" borderId="1" xfId="0" applyNumberFormat="1" applyFont="1" applyFill="1" applyBorder="1" applyAlignment="1">
      <alignment horizontal="center" vertical="center"/>
    </xf>
    <xf numFmtId="164" fontId="13" fillId="9" borderId="1" xfId="0" applyNumberFormat="1" applyFont="1" applyFill="1" applyBorder="1" applyAlignment="1">
      <alignment horizontal="right" vertical="center"/>
    </xf>
    <xf numFmtId="9" fontId="13" fillId="9" borderId="1" xfId="0" applyNumberFormat="1" applyFont="1" applyFill="1" applyBorder="1" applyAlignment="1">
      <alignment horizontal="center" vertical="center"/>
    </xf>
    <xf numFmtId="166" fontId="13" fillId="9" borderId="1" xfId="0" applyNumberFormat="1" applyFont="1" applyFill="1" applyBorder="1" applyAlignment="1">
      <alignment horizontal="center" vertical="center"/>
    </xf>
    <xf numFmtId="0" fontId="13" fillId="9" borderId="0" xfId="0" applyFont="1" applyFill="1"/>
    <xf numFmtId="0" fontId="16" fillId="9" borderId="0" xfId="0" applyFont="1" applyFill="1"/>
    <xf numFmtId="0" fontId="9" fillId="9" borderId="1" xfId="0" applyFont="1" applyFill="1" applyBorder="1" applyAlignment="1">
      <alignment horizontal="center" vertical="center" wrapText="1"/>
    </xf>
    <xf numFmtId="0" fontId="13" fillId="9" borderId="1" xfId="0" applyFont="1" applyFill="1" applyBorder="1" applyAlignment="1">
      <alignment vertical="top" wrapText="1"/>
    </xf>
    <xf numFmtId="4" fontId="13" fillId="9" borderId="1" xfId="4" applyNumberFormat="1" applyFont="1" applyFill="1" applyBorder="1" applyAlignment="1">
      <alignment horizontal="center" vertical="center"/>
    </xf>
    <xf numFmtId="9" fontId="13" fillId="9" borderId="1" xfId="4" applyNumberFormat="1" applyFont="1" applyFill="1" applyBorder="1" applyAlignment="1">
      <alignment horizontal="center" vertical="center"/>
    </xf>
    <xf numFmtId="164" fontId="13" fillId="9" borderId="1" xfId="4" applyNumberFormat="1" applyFont="1" applyFill="1" applyBorder="1" applyAlignment="1">
      <alignment horizontal="center" vertical="center"/>
    </xf>
    <xf numFmtId="0" fontId="20" fillId="9" borderId="0" xfId="0" applyFont="1" applyFill="1" applyAlignment="1">
      <alignment vertical="center"/>
    </xf>
    <xf numFmtId="0" fontId="12" fillId="9" borderId="1" xfId="1" applyFont="1" applyFill="1" applyBorder="1" applyAlignment="1">
      <alignment vertical="top" wrapText="1"/>
    </xf>
    <xf numFmtId="0" fontId="9" fillId="9" borderId="1" xfId="1" applyFont="1" applyFill="1" applyBorder="1" applyAlignment="1">
      <alignment horizontal="center" vertical="center"/>
    </xf>
    <xf numFmtId="0" fontId="31" fillId="9" borderId="1" xfId="0" applyFont="1" applyFill="1" applyBorder="1" applyAlignment="1">
      <alignment horizontal="center" vertical="center" wrapText="1"/>
    </xf>
    <xf numFmtId="164" fontId="9" fillId="9" borderId="1" xfId="1" applyNumberFormat="1" applyFont="1" applyFill="1" applyBorder="1" applyAlignment="1">
      <alignment horizontal="center" vertical="center" wrapText="1"/>
    </xf>
    <xf numFmtId="43" fontId="9" fillId="9" borderId="1" xfId="1" applyNumberFormat="1" applyFont="1" applyFill="1" applyBorder="1" applyAlignment="1">
      <alignment horizontal="center" vertical="center" wrapText="1"/>
    </xf>
    <xf numFmtId="0" fontId="9" fillId="9" borderId="1" xfId="1" applyFont="1" applyFill="1" applyBorder="1" applyAlignment="1">
      <alignment horizontal="center" vertical="center" wrapText="1"/>
    </xf>
    <xf numFmtId="0" fontId="31" fillId="9" borderId="0" xfId="1" applyFont="1" applyFill="1" applyAlignment="1">
      <alignment wrapText="1"/>
    </xf>
    <xf numFmtId="0" fontId="8" fillId="9" borderId="0" xfId="1" applyFont="1" applyFill="1" applyAlignment="1">
      <alignment wrapText="1"/>
    </xf>
    <xf numFmtId="0" fontId="31" fillId="9" borderId="1" xfId="1" applyFont="1" applyFill="1" applyBorder="1" applyAlignment="1">
      <alignment horizontal="center" vertical="center"/>
    </xf>
    <xf numFmtId="0" fontId="31" fillId="9" borderId="1" xfId="1" applyNumberFormat="1" applyFont="1" applyFill="1" applyBorder="1" applyAlignment="1">
      <alignment horizontal="center" vertical="center" wrapText="1"/>
    </xf>
    <xf numFmtId="0" fontId="31" fillId="9" borderId="1" xfId="1" applyFont="1" applyFill="1" applyBorder="1" applyAlignment="1">
      <alignment horizontal="center" vertical="top"/>
    </xf>
    <xf numFmtId="0" fontId="36" fillId="9" borderId="0" xfId="1" applyFont="1" applyFill="1" applyAlignment="1">
      <alignment wrapText="1"/>
    </xf>
    <xf numFmtId="0" fontId="4" fillId="9" borderId="0" xfId="1" applyFont="1" applyFill="1" applyAlignment="1">
      <alignment wrapText="1"/>
    </xf>
    <xf numFmtId="0" fontId="9" fillId="9" borderId="1" xfId="0" applyFont="1" applyFill="1" applyBorder="1" applyAlignment="1">
      <alignment horizontal="center" vertical="center"/>
    </xf>
    <xf numFmtId="164" fontId="9" fillId="9" borderId="1" xfId="0" applyNumberFormat="1" applyFont="1" applyFill="1" applyBorder="1" applyAlignment="1">
      <alignment horizontal="center" vertical="center" wrapText="1"/>
    </xf>
    <xf numFmtId="43" fontId="9" fillId="9" borderId="1" xfId="0" applyNumberFormat="1" applyFont="1" applyFill="1" applyBorder="1" applyAlignment="1">
      <alignment horizontal="center" vertical="center" wrapText="1"/>
    </xf>
    <xf numFmtId="0" fontId="23" fillId="9" borderId="18" xfId="0" applyFont="1" applyFill="1" applyBorder="1" applyAlignment="1">
      <alignment horizontal="center" vertical="center" wrapText="1"/>
    </xf>
    <xf numFmtId="0" fontId="31" fillId="9" borderId="0" xfId="0" applyFont="1" applyFill="1"/>
    <xf numFmtId="0" fontId="10" fillId="9" borderId="0" xfId="0" applyFont="1" applyFill="1"/>
    <xf numFmtId="0" fontId="31" fillId="9" borderId="1" xfId="0" applyFont="1" applyFill="1" applyBorder="1" applyAlignment="1">
      <alignment horizontal="center" vertical="center"/>
    </xf>
    <xf numFmtId="0" fontId="12" fillId="9" borderId="1" xfId="1" applyFont="1" applyFill="1" applyBorder="1" applyAlignment="1">
      <alignment horizontal="left" vertical="top" wrapText="1"/>
    </xf>
    <xf numFmtId="0" fontId="13" fillId="9" borderId="1" xfId="1" applyFont="1" applyFill="1" applyBorder="1" applyAlignment="1">
      <alignment horizontal="left" vertical="top" wrapText="1"/>
    </xf>
    <xf numFmtId="0" fontId="36" fillId="9" borderId="0" xfId="0" applyFont="1" applyFill="1"/>
    <xf numFmtId="0" fontId="28" fillId="9" borderId="0" xfId="0" applyFont="1" applyFill="1"/>
    <xf numFmtId="0" fontId="13" fillId="9" borderId="1" xfId="2" applyFont="1" applyFill="1" applyBorder="1" applyAlignment="1">
      <alignment horizontal="center" vertical="center" wrapText="1"/>
    </xf>
    <xf numFmtId="0" fontId="13" fillId="9" borderId="1" xfId="2" applyFont="1" applyFill="1" applyBorder="1" applyAlignment="1">
      <alignment vertical="top" wrapText="1"/>
    </xf>
    <xf numFmtId="0" fontId="13" fillId="9" borderId="1" xfId="2" applyNumberFormat="1" applyFont="1" applyFill="1" applyBorder="1" applyAlignment="1">
      <alignment horizontal="center" vertical="center" wrapText="1"/>
    </xf>
    <xf numFmtId="164" fontId="13" fillId="9" borderId="1" xfId="2" applyNumberFormat="1" applyFont="1" applyFill="1" applyBorder="1" applyAlignment="1">
      <alignment horizontal="center" vertical="center" wrapText="1"/>
    </xf>
    <xf numFmtId="9" fontId="13" fillId="9" borderId="1" xfId="2" applyNumberFormat="1" applyFont="1" applyFill="1" applyBorder="1" applyAlignment="1">
      <alignment horizontal="center" vertical="center" wrapText="1"/>
    </xf>
    <xf numFmtId="164" fontId="13" fillId="9" borderId="2" xfId="2" applyNumberFormat="1" applyFont="1" applyFill="1" applyBorder="1" applyAlignment="1">
      <alignment horizontal="center" vertical="center" wrapText="1"/>
    </xf>
    <xf numFmtId="0" fontId="33" fillId="9" borderId="0" xfId="0" applyFont="1" applyFill="1"/>
    <xf numFmtId="0" fontId="0" fillId="9" borderId="0" xfId="0" applyFill="1"/>
    <xf numFmtId="0" fontId="13" fillId="9" borderId="1" xfId="2" applyFont="1" applyFill="1" applyBorder="1" applyAlignment="1">
      <alignment horizontal="center" vertical="center"/>
    </xf>
    <xf numFmtId="164" fontId="13" fillId="9" borderId="1" xfId="2" applyNumberFormat="1" applyFont="1" applyFill="1" applyBorder="1" applyAlignment="1">
      <alignment horizontal="center" vertical="center"/>
    </xf>
    <xf numFmtId="9" fontId="13" fillId="9" borderId="1" xfId="2" applyNumberFormat="1" applyFont="1" applyFill="1" applyBorder="1" applyAlignment="1">
      <alignment horizontal="center" vertical="center"/>
    </xf>
    <xf numFmtId="0" fontId="5" fillId="9" borderId="1" xfId="0" applyFont="1" applyFill="1" applyBorder="1" applyAlignment="1">
      <alignment horizontal="left" vertical="top"/>
    </xf>
    <xf numFmtId="164" fontId="55" fillId="0" borderId="0" xfId="0" applyNumberFormat="1" applyFont="1"/>
    <xf numFmtId="0" fontId="33" fillId="9" borderId="1" xfId="0" applyFont="1" applyFill="1" applyBorder="1"/>
    <xf numFmtId="0" fontId="23" fillId="9" borderId="19" xfId="0" applyFont="1" applyFill="1" applyBorder="1" applyAlignment="1">
      <alignment horizontal="center" vertical="center" wrapText="1"/>
    </xf>
    <xf numFmtId="0" fontId="23" fillId="9" borderId="20" xfId="0" applyFont="1" applyFill="1" applyBorder="1" applyAlignment="1">
      <alignment vertical="center" wrapText="1"/>
    </xf>
    <xf numFmtId="0" fontId="35" fillId="9"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23"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8" fillId="9" borderId="0" xfId="0" applyFont="1" applyFill="1"/>
    <xf numFmtId="0" fontId="32" fillId="9" borderId="0" xfId="0" applyFont="1" applyFill="1"/>
    <xf numFmtId="0" fontId="23" fillId="9"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0" xfId="0" applyFont="1" applyFill="1" applyAlignment="1">
      <alignment horizontal="center"/>
    </xf>
    <xf numFmtId="0" fontId="30" fillId="9" borderId="0" xfId="0" applyFont="1" applyFill="1" applyAlignment="1">
      <alignment horizontal="center"/>
    </xf>
    <xf numFmtId="0" fontId="13" fillId="9" borderId="1" xfId="0" applyFont="1" applyFill="1" applyBorder="1" applyAlignment="1">
      <alignment horizontal="center" vertical="center" wrapText="1"/>
    </xf>
    <xf numFmtId="0" fontId="13" fillId="9" borderId="1" xfId="0" applyFont="1" applyFill="1" applyBorder="1" applyAlignment="1">
      <alignment vertical="center" wrapText="1"/>
    </xf>
    <xf numFmtId="9" fontId="13" fillId="9" borderId="1" xfId="3" applyNumberFormat="1" applyFont="1" applyFill="1" applyBorder="1" applyAlignment="1">
      <alignment horizontal="center" vertical="center" wrapText="1"/>
    </xf>
    <xf numFmtId="164" fontId="13" fillId="9" borderId="1" xfId="0" applyNumberFormat="1" applyFont="1" applyFill="1" applyBorder="1" applyAlignment="1">
      <alignment vertical="center"/>
    </xf>
    <xf numFmtId="0" fontId="13" fillId="9" borderId="1" xfId="0" applyFont="1" applyFill="1" applyBorder="1"/>
    <xf numFmtId="0" fontId="13" fillId="9" borderId="2" xfId="0" applyFont="1" applyFill="1" applyBorder="1"/>
    <xf numFmtId="0" fontId="17" fillId="9" borderId="3" xfId="0" applyFont="1" applyFill="1" applyBorder="1" applyAlignment="1">
      <alignment vertical="center"/>
    </xf>
    <xf numFmtId="0" fontId="18" fillId="9" borderId="1" xfId="0" applyFont="1" applyFill="1" applyBorder="1" applyAlignment="1">
      <alignment horizontal="center" vertical="center"/>
    </xf>
    <xf numFmtId="0" fontId="18" fillId="9" borderId="1" xfId="0" applyFont="1" applyFill="1" applyBorder="1" applyAlignment="1">
      <alignment vertical="center"/>
    </xf>
    <xf numFmtId="164" fontId="17" fillId="9" borderId="1" xfId="4" applyNumberFormat="1" applyFont="1" applyFill="1" applyBorder="1" applyAlignment="1">
      <alignment vertical="center"/>
    </xf>
    <xf numFmtId="164" fontId="17" fillId="9" borderId="1" xfId="0" applyNumberFormat="1" applyFont="1" applyFill="1" applyBorder="1" applyAlignment="1">
      <alignment vertical="center"/>
    </xf>
    <xf numFmtId="164" fontId="17" fillId="9" borderId="1" xfId="4" applyNumberFormat="1" applyFont="1" applyFill="1" applyBorder="1" applyAlignment="1">
      <alignment horizontal="center" vertical="center"/>
    </xf>
    <xf numFmtId="164" fontId="17" fillId="9" borderId="2" xfId="0" applyNumberFormat="1" applyFont="1" applyFill="1" applyBorder="1" applyAlignment="1">
      <alignment vertical="center"/>
    </xf>
    <xf numFmtId="0" fontId="33" fillId="9" borderId="2" xfId="0" applyFont="1" applyFill="1" applyBorder="1"/>
    <xf numFmtId="0" fontId="13" fillId="0" borderId="0" xfId="1" applyFont="1" applyAlignment="1">
      <alignment horizontal="center" vertical="center"/>
    </xf>
    <xf numFmtId="0" fontId="16" fillId="0" borderId="1" xfId="0" applyFont="1" applyBorder="1" applyAlignment="1">
      <alignment horizontal="center" vertical="center"/>
    </xf>
    <xf numFmtId="0" fontId="50" fillId="0" borderId="14" xfId="0" applyFont="1" applyBorder="1" applyAlignment="1">
      <alignment horizontal="center" vertical="center" wrapText="1"/>
    </xf>
    <xf numFmtId="0" fontId="50" fillId="0" borderId="12" xfId="0" applyFont="1" applyBorder="1" applyAlignment="1">
      <alignment horizontal="center" vertical="center" wrapText="1"/>
    </xf>
    <xf numFmtId="0" fontId="13" fillId="0" borderId="1" xfId="1" applyFont="1" applyBorder="1" applyAlignment="1">
      <alignment horizontal="left" vertical="center" wrapText="1"/>
    </xf>
    <xf numFmtId="0" fontId="5" fillId="0" borderId="0" xfId="1" applyFont="1" applyBorder="1" applyAlignment="1">
      <alignment horizontal="center" vertical="center" wrapText="1"/>
    </xf>
    <xf numFmtId="0" fontId="56" fillId="0" borderId="0" xfId="1" applyFont="1" applyBorder="1" applyAlignment="1">
      <alignment horizontal="center" vertical="center"/>
    </xf>
    <xf numFmtId="0" fontId="20" fillId="0" borderId="21" xfId="0" applyFont="1" applyBorder="1"/>
    <xf numFmtId="0" fontId="13" fillId="0" borderId="21" xfId="0" applyFont="1" applyBorder="1" applyAlignment="1">
      <alignment horizontal="center" vertical="center"/>
    </xf>
    <xf numFmtId="0" fontId="9" fillId="2" borderId="21" xfId="1" applyFont="1" applyFill="1" applyBorder="1" applyAlignment="1">
      <alignment horizontal="center" vertical="center" wrapText="1"/>
    </xf>
    <xf numFmtId="0" fontId="13" fillId="0" borderId="21" xfId="1" applyFont="1" applyBorder="1" applyAlignment="1">
      <alignment horizontal="center" vertical="center"/>
    </xf>
    <xf numFmtId="0" fontId="38" fillId="0" borderId="21" xfId="1" applyFont="1" applyBorder="1" applyAlignment="1">
      <alignment wrapText="1"/>
    </xf>
    <xf numFmtId="0" fontId="9" fillId="2" borderId="5" xfId="0" applyFont="1" applyFill="1" applyBorder="1" applyAlignment="1">
      <alignment horizontal="center" vertical="center"/>
    </xf>
    <xf numFmtId="0" fontId="31"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43" fontId="9" fillId="2" borderId="5"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12" fillId="0" borderId="1" xfId="0" applyFont="1" applyBorder="1" applyAlignment="1">
      <alignment vertical="top" wrapText="1"/>
    </xf>
    <xf numFmtId="0" fontId="12" fillId="0" borderId="1" xfId="1" applyFont="1" applyBorder="1" applyAlignment="1">
      <alignment horizontal="left" vertical="top" wrapText="1"/>
    </xf>
    <xf numFmtId="0" fontId="13" fillId="2" borderId="1" xfId="0" applyFont="1" applyFill="1" applyBorder="1" applyAlignment="1">
      <alignment vertical="center" wrapText="1"/>
    </xf>
    <xf numFmtId="0" fontId="17" fillId="0" borderId="2" xfId="0" applyFont="1" applyBorder="1" applyAlignment="1">
      <alignment horizontal="right" vertical="center"/>
    </xf>
    <xf numFmtId="0" fontId="17" fillId="0" borderId="23" xfId="0" applyFont="1" applyBorder="1" applyAlignment="1">
      <alignment horizontal="right" vertical="center"/>
    </xf>
    <xf numFmtId="0" fontId="13" fillId="0" borderId="0" xfId="0" applyFont="1" applyBorder="1" applyAlignment="1">
      <alignment horizontal="left" vertical="top"/>
    </xf>
    <xf numFmtId="0" fontId="13" fillId="0" borderId="6" xfId="0" applyFont="1" applyBorder="1" applyAlignment="1">
      <alignment horizontal="left"/>
    </xf>
    <xf numFmtId="0" fontId="5" fillId="0" borderId="1" xfId="0" applyFont="1" applyBorder="1" applyAlignment="1">
      <alignment horizontal="left"/>
    </xf>
    <xf numFmtId="0" fontId="12" fillId="0" borderId="2" xfId="0" applyFont="1" applyFill="1" applyBorder="1" applyAlignment="1">
      <alignment horizontal="right"/>
    </xf>
    <xf numFmtId="0" fontId="12" fillId="0" borderId="3" xfId="0" applyFont="1" applyFill="1" applyBorder="1" applyAlignment="1">
      <alignment horizontal="right"/>
    </xf>
    <xf numFmtId="0" fontId="13" fillId="0" borderId="1" xfId="0" applyFont="1" applyFill="1" applyBorder="1" applyAlignment="1">
      <alignment horizontal="left"/>
    </xf>
    <xf numFmtId="0" fontId="17" fillId="0" borderId="6" xfId="0" applyFont="1" applyFill="1" applyBorder="1" applyAlignment="1">
      <alignment horizontal="left"/>
    </xf>
    <xf numFmtId="0" fontId="13" fillId="0" borderId="6" xfId="0" applyFont="1" applyFill="1" applyBorder="1" applyAlignment="1">
      <alignment horizontal="left"/>
    </xf>
    <xf numFmtId="0" fontId="13" fillId="0" borderId="25" xfId="0" applyFont="1" applyFill="1" applyBorder="1" applyAlignment="1">
      <alignment horizontal="left"/>
    </xf>
    <xf numFmtId="0" fontId="40" fillId="0" borderId="2" xfId="0" applyFont="1" applyBorder="1" applyAlignment="1">
      <alignment horizontal="right" vertical="top"/>
    </xf>
    <xf numFmtId="0" fontId="40" fillId="0" borderId="3" xfId="0" applyFont="1" applyBorder="1" applyAlignment="1">
      <alignment horizontal="right" vertical="top"/>
    </xf>
    <xf numFmtId="0" fontId="42" fillId="0" borderId="1" xfId="0" applyFont="1" applyBorder="1" applyAlignment="1">
      <alignment vertical="top"/>
    </xf>
    <xf numFmtId="0" fontId="42" fillId="0" borderId="2" xfId="0" applyFont="1" applyBorder="1" applyAlignment="1">
      <alignment vertical="top"/>
    </xf>
    <xf numFmtId="0" fontId="5" fillId="0" borderId="2" xfId="0" applyFont="1" applyBorder="1" applyAlignment="1">
      <alignment horizontal="left" vertical="top"/>
    </xf>
    <xf numFmtId="0" fontId="5" fillId="0" borderId="23" xfId="0" applyFont="1" applyBorder="1" applyAlignment="1">
      <alignment horizontal="left" vertical="top"/>
    </xf>
    <xf numFmtId="0" fontId="5" fillId="0" borderId="3" xfId="0" applyFont="1" applyBorder="1" applyAlignment="1">
      <alignment horizontal="left" vertical="top"/>
    </xf>
    <xf numFmtId="0" fontId="5" fillId="0" borderId="24" xfId="0" applyFont="1" applyBorder="1" applyAlignment="1">
      <alignment horizontal="left" vertical="top"/>
    </xf>
    <xf numFmtId="0" fontId="5" fillId="0" borderId="7" xfId="0" applyFont="1" applyBorder="1" applyAlignment="1">
      <alignment horizontal="left" vertical="top"/>
    </xf>
    <xf numFmtId="0" fontId="12" fillId="0" borderId="2" xfId="0" applyFont="1" applyBorder="1" applyAlignment="1">
      <alignment horizontal="right" vertical="center"/>
    </xf>
    <xf numFmtId="0" fontId="12" fillId="0" borderId="23" xfId="0" applyFont="1" applyBorder="1" applyAlignment="1">
      <alignment horizontal="right" vertical="center"/>
    </xf>
    <xf numFmtId="0" fontId="5" fillId="0" borderId="1" xfId="0" applyFont="1" applyBorder="1" applyAlignment="1">
      <alignment horizontal="left" vertical="top"/>
    </xf>
    <xf numFmtId="0" fontId="17" fillId="0" borderId="7" xfId="0" applyFont="1" applyBorder="1" applyAlignment="1">
      <alignment horizontal="right" vertical="center"/>
    </xf>
    <xf numFmtId="0" fontId="17" fillId="0" borderId="24" xfId="0" applyFont="1" applyBorder="1" applyAlignment="1">
      <alignment horizontal="right" vertical="center"/>
    </xf>
    <xf numFmtId="0" fontId="13" fillId="0" borderId="0" xfId="0" applyFont="1" applyBorder="1" applyAlignment="1">
      <alignment horizontal="left"/>
    </xf>
    <xf numFmtId="0" fontId="13" fillId="2" borderId="1" xfId="0" applyFont="1" applyFill="1" applyBorder="1" applyAlignment="1">
      <alignment horizontal="left" vertical="top" wrapText="1"/>
    </xf>
    <xf numFmtId="0" fontId="5" fillId="0" borderId="2" xfId="0" applyFont="1" applyBorder="1" applyAlignment="1">
      <alignment vertical="top"/>
    </xf>
    <xf numFmtId="0" fontId="5" fillId="0" borderId="23" xfId="0" applyFont="1" applyBorder="1" applyAlignment="1">
      <alignment vertical="top"/>
    </xf>
    <xf numFmtId="0" fontId="5" fillId="0" borderId="24" xfId="0" applyFont="1" applyBorder="1" applyAlignment="1">
      <alignment vertical="top"/>
    </xf>
    <xf numFmtId="0" fontId="5" fillId="0" borderId="4" xfId="0" applyFont="1" applyBorder="1" applyAlignment="1">
      <alignment vertical="top"/>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17" fillId="0" borderId="3" xfId="0" applyFont="1" applyBorder="1" applyAlignment="1">
      <alignment horizontal="right" vertical="center"/>
    </xf>
    <xf numFmtId="0" fontId="13" fillId="0" borderId="22" xfId="0" applyFont="1" applyBorder="1" applyAlignment="1">
      <alignment horizontal="left"/>
    </xf>
    <xf numFmtId="0" fontId="12" fillId="0" borderId="1" xfId="0" applyFont="1" applyBorder="1" applyAlignment="1">
      <alignment horizontal="right" vertical="center"/>
    </xf>
    <xf numFmtId="0" fontId="13" fillId="2" borderId="0" xfId="0" applyFont="1" applyFill="1" applyBorder="1" applyAlignment="1">
      <alignment horizontal="left"/>
    </xf>
    <xf numFmtId="0" fontId="5" fillId="2" borderId="1" xfId="1" applyFont="1" applyFill="1" applyBorder="1" applyAlignment="1">
      <alignment horizontal="left" vertical="center" wrapText="1"/>
    </xf>
    <xf numFmtId="0" fontId="57" fillId="2" borderId="1" xfId="1" applyFont="1" applyFill="1" applyBorder="1" applyAlignment="1">
      <alignment horizontal="left" vertical="center" wrapText="1"/>
    </xf>
    <xf numFmtId="0" fontId="12" fillId="0" borderId="3" xfId="0" applyFont="1" applyBorder="1" applyAlignment="1">
      <alignment horizontal="right" vertical="center"/>
    </xf>
    <xf numFmtId="0" fontId="5" fillId="2" borderId="2" xfId="1" applyFont="1" applyFill="1" applyBorder="1" applyAlignment="1">
      <alignment horizontal="left"/>
    </xf>
    <xf numFmtId="0" fontId="5" fillId="2" borderId="23" xfId="1" applyFont="1" applyFill="1" applyBorder="1" applyAlignment="1">
      <alignment horizontal="left"/>
    </xf>
    <xf numFmtId="0" fontId="5" fillId="2" borderId="3" xfId="1" applyFont="1" applyFill="1" applyBorder="1" applyAlignment="1">
      <alignment horizontal="left"/>
    </xf>
    <xf numFmtId="0" fontId="12" fillId="2" borderId="2" xfId="0" applyFont="1" applyFill="1" applyBorder="1" applyAlignment="1">
      <alignment horizontal="right" vertical="center"/>
    </xf>
    <xf numFmtId="0" fontId="12" fillId="2" borderId="3" xfId="0" applyFont="1" applyFill="1" applyBorder="1" applyAlignment="1">
      <alignment horizontal="right" vertical="center"/>
    </xf>
    <xf numFmtId="164" fontId="12" fillId="0" borderId="2" xfId="0" applyNumberFormat="1" applyFont="1" applyBorder="1" applyAlignment="1">
      <alignment horizontal="right" vertical="center"/>
    </xf>
    <xf numFmtId="164" fontId="12" fillId="0" borderId="23" xfId="0" applyNumberFormat="1" applyFont="1" applyBorder="1" applyAlignment="1">
      <alignment horizontal="right" vertical="center"/>
    </xf>
    <xf numFmtId="0" fontId="5" fillId="0" borderId="1" xfId="0" applyFont="1" applyBorder="1" applyAlignment="1">
      <alignment horizontal="left" vertical="center"/>
    </xf>
    <xf numFmtId="0" fontId="5" fillId="2" borderId="1" xfId="1" applyNumberFormat="1" applyFont="1" applyFill="1" applyBorder="1" applyAlignment="1">
      <alignment horizontal="left" wrapText="1"/>
    </xf>
    <xf numFmtId="0" fontId="5" fillId="0" borderId="1" xfId="0" applyFont="1" applyBorder="1" applyAlignment="1">
      <alignment vertical="center"/>
    </xf>
    <xf numFmtId="0" fontId="13" fillId="0" borderId="23" xfId="0" applyFont="1" applyBorder="1" applyAlignment="1">
      <alignment horizontal="left"/>
    </xf>
    <xf numFmtId="0" fontId="5" fillId="2" borderId="1" xfId="1" applyFont="1" applyFill="1" applyBorder="1" applyAlignment="1">
      <alignment horizontal="left" vertical="top" wrapText="1"/>
    </xf>
    <xf numFmtId="0" fontId="12" fillId="0" borderId="0" xfId="0" applyFont="1" applyBorder="1" applyAlignment="1">
      <alignment horizontal="left"/>
    </xf>
    <xf numFmtId="0" fontId="5" fillId="2" borderId="1" xfId="1" applyFont="1" applyFill="1" applyBorder="1" applyAlignment="1">
      <alignment horizontal="left" vertical="center"/>
    </xf>
    <xf numFmtId="164" fontId="13" fillId="0" borderId="0" xfId="0" applyNumberFormat="1" applyFont="1" applyBorder="1" applyAlignment="1">
      <alignment horizontal="left"/>
    </xf>
    <xf numFmtId="0" fontId="5" fillId="2" borderId="2" xfId="1" applyFont="1" applyFill="1" applyBorder="1" applyAlignment="1">
      <alignment horizontal="left" vertical="center"/>
    </xf>
    <xf numFmtId="0" fontId="5" fillId="2" borderId="23" xfId="1" applyFont="1" applyFill="1" applyBorder="1" applyAlignment="1">
      <alignment horizontal="left" vertical="center"/>
    </xf>
    <xf numFmtId="0" fontId="5" fillId="2" borderId="3" xfId="1" applyFont="1" applyFill="1" applyBorder="1" applyAlignment="1">
      <alignment horizontal="left" vertical="center"/>
    </xf>
    <xf numFmtId="0" fontId="5" fillId="3" borderId="2" xfId="0" applyFont="1" applyFill="1" applyBorder="1" applyAlignment="1">
      <alignment horizontal="left" vertical="top"/>
    </xf>
    <xf numFmtId="0" fontId="5" fillId="3" borderId="23" xfId="0" applyFont="1" applyFill="1" applyBorder="1" applyAlignment="1">
      <alignment horizontal="left" vertical="top"/>
    </xf>
    <xf numFmtId="0" fontId="5" fillId="3" borderId="3" xfId="0" applyFont="1" applyFill="1" applyBorder="1" applyAlignment="1">
      <alignment horizontal="left" vertical="top"/>
    </xf>
    <xf numFmtId="0" fontId="49" fillId="0" borderId="8"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 fillId="9" borderId="2" xfId="0" applyFont="1" applyFill="1" applyBorder="1" applyAlignment="1">
      <alignment horizontal="left" vertical="top"/>
    </xf>
    <xf numFmtId="0" fontId="5" fillId="9" borderId="23" xfId="0" applyFont="1" applyFill="1" applyBorder="1" applyAlignment="1">
      <alignment horizontal="left" vertical="top"/>
    </xf>
    <xf numFmtId="0" fontId="17" fillId="9" borderId="2" xfId="0" applyFont="1" applyFill="1" applyBorder="1" applyAlignment="1">
      <alignment horizontal="right" vertical="center"/>
    </xf>
    <xf numFmtId="0" fontId="17" fillId="9" borderId="23" xfId="0" applyFont="1" applyFill="1" applyBorder="1" applyAlignment="1">
      <alignment horizontal="right" vertical="center"/>
    </xf>
    <xf numFmtId="0" fontId="5" fillId="9" borderId="1" xfId="1" applyFont="1" applyFill="1" applyBorder="1" applyAlignment="1">
      <alignment horizontal="left" vertical="center" wrapText="1"/>
    </xf>
    <xf numFmtId="0" fontId="54" fillId="9" borderId="0" xfId="0" applyFont="1" applyFill="1" applyBorder="1" applyAlignment="1">
      <alignment horizontal="left" vertical="top"/>
    </xf>
    <xf numFmtId="0" fontId="17" fillId="0" borderId="1" xfId="0" applyFont="1" applyBorder="1" applyAlignment="1">
      <alignment horizontal="right" vertical="center"/>
    </xf>
    <xf numFmtId="0" fontId="5" fillId="0" borderId="7" xfId="0" applyFont="1" applyBorder="1" applyAlignment="1">
      <alignment horizontal="left" vertical="center"/>
    </xf>
    <xf numFmtId="0" fontId="5" fillId="0" borderId="24" xfId="0" applyFont="1" applyBorder="1" applyAlignment="1">
      <alignment horizontal="left" vertical="center"/>
    </xf>
  </cellXfs>
  <cellStyles count="5">
    <cellStyle name="Normalny" xfId="0" builtinId="0"/>
    <cellStyle name="Normalny 2" xfId="1"/>
    <cellStyle name="Normalny 3" xfId="2"/>
    <cellStyle name="Procentowy 3" xfId="3"/>
    <cellStyle name="Walutowy" xfId="4" builtin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9" tint="0.79998168889431442"/>
    <pageSetUpPr fitToPage="1"/>
  </sheetPr>
  <dimension ref="A1:AC348"/>
  <sheetViews>
    <sheetView tabSelected="1" topLeftCell="A19" zoomScaleNormal="100" zoomScaleSheetLayoutView="75" workbookViewId="0">
      <selection activeCell="B200" sqref="B200"/>
    </sheetView>
  </sheetViews>
  <sheetFormatPr defaultRowHeight="16.5" outlineLevelRow="1"/>
  <cols>
    <col min="1" max="1" width="3.25" customWidth="1"/>
    <col min="2" max="2" width="64.125" style="334" customWidth="1"/>
    <col min="3" max="3" width="6.75" customWidth="1"/>
    <col min="4" max="4" width="11.375" customWidth="1"/>
    <col min="5" max="5" width="11.375" bestFit="1" customWidth="1"/>
    <col min="6" max="6" width="17" customWidth="1"/>
    <col min="7" max="7" width="8.25" customWidth="1"/>
    <col min="8" max="8" width="14.125" customWidth="1"/>
    <col min="9" max="9" width="10.625" customWidth="1"/>
    <col min="10" max="10" width="11.125" customWidth="1"/>
    <col min="11" max="11" width="12.625" customWidth="1"/>
    <col min="12" max="12" width="13.75" style="1" customWidth="1"/>
    <col min="13" max="13" width="12.75" style="1" bestFit="1" customWidth="1"/>
    <col min="14" max="16384" width="9" style="1"/>
  </cols>
  <sheetData>
    <row r="1" spans="1:13" s="2" customFormat="1" ht="15.75">
      <c r="A1" s="533"/>
      <c r="B1" s="533"/>
      <c r="C1" s="533"/>
      <c r="D1" s="533"/>
      <c r="E1" s="533"/>
      <c r="F1" s="533"/>
      <c r="G1" s="533"/>
      <c r="H1" s="533"/>
      <c r="I1" s="533"/>
      <c r="J1" s="534" t="s">
        <v>41</v>
      </c>
      <c r="K1" s="533"/>
      <c r="L1" s="201"/>
      <c r="M1" s="201"/>
    </row>
    <row r="2" spans="1:13" s="2" customFormat="1" ht="15.75">
      <c r="A2" s="533"/>
      <c r="B2" s="533"/>
      <c r="C2" s="533"/>
      <c r="D2" s="533"/>
      <c r="E2" s="534" t="s">
        <v>42</v>
      </c>
      <c r="F2" s="533"/>
      <c r="G2" s="533"/>
      <c r="H2" s="533"/>
      <c r="I2" s="533"/>
      <c r="J2" s="533"/>
      <c r="K2" s="533"/>
      <c r="L2" s="201"/>
      <c r="M2" s="201"/>
    </row>
    <row r="4" spans="1:13" s="3" customFormat="1" ht="15.75">
      <c r="A4" s="607" t="s">
        <v>54</v>
      </c>
      <c r="B4" s="607"/>
      <c r="C4" s="607"/>
      <c r="D4" s="607"/>
      <c r="E4" s="607"/>
      <c r="F4" s="607"/>
      <c r="G4" s="607"/>
      <c r="H4" s="607"/>
      <c r="I4" s="607"/>
      <c r="J4" s="607"/>
      <c r="K4" s="607"/>
      <c r="L4" s="202"/>
      <c r="M4" s="202"/>
    </row>
    <row r="5" spans="1:13" s="8" customFormat="1" ht="25.5">
      <c r="A5" s="6" t="s">
        <v>27</v>
      </c>
      <c r="B5" s="6" t="s">
        <v>28</v>
      </c>
      <c r="C5" s="203" t="s">
        <v>29</v>
      </c>
      <c r="D5" s="110" t="s">
        <v>30</v>
      </c>
      <c r="E5" s="4" t="s">
        <v>31</v>
      </c>
      <c r="F5" s="5" t="s">
        <v>32</v>
      </c>
      <c r="G5" s="5" t="s">
        <v>33</v>
      </c>
      <c r="H5" s="6" t="s">
        <v>34</v>
      </c>
      <c r="I5" s="6" t="s">
        <v>35</v>
      </c>
      <c r="J5" s="7" t="s">
        <v>36</v>
      </c>
      <c r="K5" s="6" t="s">
        <v>37</v>
      </c>
      <c r="L5" s="204"/>
      <c r="M5" s="204"/>
    </row>
    <row r="6" spans="1:13" s="9" customFormat="1" ht="25.5">
      <c r="A6" s="205">
        <v>1</v>
      </c>
      <c r="B6" s="205">
        <v>2</v>
      </c>
      <c r="C6" s="205">
        <v>3</v>
      </c>
      <c r="D6" s="205">
        <v>4</v>
      </c>
      <c r="E6" s="206">
        <v>5</v>
      </c>
      <c r="F6" s="207" t="s">
        <v>105</v>
      </c>
      <c r="G6" s="205">
        <v>7</v>
      </c>
      <c r="H6" s="210" t="s">
        <v>106</v>
      </c>
      <c r="I6" s="205">
        <v>9</v>
      </c>
      <c r="J6" s="208">
        <v>10</v>
      </c>
      <c r="K6" s="205">
        <v>11</v>
      </c>
      <c r="L6" s="209"/>
      <c r="M6" s="209"/>
    </row>
    <row r="7" spans="1:13" ht="269.25" customHeight="1">
      <c r="A7" s="210">
        <v>1</v>
      </c>
      <c r="B7" s="10" t="s">
        <v>137</v>
      </c>
      <c r="C7" s="12" t="s">
        <v>108</v>
      </c>
      <c r="D7" s="12">
        <v>330</v>
      </c>
      <c r="E7" s="211"/>
      <c r="F7" s="212"/>
      <c r="G7" s="213"/>
      <c r="H7" s="211"/>
      <c r="I7" s="211"/>
      <c r="J7" s="214"/>
      <c r="K7" s="215"/>
      <c r="L7" s="200"/>
      <c r="M7" s="200"/>
    </row>
    <row r="8" spans="1:13" s="13" customFormat="1" ht="279" customHeight="1">
      <c r="A8" s="216">
        <v>2</v>
      </c>
      <c r="B8" s="11" t="s">
        <v>138</v>
      </c>
      <c r="C8" s="12" t="s">
        <v>108</v>
      </c>
      <c r="D8" s="215">
        <v>915</v>
      </c>
      <c r="E8" s="211"/>
      <c r="F8" s="212"/>
      <c r="G8" s="217"/>
      <c r="H8" s="211"/>
      <c r="I8" s="211"/>
      <c r="J8" s="218"/>
      <c r="K8" s="219"/>
      <c r="L8" s="220"/>
      <c r="M8" s="220"/>
    </row>
    <row r="9" spans="1:13" s="15" customFormat="1" ht="287.25" outlineLevel="1">
      <c r="A9" s="221">
        <v>3</v>
      </c>
      <c r="B9" s="14" t="s">
        <v>25</v>
      </c>
      <c r="C9" s="12" t="s">
        <v>108</v>
      </c>
      <c r="D9" s="12">
        <v>1430</v>
      </c>
      <c r="E9" s="211"/>
      <c r="F9" s="212"/>
      <c r="G9" s="213"/>
      <c r="H9" s="211"/>
      <c r="I9" s="211"/>
      <c r="J9" s="222"/>
      <c r="K9" s="212"/>
      <c r="L9" s="223"/>
      <c r="M9" s="223"/>
    </row>
    <row r="10" spans="1:13" s="21" customFormat="1" outlineLevel="1">
      <c r="A10" s="549" t="s">
        <v>109</v>
      </c>
      <c r="B10" s="587"/>
      <c r="C10" s="16"/>
      <c r="D10" s="224"/>
      <c r="E10" s="17"/>
      <c r="F10" s="18"/>
      <c r="G10" s="19"/>
      <c r="H10" s="225"/>
      <c r="I10" s="226"/>
      <c r="J10" s="183"/>
      <c r="K10" s="111"/>
    </row>
    <row r="11" spans="1:13" s="22" customFormat="1" ht="12.75">
      <c r="A11" s="574" t="s">
        <v>110</v>
      </c>
      <c r="B11" s="574"/>
      <c r="C11" s="574"/>
      <c r="D11" s="574"/>
      <c r="E11" s="574"/>
      <c r="F11" s="574"/>
      <c r="G11" s="574"/>
      <c r="H11" s="574"/>
      <c r="I11" s="574"/>
      <c r="J11" s="574"/>
      <c r="K11" s="574"/>
    </row>
    <row r="12" spans="1:13" s="23" customFormat="1" ht="15.75">
      <c r="A12" s="609" t="s">
        <v>55</v>
      </c>
      <c r="B12" s="610"/>
      <c r="C12" s="610"/>
      <c r="D12" s="610"/>
      <c r="E12" s="610"/>
      <c r="F12" s="610"/>
      <c r="G12" s="610"/>
      <c r="H12" s="610"/>
      <c r="I12" s="610"/>
      <c r="J12" s="610"/>
      <c r="K12" s="611"/>
      <c r="L12" s="227"/>
      <c r="M12" s="227"/>
    </row>
    <row r="13" spans="1:13" s="25" customFormat="1" ht="31.5">
      <c r="A13" s="6" t="s">
        <v>27</v>
      </c>
      <c r="B13" s="6" t="s">
        <v>28</v>
      </c>
      <c r="C13" s="203" t="s">
        <v>29</v>
      </c>
      <c r="D13" s="110" t="s">
        <v>30</v>
      </c>
      <c r="E13" s="4" t="s">
        <v>31</v>
      </c>
      <c r="F13" s="5" t="s">
        <v>32</v>
      </c>
      <c r="G13" s="24" t="s">
        <v>33</v>
      </c>
      <c r="H13" s="6" t="s">
        <v>34</v>
      </c>
      <c r="I13" s="6" t="s">
        <v>35</v>
      </c>
      <c r="J13" s="7" t="s">
        <v>36</v>
      </c>
      <c r="K13" s="6" t="s">
        <v>37</v>
      </c>
      <c r="L13" s="228"/>
      <c r="M13" s="228"/>
    </row>
    <row r="14" spans="1:13" s="26" customFormat="1" ht="25.5">
      <c r="A14" s="205">
        <v>1</v>
      </c>
      <c r="B14" s="229">
        <v>2</v>
      </c>
      <c r="C14" s="229">
        <v>3</v>
      </c>
      <c r="D14" s="229">
        <v>4</v>
      </c>
      <c r="E14" s="230">
        <v>5</v>
      </c>
      <c r="F14" s="207" t="s">
        <v>105</v>
      </c>
      <c r="G14" s="205">
        <v>7</v>
      </c>
      <c r="H14" s="210" t="s">
        <v>106</v>
      </c>
      <c r="I14" s="205">
        <v>9</v>
      </c>
      <c r="J14" s="208">
        <v>10</v>
      </c>
      <c r="K14" s="205">
        <v>11</v>
      </c>
      <c r="L14" s="232"/>
      <c r="M14" s="232"/>
    </row>
    <row r="15" spans="1:13" s="13" customFormat="1" ht="261.75">
      <c r="A15" s="221">
        <v>1</v>
      </c>
      <c r="B15" s="27" t="s">
        <v>26</v>
      </c>
      <c r="C15" s="41" t="s">
        <v>108</v>
      </c>
      <c r="D15" s="41">
        <v>1200</v>
      </c>
      <c r="E15" s="85"/>
      <c r="F15" s="233"/>
      <c r="G15" s="234"/>
      <c r="H15" s="235"/>
      <c r="I15" s="236"/>
      <c r="J15" s="237"/>
      <c r="K15" s="238"/>
      <c r="L15" s="220"/>
      <c r="M15" s="220"/>
    </row>
    <row r="16" spans="1:13" s="13" customFormat="1" ht="267.75">
      <c r="A16" s="221">
        <v>2</v>
      </c>
      <c r="B16" s="28" t="s">
        <v>139</v>
      </c>
      <c r="C16" s="41" t="s">
        <v>108</v>
      </c>
      <c r="D16" s="41">
        <v>1060</v>
      </c>
      <c r="E16" s="85"/>
      <c r="F16" s="212"/>
      <c r="G16" s="234"/>
      <c r="H16" s="235"/>
      <c r="I16" s="239"/>
      <c r="J16" s="240"/>
      <c r="K16" s="89"/>
      <c r="L16" s="220"/>
      <c r="M16" s="220"/>
    </row>
    <row r="17" spans="1:13" s="21" customFormat="1">
      <c r="A17" s="549" t="s">
        <v>112</v>
      </c>
      <c r="B17" s="550"/>
      <c r="C17" s="29"/>
      <c r="D17" s="224"/>
      <c r="E17" s="17"/>
      <c r="F17" s="18"/>
      <c r="G17" s="30"/>
      <c r="H17" s="241"/>
      <c r="I17" s="32"/>
      <c r="J17" s="183"/>
      <c r="K17" s="111"/>
    </row>
    <row r="18" spans="1:13" s="22" customFormat="1" ht="12.75">
      <c r="A18" s="574" t="s">
        <v>113</v>
      </c>
      <c r="B18" s="574"/>
      <c r="C18" s="574"/>
      <c r="D18" s="574"/>
      <c r="E18" s="574"/>
      <c r="F18" s="574"/>
      <c r="G18" s="574"/>
      <c r="H18" s="574"/>
      <c r="I18" s="574"/>
      <c r="J18" s="574"/>
      <c r="K18" s="574"/>
    </row>
    <row r="19" spans="1:13" s="33" customFormat="1">
      <c r="A19" s="591" t="s">
        <v>56</v>
      </c>
      <c r="B19" s="591"/>
      <c r="C19" s="591"/>
      <c r="D19" s="591"/>
      <c r="E19" s="591"/>
      <c r="F19" s="591"/>
      <c r="G19" s="591"/>
      <c r="H19" s="591"/>
      <c r="I19" s="591"/>
      <c r="J19" s="591"/>
      <c r="K19" s="591"/>
      <c r="L19" s="242"/>
      <c r="M19" s="242"/>
    </row>
    <row r="20" spans="1:13" s="34" customFormat="1" ht="31.5">
      <c r="A20" s="243" t="s">
        <v>114</v>
      </c>
      <c r="B20" s="243" t="s">
        <v>28</v>
      </c>
      <c r="C20" s="203" t="s">
        <v>29</v>
      </c>
      <c r="D20" s="110" t="s">
        <v>30</v>
      </c>
      <c r="E20" s="4" t="s">
        <v>31</v>
      </c>
      <c r="F20" s="5" t="s">
        <v>32</v>
      </c>
      <c r="G20" s="24" t="s">
        <v>33</v>
      </c>
      <c r="H20" s="6" t="s">
        <v>34</v>
      </c>
      <c r="I20" s="6" t="s">
        <v>35</v>
      </c>
      <c r="J20" s="7" t="s">
        <v>36</v>
      </c>
      <c r="K20" s="6" t="s">
        <v>37</v>
      </c>
      <c r="L20" s="244"/>
      <c r="M20" s="244"/>
    </row>
    <row r="21" spans="1:13" s="35" customFormat="1" ht="25.5">
      <c r="A21" s="205">
        <v>1</v>
      </c>
      <c r="B21" s="229">
        <v>2</v>
      </c>
      <c r="C21" s="229">
        <v>3</v>
      </c>
      <c r="D21" s="229">
        <v>4</v>
      </c>
      <c r="E21" s="230">
        <v>5</v>
      </c>
      <c r="F21" s="207" t="s">
        <v>105</v>
      </c>
      <c r="G21" s="205">
        <v>7</v>
      </c>
      <c r="H21" s="210" t="s">
        <v>106</v>
      </c>
      <c r="I21" s="205">
        <v>9</v>
      </c>
      <c r="J21" s="208">
        <v>10</v>
      </c>
      <c r="K21" s="205">
        <v>11</v>
      </c>
      <c r="L21" s="245"/>
      <c r="M21" s="245"/>
    </row>
    <row r="22" spans="1:13" s="37" customFormat="1" ht="229.5">
      <c r="A22" s="246">
        <v>1</v>
      </c>
      <c r="B22" s="36" t="s">
        <v>140</v>
      </c>
      <c r="C22" s="12" t="s">
        <v>108</v>
      </c>
      <c r="D22" s="12">
        <v>80</v>
      </c>
      <c r="E22" s="211"/>
      <c r="F22" s="211"/>
      <c r="G22" s="213"/>
      <c r="H22" s="211"/>
      <c r="I22" s="211"/>
      <c r="J22" s="222"/>
      <c r="K22" s="12"/>
      <c r="L22" s="247"/>
      <c r="M22" s="247"/>
    </row>
    <row r="23" spans="1:13" s="21" customFormat="1">
      <c r="A23" s="549" t="s">
        <v>115</v>
      </c>
      <c r="B23" s="550"/>
      <c r="C23" s="29"/>
      <c r="D23" s="224"/>
      <c r="E23" s="17"/>
      <c r="F23" s="38"/>
      <c r="G23" s="19"/>
      <c r="H23" s="38"/>
      <c r="I23" s="32"/>
      <c r="J23" s="183"/>
      <c r="K23" s="111"/>
    </row>
    <row r="24" spans="1:13" s="22" customFormat="1" ht="12.75">
      <c r="A24" s="574" t="s">
        <v>116</v>
      </c>
      <c r="B24" s="574"/>
      <c r="C24" s="574"/>
      <c r="D24" s="574"/>
      <c r="E24" s="574"/>
      <c r="F24" s="574"/>
      <c r="G24" s="574"/>
      <c r="H24" s="574"/>
      <c r="I24" s="574"/>
      <c r="J24" s="574"/>
      <c r="K24" s="574"/>
    </row>
    <row r="25" spans="1:13" s="39" customFormat="1" ht="15.75">
      <c r="A25" s="591" t="s">
        <v>57</v>
      </c>
      <c r="B25" s="591"/>
      <c r="C25" s="591"/>
      <c r="D25" s="591"/>
      <c r="E25" s="591"/>
      <c r="F25" s="591"/>
      <c r="G25" s="591"/>
      <c r="H25" s="591"/>
      <c r="I25" s="591"/>
      <c r="J25" s="591"/>
      <c r="K25" s="591"/>
      <c r="L25" s="248"/>
      <c r="M25" s="248"/>
    </row>
    <row r="26" spans="1:13" s="34" customFormat="1" ht="31.5">
      <c r="A26" s="243" t="s">
        <v>114</v>
      </c>
      <c r="B26" s="243" t="s">
        <v>28</v>
      </c>
      <c r="C26" s="203" t="s">
        <v>29</v>
      </c>
      <c r="D26" s="110" t="s">
        <v>30</v>
      </c>
      <c r="E26" s="4" t="s">
        <v>31</v>
      </c>
      <c r="F26" s="5" t="s">
        <v>32</v>
      </c>
      <c r="G26" s="24" t="s">
        <v>33</v>
      </c>
      <c r="H26" s="6" t="s">
        <v>34</v>
      </c>
      <c r="I26" s="6" t="s">
        <v>35</v>
      </c>
      <c r="J26" s="7" t="s">
        <v>36</v>
      </c>
      <c r="K26" s="6" t="s">
        <v>37</v>
      </c>
      <c r="L26" s="244"/>
      <c r="M26" s="244"/>
    </row>
    <row r="27" spans="1:13" s="35" customFormat="1" ht="25.5">
      <c r="A27" s="205">
        <v>1</v>
      </c>
      <c r="B27" s="229">
        <v>2</v>
      </c>
      <c r="C27" s="229">
        <v>3</v>
      </c>
      <c r="D27" s="229">
        <v>4</v>
      </c>
      <c r="E27" s="230">
        <v>5</v>
      </c>
      <c r="F27" s="207" t="s">
        <v>105</v>
      </c>
      <c r="G27" s="205">
        <v>7</v>
      </c>
      <c r="H27" s="210" t="s">
        <v>106</v>
      </c>
      <c r="I27" s="205">
        <v>9</v>
      </c>
      <c r="J27" s="208">
        <v>10</v>
      </c>
      <c r="K27" s="205">
        <v>11</v>
      </c>
      <c r="L27" s="245"/>
      <c r="M27" s="245"/>
    </row>
    <row r="28" spans="1:13" ht="297.75">
      <c r="A28" s="221" t="s">
        <v>117</v>
      </c>
      <c r="B28" s="40" t="s">
        <v>292</v>
      </c>
      <c r="C28" s="41" t="s">
        <v>108</v>
      </c>
      <c r="D28" s="41">
        <v>990</v>
      </c>
      <c r="E28" s="85"/>
      <c r="F28" s="85"/>
      <c r="G28" s="234"/>
      <c r="H28" s="211"/>
      <c r="I28" s="211"/>
      <c r="J28" s="249"/>
      <c r="K28" s="250"/>
      <c r="L28" s="200"/>
      <c r="M28" s="200"/>
    </row>
    <row r="29" spans="1:13" s="21" customFormat="1">
      <c r="A29" s="549" t="s">
        <v>118</v>
      </c>
      <c r="B29" s="550"/>
      <c r="C29" s="29"/>
      <c r="D29" s="224"/>
      <c r="E29" s="17"/>
      <c r="F29" s="18"/>
      <c r="G29" s="30"/>
      <c r="H29" s="225"/>
      <c r="I29" s="32"/>
      <c r="J29" s="183"/>
      <c r="K29" s="111"/>
    </row>
    <row r="30" spans="1:13" s="22" customFormat="1" ht="12.75">
      <c r="A30" s="574" t="s">
        <v>119</v>
      </c>
      <c r="B30" s="574"/>
      <c r="C30" s="574"/>
      <c r="D30" s="574"/>
      <c r="E30" s="574"/>
      <c r="F30" s="574"/>
      <c r="G30" s="574"/>
      <c r="H30" s="574"/>
      <c r="I30" s="574"/>
      <c r="J30" s="574"/>
      <c r="K30" s="574"/>
    </row>
    <row r="31" spans="1:13" s="42" customFormat="1" ht="15.75">
      <c r="A31" s="591" t="s">
        <v>58</v>
      </c>
      <c r="B31" s="591"/>
      <c r="C31" s="591"/>
      <c r="D31" s="591"/>
      <c r="E31" s="591"/>
      <c r="F31" s="591"/>
      <c r="G31" s="591"/>
      <c r="H31" s="591"/>
      <c r="I31" s="591"/>
      <c r="J31" s="591"/>
      <c r="K31" s="591"/>
      <c r="L31" s="248"/>
      <c r="M31" s="248"/>
    </row>
    <row r="32" spans="1:13" s="34" customFormat="1" ht="25.5">
      <c r="A32" s="243" t="s">
        <v>114</v>
      </c>
      <c r="B32" s="243" t="s">
        <v>28</v>
      </c>
      <c r="C32" s="203" t="s">
        <v>29</v>
      </c>
      <c r="D32" s="110" t="s">
        <v>30</v>
      </c>
      <c r="E32" s="4" t="s">
        <v>31</v>
      </c>
      <c r="F32" s="5" t="s">
        <v>32</v>
      </c>
      <c r="G32" s="5" t="s">
        <v>33</v>
      </c>
      <c r="H32" s="6" t="s">
        <v>34</v>
      </c>
      <c r="I32" s="6" t="s">
        <v>35</v>
      </c>
      <c r="J32" s="7" t="s">
        <v>36</v>
      </c>
      <c r="K32" s="6" t="s">
        <v>37</v>
      </c>
      <c r="L32" s="244"/>
      <c r="M32" s="244"/>
    </row>
    <row r="33" spans="1:13" s="35" customFormat="1" ht="25.5">
      <c r="A33" s="205">
        <v>1</v>
      </c>
      <c r="B33" s="229">
        <v>2</v>
      </c>
      <c r="C33" s="229">
        <v>3</v>
      </c>
      <c r="D33" s="229">
        <v>4</v>
      </c>
      <c r="E33" s="230">
        <v>5</v>
      </c>
      <c r="F33" s="207" t="s">
        <v>105</v>
      </c>
      <c r="G33" s="205">
        <v>7</v>
      </c>
      <c r="H33" s="210" t="s">
        <v>106</v>
      </c>
      <c r="I33" s="205">
        <v>9</v>
      </c>
      <c r="J33" s="208">
        <v>10</v>
      </c>
      <c r="K33" s="205">
        <v>11</v>
      </c>
      <c r="L33" s="245"/>
      <c r="M33" s="245"/>
    </row>
    <row r="34" spans="1:13" s="43" customFormat="1" ht="261.75">
      <c r="A34" s="221">
        <v>1</v>
      </c>
      <c r="B34" s="40" t="s">
        <v>293</v>
      </c>
      <c r="C34" s="41" t="s">
        <v>108</v>
      </c>
      <c r="D34" s="41">
        <v>3930</v>
      </c>
      <c r="E34" s="85"/>
      <c r="F34" s="85"/>
      <c r="G34" s="234"/>
      <c r="H34" s="211"/>
      <c r="I34" s="211"/>
      <c r="J34" s="251"/>
      <c r="K34" s="252"/>
      <c r="L34" s="253"/>
      <c r="M34" s="253"/>
    </row>
    <row r="35" spans="1:13" s="47" customFormat="1" ht="12.75">
      <c r="A35" s="569" t="s">
        <v>120</v>
      </c>
      <c r="B35" s="593"/>
      <c r="C35" s="44"/>
      <c r="D35" s="254"/>
      <c r="E35" s="45"/>
      <c r="F35" s="18"/>
      <c r="G35" s="46"/>
      <c r="H35" s="18"/>
      <c r="I35" s="18"/>
      <c r="J35" s="184"/>
      <c r="K35" s="51"/>
    </row>
    <row r="36" spans="1:13" s="22" customFormat="1" ht="12.75">
      <c r="A36" s="574" t="s">
        <v>121</v>
      </c>
      <c r="B36" s="574"/>
      <c r="C36" s="574"/>
      <c r="D36" s="574"/>
      <c r="E36" s="574"/>
      <c r="F36" s="574"/>
      <c r="G36" s="574"/>
      <c r="H36" s="574"/>
      <c r="I36" s="574"/>
      <c r="J36" s="574"/>
      <c r="K36" s="574"/>
    </row>
    <row r="37" spans="1:13" s="48" customFormat="1">
      <c r="A37" s="605" t="s">
        <v>59</v>
      </c>
      <c r="B37" s="605"/>
      <c r="C37" s="605"/>
      <c r="D37" s="605"/>
      <c r="E37" s="605"/>
      <c r="F37" s="605"/>
      <c r="G37" s="605"/>
      <c r="H37" s="605"/>
      <c r="I37" s="605"/>
      <c r="J37" s="605"/>
      <c r="K37" s="605"/>
      <c r="L37" s="255"/>
      <c r="M37" s="255"/>
    </row>
    <row r="38" spans="1:13" s="34" customFormat="1" ht="25.5">
      <c r="A38" s="243" t="s">
        <v>114</v>
      </c>
      <c r="B38" s="243" t="s">
        <v>28</v>
      </c>
      <c r="C38" s="203" t="s">
        <v>29</v>
      </c>
      <c r="D38" s="110" t="s">
        <v>30</v>
      </c>
      <c r="E38" s="4" t="s">
        <v>31</v>
      </c>
      <c r="F38" s="5" t="s">
        <v>32</v>
      </c>
      <c r="G38" s="5" t="s">
        <v>33</v>
      </c>
      <c r="H38" s="6" t="s">
        <v>34</v>
      </c>
      <c r="I38" s="6" t="s">
        <v>35</v>
      </c>
      <c r="J38" s="7" t="s">
        <v>36</v>
      </c>
      <c r="K38" s="6" t="s">
        <v>37</v>
      </c>
      <c r="L38" s="244"/>
      <c r="M38" s="244"/>
    </row>
    <row r="39" spans="1:13" s="35" customFormat="1" ht="25.5">
      <c r="A39" s="205">
        <v>1</v>
      </c>
      <c r="B39" s="229">
        <v>2</v>
      </c>
      <c r="C39" s="229">
        <v>3</v>
      </c>
      <c r="D39" s="229">
        <v>4</v>
      </c>
      <c r="E39" s="230">
        <v>5</v>
      </c>
      <c r="F39" s="207" t="s">
        <v>105</v>
      </c>
      <c r="G39" s="205">
        <v>7</v>
      </c>
      <c r="H39" s="210" t="s">
        <v>106</v>
      </c>
      <c r="I39" s="205">
        <v>9</v>
      </c>
      <c r="J39" s="208">
        <v>10</v>
      </c>
      <c r="K39" s="205">
        <v>11</v>
      </c>
      <c r="L39" s="245"/>
      <c r="M39" s="245"/>
    </row>
    <row r="40" spans="1:13" s="50" customFormat="1" ht="357">
      <c r="A40" s="246">
        <v>1</v>
      </c>
      <c r="B40" s="49" t="s">
        <v>294</v>
      </c>
      <c r="C40" s="41" t="s">
        <v>122</v>
      </c>
      <c r="D40" s="41">
        <v>1440</v>
      </c>
      <c r="E40" s="85"/>
      <c r="F40" s="166"/>
      <c r="G40" s="167"/>
      <c r="H40" s="166"/>
      <c r="I40" s="166"/>
      <c r="J40" s="256"/>
      <c r="K40" s="125"/>
      <c r="L40" s="257"/>
      <c r="M40" s="257"/>
    </row>
    <row r="41" spans="1:13" s="47" customFormat="1" ht="12.75">
      <c r="A41" s="569" t="s">
        <v>123</v>
      </c>
      <c r="B41" s="570"/>
      <c r="C41" s="51"/>
      <c r="D41" s="254"/>
      <c r="E41" s="45"/>
      <c r="F41" s="18"/>
      <c r="G41" s="46"/>
      <c r="H41" s="18"/>
      <c r="I41" s="18"/>
      <c r="J41" s="184"/>
      <c r="K41" s="51"/>
    </row>
    <row r="42" spans="1:13" s="22" customFormat="1" ht="12.75">
      <c r="A42" s="608" t="s">
        <v>124</v>
      </c>
      <c r="B42" s="608"/>
      <c r="C42" s="608"/>
      <c r="D42" s="608"/>
      <c r="E42" s="608"/>
      <c r="F42" s="608"/>
      <c r="G42" s="608"/>
      <c r="H42" s="608"/>
      <c r="I42" s="608"/>
      <c r="J42" s="608"/>
      <c r="K42" s="608"/>
    </row>
    <row r="43" spans="1:13" s="39" customFormat="1" ht="15.75">
      <c r="A43" s="605" t="s">
        <v>60</v>
      </c>
      <c r="B43" s="605"/>
      <c r="C43" s="605"/>
      <c r="D43" s="605"/>
      <c r="E43" s="605"/>
      <c r="F43" s="605"/>
      <c r="G43" s="605"/>
      <c r="H43" s="605"/>
      <c r="I43" s="605"/>
      <c r="J43" s="605"/>
      <c r="K43" s="605"/>
      <c r="L43" s="248"/>
      <c r="M43" s="248"/>
    </row>
    <row r="44" spans="1:13" s="34" customFormat="1" ht="25.5">
      <c r="A44" s="243" t="s">
        <v>114</v>
      </c>
      <c r="B44" s="243" t="s">
        <v>28</v>
      </c>
      <c r="C44" s="203" t="s">
        <v>29</v>
      </c>
      <c r="D44" s="110" t="s">
        <v>30</v>
      </c>
      <c r="E44" s="4" t="s">
        <v>31</v>
      </c>
      <c r="F44" s="5" t="s">
        <v>32</v>
      </c>
      <c r="G44" s="5" t="s">
        <v>33</v>
      </c>
      <c r="H44" s="6" t="s">
        <v>34</v>
      </c>
      <c r="I44" s="6" t="s">
        <v>35</v>
      </c>
      <c r="J44" s="7" t="s">
        <v>36</v>
      </c>
      <c r="K44" s="6" t="s">
        <v>37</v>
      </c>
      <c r="L44" s="244"/>
      <c r="M44" s="244"/>
    </row>
    <row r="45" spans="1:13" s="35" customFormat="1" ht="25.5">
      <c r="A45" s="205">
        <v>1</v>
      </c>
      <c r="B45" s="229">
        <v>2</v>
      </c>
      <c r="C45" s="229">
        <v>3</v>
      </c>
      <c r="D45" s="229">
        <v>4</v>
      </c>
      <c r="E45" s="230">
        <v>5</v>
      </c>
      <c r="F45" s="207" t="s">
        <v>105</v>
      </c>
      <c r="G45" s="205">
        <v>7</v>
      </c>
      <c r="H45" s="210" t="s">
        <v>106</v>
      </c>
      <c r="I45" s="205">
        <v>9</v>
      </c>
      <c r="J45" s="208">
        <v>10</v>
      </c>
      <c r="K45" s="205">
        <v>11</v>
      </c>
      <c r="L45" s="245"/>
      <c r="M45" s="245"/>
    </row>
    <row r="46" spans="1:13" ht="306">
      <c r="A46" s="216">
        <v>1</v>
      </c>
      <c r="B46" s="49" t="s">
        <v>295</v>
      </c>
      <c r="C46" s="125" t="s">
        <v>108</v>
      </c>
      <c r="D46" s="125">
        <v>535</v>
      </c>
      <c r="E46" s="85"/>
      <c r="F46" s="166"/>
      <c r="G46" s="167"/>
      <c r="H46" s="168"/>
      <c r="I46" s="168"/>
      <c r="J46" s="258"/>
      <c r="K46" s="259"/>
      <c r="L46" s="200"/>
      <c r="M46" s="200"/>
    </row>
    <row r="47" spans="1:13" s="47" customFormat="1" ht="12.75">
      <c r="A47" s="569" t="s">
        <v>125</v>
      </c>
      <c r="B47" s="570"/>
      <c r="C47" s="53"/>
      <c r="D47" s="178"/>
      <c r="E47" s="54"/>
      <c r="F47" s="18"/>
      <c r="G47" s="30"/>
      <c r="H47" s="260"/>
      <c r="I47" s="55"/>
      <c r="J47" s="185"/>
      <c r="K47" s="91"/>
    </row>
    <row r="48" spans="1:13" s="22" customFormat="1" ht="12.75">
      <c r="A48" s="574" t="s">
        <v>126</v>
      </c>
      <c r="B48" s="574"/>
      <c r="C48" s="574"/>
      <c r="D48" s="574"/>
      <c r="E48" s="574"/>
      <c r="F48" s="574"/>
      <c r="G48" s="574"/>
      <c r="H48" s="574"/>
      <c r="I48" s="574"/>
      <c r="J48" s="574"/>
      <c r="K48" s="574"/>
    </row>
    <row r="49" spans="1:13" s="39" customFormat="1" ht="15.75">
      <c r="A49" s="605" t="s">
        <v>61</v>
      </c>
      <c r="B49" s="605"/>
      <c r="C49" s="605"/>
      <c r="D49" s="605"/>
      <c r="E49" s="605"/>
      <c r="F49" s="605"/>
      <c r="G49" s="605"/>
      <c r="H49" s="605"/>
      <c r="I49" s="605"/>
      <c r="J49" s="605"/>
      <c r="K49" s="605"/>
      <c r="L49" s="248"/>
      <c r="M49" s="248"/>
    </row>
    <row r="50" spans="1:13" s="34" customFormat="1" ht="25.5">
      <c r="A50" s="243" t="s">
        <v>114</v>
      </c>
      <c r="B50" s="243" t="s">
        <v>28</v>
      </c>
      <c r="C50" s="203" t="s">
        <v>29</v>
      </c>
      <c r="D50" s="110" t="s">
        <v>30</v>
      </c>
      <c r="E50" s="4" t="s">
        <v>31</v>
      </c>
      <c r="F50" s="5" t="s">
        <v>32</v>
      </c>
      <c r="G50" s="5" t="s">
        <v>33</v>
      </c>
      <c r="H50" s="6" t="s">
        <v>34</v>
      </c>
      <c r="I50" s="6" t="s">
        <v>35</v>
      </c>
      <c r="J50" s="7" t="s">
        <v>36</v>
      </c>
      <c r="K50" s="6" t="s">
        <v>37</v>
      </c>
      <c r="L50" s="244"/>
      <c r="M50" s="244"/>
    </row>
    <row r="51" spans="1:13" s="35" customFormat="1" ht="25.5">
      <c r="A51" s="205">
        <v>1</v>
      </c>
      <c r="B51" s="229">
        <v>2</v>
      </c>
      <c r="C51" s="229">
        <v>3</v>
      </c>
      <c r="D51" s="229">
        <v>4</v>
      </c>
      <c r="E51" s="230">
        <v>5</v>
      </c>
      <c r="F51" s="207" t="s">
        <v>105</v>
      </c>
      <c r="G51" s="205">
        <v>7</v>
      </c>
      <c r="H51" s="210" t="s">
        <v>106</v>
      </c>
      <c r="I51" s="205">
        <v>9</v>
      </c>
      <c r="J51" s="208">
        <v>10</v>
      </c>
      <c r="K51" s="205">
        <v>11</v>
      </c>
      <c r="L51" s="245"/>
      <c r="M51" s="245"/>
    </row>
    <row r="52" spans="1:13" s="50" customFormat="1" ht="191.25">
      <c r="A52" s="246">
        <v>1</v>
      </c>
      <c r="B52" s="57" t="s">
        <v>50</v>
      </c>
      <c r="C52" s="125" t="s">
        <v>108</v>
      </c>
      <c r="D52" s="125">
        <v>2340</v>
      </c>
      <c r="E52" s="85"/>
      <c r="F52" s="85"/>
      <c r="G52" s="167"/>
      <c r="H52" s="85"/>
      <c r="I52" s="85"/>
      <c r="J52" s="258"/>
      <c r="K52" s="259"/>
      <c r="L52" s="528"/>
      <c r="M52" s="257"/>
    </row>
    <row r="53" spans="1:13" s="47" customFormat="1" ht="12.75">
      <c r="A53" s="569" t="s">
        <v>127</v>
      </c>
      <c r="B53" s="570"/>
      <c r="C53" s="58"/>
      <c r="D53" s="178"/>
      <c r="E53" s="54"/>
      <c r="F53" s="18"/>
      <c r="G53" s="30"/>
      <c r="H53" s="18"/>
      <c r="I53" s="55"/>
      <c r="J53" s="185"/>
      <c r="K53" s="91"/>
    </row>
    <row r="54" spans="1:13" s="22" customFormat="1" ht="12.75">
      <c r="A54" s="604" t="s">
        <v>128</v>
      </c>
      <c r="B54" s="604"/>
      <c r="C54" s="604"/>
      <c r="D54" s="604"/>
      <c r="E54" s="604"/>
      <c r="F54" s="604"/>
      <c r="G54" s="604"/>
      <c r="H54" s="604"/>
      <c r="I54" s="604"/>
      <c r="J54" s="604"/>
      <c r="K54" s="604"/>
    </row>
    <row r="55" spans="1:13" s="59" customFormat="1" ht="15.75">
      <c r="A55" s="584" t="s">
        <v>62</v>
      </c>
      <c r="B55" s="585"/>
      <c r="C55" s="585"/>
      <c r="D55" s="585"/>
      <c r="E55" s="585"/>
      <c r="F55" s="585"/>
      <c r="G55" s="585"/>
      <c r="H55" s="585"/>
      <c r="I55" s="585"/>
      <c r="J55" s="585"/>
      <c r="K55" s="585"/>
    </row>
    <row r="56" spans="1:13" s="34" customFormat="1" ht="25.5">
      <c r="A56" s="243" t="s">
        <v>114</v>
      </c>
      <c r="B56" s="243" t="s">
        <v>28</v>
      </c>
      <c r="C56" s="203" t="s">
        <v>29</v>
      </c>
      <c r="D56" s="110" t="s">
        <v>30</v>
      </c>
      <c r="E56" s="4" t="s">
        <v>31</v>
      </c>
      <c r="F56" s="5" t="s">
        <v>32</v>
      </c>
      <c r="G56" s="5" t="s">
        <v>33</v>
      </c>
      <c r="H56" s="6" t="s">
        <v>34</v>
      </c>
      <c r="I56" s="6" t="s">
        <v>35</v>
      </c>
      <c r="J56" s="7" t="s">
        <v>36</v>
      </c>
      <c r="K56" s="6" t="s">
        <v>37</v>
      </c>
      <c r="L56" s="244"/>
      <c r="M56" s="244"/>
    </row>
    <row r="57" spans="1:13" s="35" customFormat="1" ht="25.5">
      <c r="A57" s="205">
        <v>1</v>
      </c>
      <c r="B57" s="229">
        <v>2</v>
      </c>
      <c r="C57" s="229">
        <v>3</v>
      </c>
      <c r="D57" s="229">
        <v>4</v>
      </c>
      <c r="E57" s="230">
        <v>5</v>
      </c>
      <c r="F57" s="207" t="s">
        <v>105</v>
      </c>
      <c r="G57" s="205">
        <v>7</v>
      </c>
      <c r="H57" s="210" t="s">
        <v>106</v>
      </c>
      <c r="I57" s="205">
        <v>9</v>
      </c>
      <c r="J57" s="208">
        <v>10</v>
      </c>
      <c r="K57" s="205">
        <v>11</v>
      </c>
      <c r="L57" s="245"/>
      <c r="M57" s="245"/>
    </row>
    <row r="58" spans="1:13" s="47" customFormat="1" ht="140.25">
      <c r="A58" s="60">
        <v>1</v>
      </c>
      <c r="B58" s="61" t="s">
        <v>296</v>
      </c>
      <c r="C58" s="60" t="s">
        <v>108</v>
      </c>
      <c r="D58" s="60">
        <v>40</v>
      </c>
      <c r="E58" s="62"/>
      <c r="F58" s="63"/>
      <c r="G58" s="64"/>
      <c r="H58" s="63"/>
      <c r="I58" s="63"/>
      <c r="J58" s="261"/>
      <c r="K58" s="262"/>
    </row>
    <row r="59" spans="1:13" s="47" customFormat="1" ht="12.75">
      <c r="A59" s="569" t="s">
        <v>129</v>
      </c>
      <c r="B59" s="570"/>
      <c r="C59" s="58"/>
      <c r="D59" s="178"/>
      <c r="E59" s="54"/>
      <c r="F59" s="31"/>
      <c r="G59" s="56"/>
      <c r="H59" s="66"/>
      <c r="I59" s="67"/>
      <c r="J59" s="263"/>
      <c r="K59" s="182"/>
    </row>
    <row r="60" spans="1:13" s="22" customFormat="1" ht="12.75">
      <c r="A60" s="574" t="s">
        <v>130</v>
      </c>
      <c r="B60" s="574"/>
      <c r="C60" s="574"/>
      <c r="D60" s="574"/>
      <c r="E60" s="574"/>
      <c r="F60" s="574"/>
      <c r="G60" s="574"/>
      <c r="H60" s="574"/>
      <c r="I60" s="191"/>
      <c r="J60" s="96"/>
      <c r="K60" s="188"/>
    </row>
    <row r="61" spans="1:13" s="39" customFormat="1" ht="15.75">
      <c r="A61" s="605" t="s">
        <v>63</v>
      </c>
      <c r="B61" s="605"/>
      <c r="C61" s="605"/>
      <c r="D61" s="605"/>
      <c r="E61" s="605"/>
      <c r="F61" s="605"/>
      <c r="G61" s="605"/>
      <c r="H61" s="605"/>
      <c r="I61" s="605"/>
      <c r="J61" s="605"/>
      <c r="K61" s="605"/>
      <c r="L61" s="248"/>
      <c r="M61" s="248"/>
    </row>
    <row r="62" spans="1:13" s="34" customFormat="1" ht="25.5">
      <c r="A62" s="243" t="s">
        <v>114</v>
      </c>
      <c r="B62" s="243" t="s">
        <v>28</v>
      </c>
      <c r="C62" s="203" t="s">
        <v>29</v>
      </c>
      <c r="D62" s="110" t="s">
        <v>30</v>
      </c>
      <c r="E62" s="4" t="s">
        <v>31</v>
      </c>
      <c r="F62" s="5" t="s">
        <v>32</v>
      </c>
      <c r="G62" s="5" t="s">
        <v>33</v>
      </c>
      <c r="H62" s="6" t="s">
        <v>34</v>
      </c>
      <c r="I62" s="6" t="s">
        <v>35</v>
      </c>
      <c r="J62" s="7" t="s">
        <v>36</v>
      </c>
      <c r="K62" s="6" t="s">
        <v>37</v>
      </c>
      <c r="L62" s="244"/>
      <c r="M62" s="244"/>
    </row>
    <row r="63" spans="1:13" s="35" customFormat="1" ht="25.5">
      <c r="A63" s="205">
        <v>1</v>
      </c>
      <c r="B63" s="229">
        <v>2</v>
      </c>
      <c r="C63" s="229">
        <v>3</v>
      </c>
      <c r="D63" s="229">
        <v>4</v>
      </c>
      <c r="E63" s="230">
        <v>5</v>
      </c>
      <c r="F63" s="207" t="s">
        <v>105</v>
      </c>
      <c r="G63" s="205">
        <v>7</v>
      </c>
      <c r="H63" s="210" t="s">
        <v>106</v>
      </c>
      <c r="I63" s="205">
        <v>9</v>
      </c>
      <c r="J63" s="208">
        <v>10</v>
      </c>
      <c r="K63" s="205">
        <v>11</v>
      </c>
      <c r="L63" s="245"/>
      <c r="M63" s="245"/>
    </row>
    <row r="64" spans="1:13" s="50" customFormat="1" ht="255">
      <c r="A64" s="246">
        <v>1</v>
      </c>
      <c r="B64" s="68" t="s">
        <v>43</v>
      </c>
      <c r="C64" s="125" t="s">
        <v>108</v>
      </c>
      <c r="D64" s="125">
        <v>150</v>
      </c>
      <c r="E64" s="85"/>
      <c r="F64" s="166"/>
      <c r="G64" s="167"/>
      <c r="H64" s="166"/>
      <c r="I64" s="166"/>
      <c r="J64" s="258"/>
      <c r="K64" s="259"/>
      <c r="L64" s="257"/>
      <c r="M64" s="257"/>
    </row>
    <row r="65" spans="1:13" ht="242.25">
      <c r="A65" s="216">
        <v>2</v>
      </c>
      <c r="B65" s="69" t="s">
        <v>297</v>
      </c>
      <c r="C65" s="125" t="s">
        <v>108</v>
      </c>
      <c r="D65" s="125">
        <v>880</v>
      </c>
      <c r="E65" s="85"/>
      <c r="F65" s="166"/>
      <c r="G65" s="167"/>
      <c r="H65" s="166"/>
      <c r="I65" s="166"/>
      <c r="J65" s="258"/>
      <c r="K65" s="259"/>
      <c r="L65" s="200"/>
      <c r="M65" s="200"/>
    </row>
    <row r="66" spans="1:13" s="50" customFormat="1" ht="178.5">
      <c r="A66" s="246">
        <v>3</v>
      </c>
      <c r="B66" s="69" t="s">
        <v>298</v>
      </c>
      <c r="C66" s="125" t="s">
        <v>108</v>
      </c>
      <c r="D66" s="125">
        <v>1770</v>
      </c>
      <c r="E66" s="85"/>
      <c r="F66" s="166"/>
      <c r="G66" s="167"/>
      <c r="H66" s="166"/>
      <c r="I66" s="166"/>
      <c r="J66" s="258"/>
      <c r="K66" s="259"/>
      <c r="L66" s="257"/>
      <c r="M66" s="257"/>
    </row>
    <row r="67" spans="1:13" s="50" customFormat="1" ht="331.5">
      <c r="A67" s="246">
        <v>4</v>
      </c>
      <c r="B67" s="69" t="s">
        <v>299</v>
      </c>
      <c r="C67" s="125" t="s">
        <v>108</v>
      </c>
      <c r="D67" s="125">
        <v>120</v>
      </c>
      <c r="E67" s="85"/>
      <c r="F67" s="166"/>
      <c r="G67" s="167"/>
      <c r="H67" s="166"/>
      <c r="I67" s="166"/>
      <c r="J67" s="258"/>
      <c r="K67" s="259"/>
      <c r="L67" s="257"/>
      <c r="M67" s="257"/>
    </row>
    <row r="68" spans="1:13" s="50" customFormat="1" ht="306">
      <c r="A68" s="246">
        <v>5</v>
      </c>
      <c r="B68" s="69" t="s">
        <v>300</v>
      </c>
      <c r="C68" s="125" t="s">
        <v>108</v>
      </c>
      <c r="D68" s="125">
        <v>200</v>
      </c>
      <c r="E68" s="85"/>
      <c r="F68" s="166"/>
      <c r="G68" s="167"/>
      <c r="H68" s="166"/>
      <c r="I68" s="166"/>
      <c r="J68" s="258"/>
      <c r="K68" s="259"/>
      <c r="L68" s="257"/>
      <c r="M68" s="257"/>
    </row>
    <row r="69" spans="1:13" s="50" customFormat="1" ht="12.75">
      <c r="A69" s="246">
        <v>6</v>
      </c>
      <c r="B69" s="69" t="s">
        <v>131</v>
      </c>
      <c r="C69" s="125" t="s">
        <v>132</v>
      </c>
      <c r="D69" s="125">
        <v>600</v>
      </c>
      <c r="E69" s="85"/>
      <c r="F69" s="166"/>
      <c r="G69" s="167"/>
      <c r="H69" s="166"/>
      <c r="I69" s="166"/>
      <c r="J69" s="258"/>
      <c r="K69" s="259"/>
      <c r="L69" s="257"/>
      <c r="M69" s="257"/>
    </row>
    <row r="70" spans="1:13" s="47" customFormat="1" ht="12.75">
      <c r="A70" s="569" t="s">
        <v>133</v>
      </c>
      <c r="B70" s="570"/>
      <c r="C70" s="53"/>
      <c r="D70" s="178"/>
      <c r="E70" s="54"/>
      <c r="F70" s="31"/>
      <c r="G70" s="55"/>
      <c r="H70" s="66"/>
      <c r="I70" s="67"/>
      <c r="J70" s="263"/>
      <c r="K70" s="182"/>
    </row>
    <row r="71" spans="1:13" s="22" customFormat="1" ht="12.75">
      <c r="A71" s="606" t="s">
        <v>134</v>
      </c>
      <c r="B71" s="606"/>
      <c r="C71" s="606"/>
      <c r="D71" s="606"/>
      <c r="E71" s="606"/>
      <c r="F71" s="606"/>
      <c r="G71" s="606"/>
      <c r="H71" s="606"/>
      <c r="I71" s="192"/>
      <c r="J71" s="96"/>
      <c r="K71" s="188"/>
    </row>
    <row r="72" spans="1:13" s="70" customFormat="1" ht="15.75">
      <c r="A72" s="607" t="s">
        <v>64</v>
      </c>
      <c r="B72" s="607"/>
      <c r="C72" s="607"/>
      <c r="D72" s="607"/>
      <c r="E72" s="607"/>
      <c r="F72" s="607"/>
      <c r="G72" s="607"/>
      <c r="H72" s="607"/>
      <c r="I72" s="607"/>
      <c r="J72" s="607"/>
      <c r="K72" s="607"/>
      <c r="L72" s="227"/>
      <c r="M72" s="227"/>
    </row>
    <row r="73" spans="1:13" s="34" customFormat="1" ht="25.5">
      <c r="A73" s="243" t="s">
        <v>114</v>
      </c>
      <c r="B73" s="243" t="s">
        <v>28</v>
      </c>
      <c r="C73" s="203" t="s">
        <v>29</v>
      </c>
      <c r="D73" s="110" t="s">
        <v>30</v>
      </c>
      <c r="E73" s="4" t="s">
        <v>31</v>
      </c>
      <c r="F73" s="5" t="s">
        <v>32</v>
      </c>
      <c r="G73" s="5" t="s">
        <v>33</v>
      </c>
      <c r="H73" s="6" t="s">
        <v>34</v>
      </c>
      <c r="I73" s="6" t="s">
        <v>35</v>
      </c>
      <c r="J73" s="7" t="s">
        <v>36</v>
      </c>
      <c r="K73" s="6" t="s">
        <v>37</v>
      </c>
      <c r="L73" s="244"/>
      <c r="M73" s="244"/>
    </row>
    <row r="74" spans="1:13" s="35" customFormat="1" ht="25.5">
      <c r="A74" s="205">
        <v>1</v>
      </c>
      <c r="B74" s="229">
        <v>2</v>
      </c>
      <c r="C74" s="229">
        <v>3</v>
      </c>
      <c r="D74" s="229">
        <v>4</v>
      </c>
      <c r="E74" s="230">
        <v>5</v>
      </c>
      <c r="F74" s="207" t="s">
        <v>105</v>
      </c>
      <c r="G74" s="205">
        <v>7</v>
      </c>
      <c r="H74" s="210" t="s">
        <v>106</v>
      </c>
      <c r="I74" s="205">
        <v>9</v>
      </c>
      <c r="J74" s="208">
        <v>10</v>
      </c>
      <c r="K74" s="205">
        <v>11</v>
      </c>
      <c r="L74" s="245"/>
      <c r="M74" s="245"/>
    </row>
    <row r="75" spans="1:13" s="72" customFormat="1" ht="295.5">
      <c r="A75" s="106">
        <v>1</v>
      </c>
      <c r="B75" s="71" t="s">
        <v>301</v>
      </c>
      <c r="C75" s="106" t="s">
        <v>108</v>
      </c>
      <c r="D75" s="106">
        <v>240</v>
      </c>
      <c r="E75" s="130"/>
      <c r="F75" s="130"/>
      <c r="G75" s="264"/>
      <c r="H75" s="265"/>
      <c r="I75" s="266"/>
      <c r="J75" s="267"/>
      <c r="K75" s="268"/>
      <c r="L75" s="269"/>
      <c r="M75" s="269"/>
    </row>
    <row r="76" spans="1:13" s="73" customFormat="1" ht="242.25">
      <c r="A76" s="270">
        <v>2</v>
      </c>
      <c r="B76" s="61" t="s">
        <v>302</v>
      </c>
      <c r="C76" s="83" t="s">
        <v>108</v>
      </c>
      <c r="D76" s="106">
        <v>490</v>
      </c>
      <c r="E76" s="271"/>
      <c r="F76" s="272"/>
      <c r="G76" s="273"/>
      <c r="H76" s="274"/>
      <c r="I76" s="275"/>
      <c r="J76" s="276"/>
      <c r="K76" s="277"/>
      <c r="L76" s="278"/>
      <c r="M76" s="278"/>
    </row>
    <row r="77" spans="1:13" s="47" customFormat="1" ht="12.75">
      <c r="A77" s="569" t="s">
        <v>135</v>
      </c>
      <c r="B77" s="570"/>
      <c r="C77" s="53"/>
      <c r="D77" s="178"/>
      <c r="E77" s="54"/>
      <c r="F77" s="31"/>
      <c r="G77" s="56"/>
      <c r="H77" s="74"/>
      <c r="I77" s="75"/>
      <c r="J77" s="263"/>
      <c r="K77" s="182"/>
    </row>
    <row r="78" spans="1:13" s="22" customFormat="1" ht="12.75">
      <c r="A78" s="574" t="s">
        <v>136</v>
      </c>
      <c r="B78" s="574"/>
      <c r="C78" s="574"/>
      <c r="D78" s="574"/>
      <c r="E78" s="574"/>
      <c r="F78" s="574"/>
      <c r="G78" s="574"/>
      <c r="H78" s="574"/>
      <c r="I78" s="191"/>
      <c r="J78" s="96"/>
      <c r="K78" s="535"/>
    </row>
    <row r="79" spans="1:13" s="59" customFormat="1" ht="15.75">
      <c r="A79" s="601" t="s">
        <v>65</v>
      </c>
      <c r="B79" s="601"/>
      <c r="C79" s="601"/>
      <c r="D79" s="601"/>
      <c r="E79" s="601"/>
      <c r="F79" s="601"/>
      <c r="G79" s="601"/>
      <c r="H79" s="601"/>
      <c r="I79" s="601"/>
      <c r="J79" s="601"/>
      <c r="K79" s="601"/>
    </row>
    <row r="80" spans="1:13" s="34" customFormat="1" ht="25.5">
      <c r="A80" s="243" t="s">
        <v>114</v>
      </c>
      <c r="B80" s="243" t="s">
        <v>28</v>
      </c>
      <c r="C80" s="203" t="s">
        <v>29</v>
      </c>
      <c r="D80" s="110" t="s">
        <v>30</v>
      </c>
      <c r="E80" s="4" t="s">
        <v>31</v>
      </c>
      <c r="F80" s="5" t="s">
        <v>32</v>
      </c>
      <c r="G80" s="5" t="s">
        <v>33</v>
      </c>
      <c r="H80" s="6" t="s">
        <v>34</v>
      </c>
      <c r="I80" s="6" t="s">
        <v>35</v>
      </c>
      <c r="J80" s="7" t="s">
        <v>36</v>
      </c>
      <c r="K80" s="6" t="s">
        <v>37</v>
      </c>
      <c r="L80" s="244"/>
      <c r="M80" s="244"/>
    </row>
    <row r="81" spans="1:13" s="35" customFormat="1" ht="25.5">
      <c r="A81" s="205">
        <v>1</v>
      </c>
      <c r="B81" s="229">
        <v>2</v>
      </c>
      <c r="C81" s="229">
        <v>3</v>
      </c>
      <c r="D81" s="229">
        <v>4</v>
      </c>
      <c r="E81" s="230">
        <v>5</v>
      </c>
      <c r="F81" s="207" t="s">
        <v>105</v>
      </c>
      <c r="G81" s="205">
        <v>7</v>
      </c>
      <c r="H81" s="210" t="s">
        <v>106</v>
      </c>
      <c r="I81" s="205">
        <v>9</v>
      </c>
      <c r="J81" s="208">
        <v>10</v>
      </c>
      <c r="K81" s="205">
        <v>11</v>
      </c>
      <c r="L81" s="245"/>
      <c r="M81" s="245"/>
    </row>
    <row r="82" spans="1:13" s="47" customFormat="1" ht="215.25" customHeight="1">
      <c r="A82" s="60">
        <v>1</v>
      </c>
      <c r="B82" s="61" t="s">
        <v>303</v>
      </c>
      <c r="C82" s="60" t="s">
        <v>132</v>
      </c>
      <c r="D82" s="60">
        <v>420</v>
      </c>
      <c r="E82" s="62"/>
      <c r="F82" s="63"/>
      <c r="G82" s="64"/>
      <c r="H82" s="63"/>
      <c r="I82" s="63"/>
      <c r="J82" s="261"/>
      <c r="K82" s="262"/>
    </row>
    <row r="83" spans="1:13" s="47" customFormat="1" ht="12.75">
      <c r="A83" s="569" t="s">
        <v>142</v>
      </c>
      <c r="B83" s="570"/>
      <c r="C83" s="53"/>
      <c r="D83" s="178"/>
      <c r="E83" s="54"/>
      <c r="F83" s="31"/>
      <c r="G83" s="56"/>
      <c r="H83" s="66"/>
      <c r="I83" s="67"/>
      <c r="J83" s="263"/>
      <c r="K83" s="182"/>
    </row>
    <row r="84" spans="1:13" s="22" customFormat="1" ht="12.75">
      <c r="A84" s="574" t="s">
        <v>143</v>
      </c>
      <c r="B84" s="574"/>
      <c r="C84" s="574"/>
      <c r="D84" s="574"/>
      <c r="E84" s="574"/>
      <c r="F84" s="574"/>
      <c r="G84" s="574"/>
      <c r="H84" s="574"/>
      <c r="I84" s="191"/>
      <c r="J84" s="96"/>
      <c r="K84" s="535"/>
    </row>
    <row r="85" spans="1:13" s="59" customFormat="1" ht="15.75">
      <c r="A85" s="601" t="s">
        <v>66</v>
      </c>
      <c r="B85" s="601"/>
      <c r="C85" s="601"/>
      <c r="D85" s="601"/>
      <c r="E85" s="601"/>
      <c r="F85" s="601"/>
      <c r="G85" s="601"/>
      <c r="H85" s="601"/>
      <c r="I85" s="601"/>
      <c r="J85" s="601"/>
      <c r="K85" s="601"/>
    </row>
    <row r="86" spans="1:13" s="34" customFormat="1" ht="25.5">
      <c r="A86" s="243" t="s">
        <v>114</v>
      </c>
      <c r="B86" s="243" t="s">
        <v>28</v>
      </c>
      <c r="C86" s="203" t="s">
        <v>29</v>
      </c>
      <c r="D86" s="110" t="s">
        <v>30</v>
      </c>
      <c r="E86" s="4" t="s">
        <v>31</v>
      </c>
      <c r="F86" s="5" t="s">
        <v>32</v>
      </c>
      <c r="G86" s="5" t="s">
        <v>33</v>
      </c>
      <c r="H86" s="6" t="s">
        <v>34</v>
      </c>
      <c r="I86" s="6" t="s">
        <v>35</v>
      </c>
      <c r="J86" s="7" t="s">
        <v>36</v>
      </c>
      <c r="K86" s="6" t="s">
        <v>37</v>
      </c>
      <c r="L86" s="244"/>
      <c r="M86" s="244"/>
    </row>
    <row r="87" spans="1:13" s="35" customFormat="1" ht="25.5">
      <c r="A87" s="205">
        <v>1</v>
      </c>
      <c r="B87" s="229">
        <v>2</v>
      </c>
      <c r="C87" s="229">
        <v>3</v>
      </c>
      <c r="D87" s="229">
        <v>4</v>
      </c>
      <c r="E87" s="230">
        <v>5</v>
      </c>
      <c r="F87" s="207" t="s">
        <v>105</v>
      </c>
      <c r="G87" s="205">
        <v>7</v>
      </c>
      <c r="H87" s="210" t="s">
        <v>106</v>
      </c>
      <c r="I87" s="205">
        <v>9</v>
      </c>
      <c r="J87" s="208">
        <v>10</v>
      </c>
      <c r="K87" s="205">
        <v>11</v>
      </c>
      <c r="L87" s="245"/>
      <c r="M87" s="245"/>
    </row>
    <row r="88" spans="1:13" s="47" customFormat="1" ht="216.75">
      <c r="A88" s="60">
        <v>1</v>
      </c>
      <c r="B88" s="61" t="s">
        <v>304</v>
      </c>
      <c r="C88" s="60" t="s">
        <v>132</v>
      </c>
      <c r="D88" s="60">
        <v>1008</v>
      </c>
      <c r="E88" s="62"/>
      <c r="F88" s="63"/>
      <c r="G88" s="64"/>
      <c r="H88" s="63"/>
      <c r="I88" s="63"/>
      <c r="J88" s="261"/>
      <c r="K88" s="262"/>
    </row>
    <row r="89" spans="1:13" s="47" customFormat="1" ht="12.75">
      <c r="A89" s="569" t="s">
        <v>144</v>
      </c>
      <c r="B89" s="570"/>
      <c r="C89" s="53"/>
      <c r="D89" s="178"/>
      <c r="E89" s="54"/>
      <c r="F89" s="31"/>
      <c r="G89" s="56"/>
      <c r="H89" s="66"/>
      <c r="I89" s="67"/>
      <c r="J89" s="263"/>
      <c r="K89" s="182"/>
    </row>
    <row r="90" spans="1:13" s="22" customFormat="1" ht="12.75">
      <c r="A90" s="574" t="s">
        <v>145</v>
      </c>
      <c r="B90" s="574"/>
      <c r="C90" s="574"/>
      <c r="D90" s="574"/>
      <c r="E90" s="574"/>
      <c r="F90" s="574"/>
      <c r="G90" s="574"/>
      <c r="H90" s="574"/>
      <c r="I90" s="191"/>
      <c r="J90" s="96"/>
      <c r="K90" s="535"/>
    </row>
    <row r="91" spans="1:13" s="59" customFormat="1" ht="15.75">
      <c r="A91" s="601" t="s">
        <v>67</v>
      </c>
      <c r="B91" s="601"/>
      <c r="C91" s="601"/>
      <c r="D91" s="601"/>
      <c r="E91" s="601"/>
      <c r="F91" s="601"/>
      <c r="G91" s="601"/>
      <c r="H91" s="601"/>
      <c r="I91" s="601"/>
      <c r="J91" s="601"/>
      <c r="K91" s="601"/>
    </row>
    <row r="92" spans="1:13" s="34" customFormat="1" ht="25.5">
      <c r="A92" s="243" t="s">
        <v>114</v>
      </c>
      <c r="B92" s="243" t="s">
        <v>28</v>
      </c>
      <c r="C92" s="203" t="s">
        <v>29</v>
      </c>
      <c r="D92" s="110" t="s">
        <v>30</v>
      </c>
      <c r="E92" s="4" t="s">
        <v>31</v>
      </c>
      <c r="F92" s="5" t="s">
        <v>32</v>
      </c>
      <c r="G92" s="5" t="s">
        <v>33</v>
      </c>
      <c r="H92" s="6" t="s">
        <v>34</v>
      </c>
      <c r="I92" s="6" t="s">
        <v>35</v>
      </c>
      <c r="J92" s="7" t="s">
        <v>36</v>
      </c>
      <c r="K92" s="6" t="s">
        <v>37</v>
      </c>
      <c r="L92" s="244"/>
      <c r="M92" s="244"/>
    </row>
    <row r="93" spans="1:13" s="35" customFormat="1" ht="25.5">
      <c r="A93" s="205">
        <v>1</v>
      </c>
      <c r="B93" s="229">
        <v>2</v>
      </c>
      <c r="C93" s="229">
        <v>3</v>
      </c>
      <c r="D93" s="229">
        <v>4</v>
      </c>
      <c r="E93" s="230">
        <v>5</v>
      </c>
      <c r="F93" s="207" t="s">
        <v>105</v>
      </c>
      <c r="G93" s="205">
        <v>7</v>
      </c>
      <c r="H93" s="210" t="s">
        <v>106</v>
      </c>
      <c r="I93" s="205">
        <v>9</v>
      </c>
      <c r="J93" s="208">
        <v>10</v>
      </c>
      <c r="K93" s="205">
        <v>11</v>
      </c>
      <c r="L93" s="245"/>
      <c r="M93" s="245"/>
    </row>
    <row r="94" spans="1:13" s="47" customFormat="1" ht="204">
      <c r="A94" s="60">
        <v>1</v>
      </c>
      <c r="B94" s="61" t="s">
        <v>305</v>
      </c>
      <c r="C94" s="60" t="s">
        <v>132</v>
      </c>
      <c r="D94" s="60">
        <v>1008</v>
      </c>
      <c r="E94" s="62"/>
      <c r="F94" s="63"/>
      <c r="G94" s="64"/>
      <c r="H94" s="63"/>
      <c r="I94" s="63"/>
      <c r="J94" s="261"/>
      <c r="K94" s="262"/>
    </row>
    <row r="95" spans="1:13" s="47" customFormat="1" ht="12.75">
      <c r="A95" s="569" t="s">
        <v>146</v>
      </c>
      <c r="B95" s="570"/>
      <c r="C95" s="53"/>
      <c r="D95" s="178"/>
      <c r="E95" s="54"/>
      <c r="F95" s="31"/>
      <c r="G95" s="56"/>
      <c r="H95" s="66"/>
      <c r="I95" s="67"/>
      <c r="J95" s="263"/>
      <c r="K95" s="182"/>
    </row>
    <row r="96" spans="1:13" s="22" customFormat="1" ht="12.75">
      <c r="A96" s="574" t="s">
        <v>147</v>
      </c>
      <c r="B96" s="574"/>
      <c r="C96" s="574"/>
      <c r="D96" s="574"/>
      <c r="E96" s="574"/>
      <c r="F96" s="574"/>
      <c r="G96" s="574"/>
      <c r="H96" s="574"/>
      <c r="I96" s="191"/>
      <c r="J96" s="96"/>
      <c r="K96" s="535"/>
    </row>
    <row r="97" spans="1:13" s="59" customFormat="1" ht="15.75">
      <c r="A97" s="601" t="s">
        <v>68</v>
      </c>
      <c r="B97" s="601"/>
      <c r="C97" s="601"/>
      <c r="D97" s="601"/>
      <c r="E97" s="601"/>
      <c r="F97" s="601"/>
      <c r="G97" s="601"/>
      <c r="H97" s="601"/>
      <c r="I97" s="601"/>
      <c r="J97" s="601"/>
      <c r="K97" s="601"/>
    </row>
    <row r="98" spans="1:13" s="34" customFormat="1" ht="25.5">
      <c r="A98" s="243" t="s">
        <v>114</v>
      </c>
      <c r="B98" s="243" t="s">
        <v>28</v>
      </c>
      <c r="C98" s="203" t="s">
        <v>29</v>
      </c>
      <c r="D98" s="110" t="s">
        <v>30</v>
      </c>
      <c r="E98" s="4" t="s">
        <v>31</v>
      </c>
      <c r="F98" s="5" t="s">
        <v>32</v>
      </c>
      <c r="G98" s="5" t="s">
        <v>33</v>
      </c>
      <c r="H98" s="6" t="s">
        <v>34</v>
      </c>
      <c r="I98" s="6" t="s">
        <v>35</v>
      </c>
      <c r="J98" s="7" t="s">
        <v>36</v>
      </c>
      <c r="K98" s="6" t="s">
        <v>37</v>
      </c>
      <c r="L98" s="244"/>
      <c r="M98" s="244"/>
    </row>
    <row r="99" spans="1:13" s="35" customFormat="1" ht="25.5">
      <c r="A99" s="205">
        <v>1</v>
      </c>
      <c r="B99" s="229">
        <v>2</v>
      </c>
      <c r="C99" s="229">
        <v>3</v>
      </c>
      <c r="D99" s="229">
        <v>4</v>
      </c>
      <c r="E99" s="230">
        <v>5</v>
      </c>
      <c r="F99" s="207" t="s">
        <v>105</v>
      </c>
      <c r="G99" s="205">
        <v>7</v>
      </c>
      <c r="H99" s="210" t="s">
        <v>106</v>
      </c>
      <c r="I99" s="205">
        <v>9</v>
      </c>
      <c r="J99" s="208">
        <v>10</v>
      </c>
      <c r="K99" s="205">
        <v>11</v>
      </c>
      <c r="L99" s="245"/>
      <c r="M99" s="245"/>
    </row>
    <row r="100" spans="1:13" s="47" customFormat="1" ht="242.25">
      <c r="A100" s="60">
        <v>1</v>
      </c>
      <c r="B100" s="61" t="s">
        <v>306</v>
      </c>
      <c r="C100" s="60" t="s">
        <v>132</v>
      </c>
      <c r="D100" s="60">
        <v>2750</v>
      </c>
      <c r="E100" s="62"/>
      <c r="F100" s="63"/>
      <c r="G100" s="64"/>
      <c r="H100" s="63"/>
      <c r="I100" s="63"/>
      <c r="J100" s="261"/>
      <c r="K100" s="262"/>
    </row>
    <row r="101" spans="1:13" s="47" customFormat="1" ht="12.75">
      <c r="A101" s="569" t="s">
        <v>148</v>
      </c>
      <c r="B101" s="570"/>
      <c r="C101" s="53"/>
      <c r="D101" s="178"/>
      <c r="E101" s="54"/>
      <c r="F101" s="31"/>
      <c r="G101" s="55"/>
      <c r="H101" s="76"/>
      <c r="I101" s="67"/>
      <c r="J101" s="263"/>
      <c r="K101" s="182"/>
    </row>
    <row r="102" spans="1:13" s="22" customFormat="1" ht="12.75">
      <c r="A102" s="574" t="s">
        <v>149</v>
      </c>
      <c r="B102" s="574"/>
      <c r="C102" s="574"/>
      <c r="D102" s="574"/>
      <c r="E102" s="574"/>
      <c r="F102" s="574"/>
      <c r="G102" s="574"/>
      <c r="H102" s="574"/>
      <c r="I102" s="191"/>
      <c r="J102" s="96"/>
      <c r="K102" s="535"/>
    </row>
    <row r="103" spans="1:13" s="77" customFormat="1" ht="15.75">
      <c r="A103" s="601" t="s">
        <v>69</v>
      </c>
      <c r="B103" s="601"/>
      <c r="C103" s="601"/>
      <c r="D103" s="601"/>
      <c r="E103" s="601"/>
      <c r="F103" s="601"/>
      <c r="G103" s="601"/>
      <c r="H103" s="601"/>
      <c r="I103" s="601"/>
      <c r="J103" s="601"/>
      <c r="K103" s="601"/>
      <c r="L103" s="59"/>
      <c r="M103" s="59"/>
    </row>
    <row r="104" spans="1:13" s="34" customFormat="1" ht="25.5">
      <c r="A104" s="243" t="s">
        <v>114</v>
      </c>
      <c r="B104" s="243" t="s">
        <v>28</v>
      </c>
      <c r="C104" s="203" t="s">
        <v>29</v>
      </c>
      <c r="D104" s="110" t="s">
        <v>30</v>
      </c>
      <c r="E104" s="4" t="s">
        <v>31</v>
      </c>
      <c r="F104" s="5" t="s">
        <v>32</v>
      </c>
      <c r="G104" s="5" t="s">
        <v>33</v>
      </c>
      <c r="H104" s="6" t="s">
        <v>34</v>
      </c>
      <c r="I104" s="6" t="s">
        <v>35</v>
      </c>
      <c r="J104" s="7" t="s">
        <v>36</v>
      </c>
      <c r="K104" s="6" t="s">
        <v>37</v>
      </c>
      <c r="L104" s="244"/>
      <c r="M104" s="244"/>
    </row>
    <row r="105" spans="1:13" s="35" customFormat="1" ht="25.5">
      <c r="A105" s="205">
        <v>1</v>
      </c>
      <c r="B105" s="229">
        <v>2</v>
      </c>
      <c r="C105" s="229">
        <v>3</v>
      </c>
      <c r="D105" s="229">
        <v>4</v>
      </c>
      <c r="E105" s="230">
        <v>5</v>
      </c>
      <c r="F105" s="207" t="s">
        <v>105</v>
      </c>
      <c r="G105" s="205">
        <v>7</v>
      </c>
      <c r="H105" s="210" t="s">
        <v>106</v>
      </c>
      <c r="I105" s="205">
        <v>9</v>
      </c>
      <c r="J105" s="208">
        <v>10</v>
      </c>
      <c r="K105" s="205">
        <v>11</v>
      </c>
      <c r="L105" s="245"/>
      <c r="M105" s="245"/>
    </row>
    <row r="106" spans="1:13" s="47" customFormat="1" ht="226.5">
      <c r="A106" s="60">
        <v>1</v>
      </c>
      <c r="B106" s="78" t="s">
        <v>307</v>
      </c>
      <c r="C106" s="60" t="s">
        <v>132</v>
      </c>
      <c r="D106" s="60">
        <v>960</v>
      </c>
      <c r="E106" s="62"/>
      <c r="F106" s="63"/>
      <c r="G106" s="64"/>
      <c r="H106" s="63"/>
      <c r="I106" s="63"/>
      <c r="J106" s="261"/>
      <c r="K106" s="262"/>
    </row>
    <row r="107" spans="1:13" s="47" customFormat="1" ht="12.75">
      <c r="A107" s="569" t="s">
        <v>150</v>
      </c>
      <c r="B107" s="570"/>
      <c r="C107" s="53"/>
      <c r="D107" s="178"/>
      <c r="E107" s="54"/>
      <c r="F107" s="31"/>
      <c r="G107" s="56"/>
      <c r="H107" s="66"/>
      <c r="I107" s="67"/>
      <c r="J107" s="263"/>
      <c r="K107" s="182"/>
    </row>
    <row r="108" spans="1:13" s="22" customFormat="1" ht="12.75">
      <c r="A108" s="574" t="s">
        <v>151</v>
      </c>
      <c r="B108" s="574"/>
      <c r="C108" s="574"/>
      <c r="D108" s="574"/>
      <c r="E108" s="574"/>
      <c r="F108" s="574"/>
      <c r="G108" s="574"/>
      <c r="H108" s="574"/>
      <c r="I108" s="191"/>
      <c r="J108" s="96"/>
      <c r="K108" s="535"/>
    </row>
    <row r="109" spans="1:13" s="59" customFormat="1" ht="15.75">
      <c r="A109" s="601" t="s">
        <v>70</v>
      </c>
      <c r="B109" s="601"/>
      <c r="C109" s="601"/>
      <c r="D109" s="601"/>
      <c r="E109" s="601"/>
      <c r="F109" s="601"/>
      <c r="G109" s="601"/>
      <c r="H109" s="601"/>
      <c r="I109" s="601"/>
      <c r="J109" s="601"/>
      <c r="K109" s="601"/>
    </row>
    <row r="110" spans="1:13" s="34" customFormat="1" ht="25.5">
      <c r="A110" s="243" t="s">
        <v>114</v>
      </c>
      <c r="B110" s="243" t="s">
        <v>28</v>
      </c>
      <c r="C110" s="203" t="s">
        <v>29</v>
      </c>
      <c r="D110" s="110" t="s">
        <v>30</v>
      </c>
      <c r="E110" s="4" t="s">
        <v>31</v>
      </c>
      <c r="F110" s="5" t="s">
        <v>32</v>
      </c>
      <c r="G110" s="5" t="s">
        <v>33</v>
      </c>
      <c r="H110" s="6" t="s">
        <v>34</v>
      </c>
      <c r="I110" s="6" t="s">
        <v>35</v>
      </c>
      <c r="J110" s="7" t="s">
        <v>36</v>
      </c>
      <c r="K110" s="6" t="s">
        <v>37</v>
      </c>
      <c r="L110" s="244"/>
      <c r="M110" s="244"/>
    </row>
    <row r="111" spans="1:13" s="35" customFormat="1" ht="25.5">
      <c r="A111" s="205">
        <v>1</v>
      </c>
      <c r="B111" s="229">
        <v>2</v>
      </c>
      <c r="C111" s="229">
        <v>3</v>
      </c>
      <c r="D111" s="229">
        <v>4</v>
      </c>
      <c r="E111" s="230">
        <v>5</v>
      </c>
      <c r="F111" s="207" t="s">
        <v>105</v>
      </c>
      <c r="G111" s="205">
        <v>7</v>
      </c>
      <c r="H111" s="210" t="s">
        <v>106</v>
      </c>
      <c r="I111" s="205">
        <v>9</v>
      </c>
      <c r="J111" s="208">
        <v>10</v>
      </c>
      <c r="K111" s="205">
        <v>11</v>
      </c>
      <c r="L111" s="245"/>
      <c r="M111" s="245"/>
    </row>
    <row r="112" spans="1:13" s="47" customFormat="1" ht="127.5">
      <c r="A112" s="60">
        <v>1</v>
      </c>
      <c r="B112" s="78" t="s">
        <v>308</v>
      </c>
      <c r="C112" s="60" t="s">
        <v>132</v>
      </c>
      <c r="D112" s="60">
        <v>1500</v>
      </c>
      <c r="E112" s="62"/>
      <c r="F112" s="63"/>
      <c r="G112" s="64"/>
      <c r="H112" s="63"/>
      <c r="I112" s="63"/>
      <c r="J112" s="261"/>
      <c r="K112" s="262"/>
    </row>
    <row r="113" spans="1:13" s="47" customFormat="1" ht="12.75">
      <c r="A113" s="60">
        <v>2</v>
      </c>
      <c r="B113" s="78" t="s">
        <v>309</v>
      </c>
      <c r="C113" s="79" t="s">
        <v>132</v>
      </c>
      <c r="D113" s="529">
        <v>1500</v>
      </c>
      <c r="E113" s="62"/>
      <c r="F113" s="63"/>
      <c r="G113" s="64"/>
      <c r="H113" s="63"/>
      <c r="I113" s="63"/>
      <c r="J113" s="261"/>
      <c r="K113" s="262"/>
    </row>
    <row r="114" spans="1:13" s="47" customFormat="1" ht="12.75">
      <c r="A114" s="569" t="s">
        <v>152</v>
      </c>
      <c r="B114" s="570"/>
      <c r="C114" s="53"/>
      <c r="D114" s="178"/>
      <c r="E114" s="54"/>
      <c r="F114" s="31"/>
      <c r="G114" s="56"/>
      <c r="H114" s="66"/>
      <c r="I114" s="67"/>
      <c r="J114" s="263"/>
      <c r="K114" s="182"/>
    </row>
    <row r="115" spans="1:13" s="22" customFormat="1" ht="12.75">
      <c r="A115" s="574" t="s">
        <v>153</v>
      </c>
      <c r="B115" s="574"/>
      <c r="C115" s="574"/>
      <c r="D115" s="574"/>
      <c r="E115" s="574"/>
      <c r="F115" s="574"/>
      <c r="G115" s="574"/>
      <c r="H115" s="574"/>
      <c r="I115" s="191"/>
      <c r="J115" s="96"/>
      <c r="K115" s="535"/>
    </row>
    <row r="116" spans="1:13" s="59" customFormat="1" ht="15.75">
      <c r="A116" s="601" t="s">
        <v>71</v>
      </c>
      <c r="B116" s="601"/>
      <c r="C116" s="601"/>
      <c r="D116" s="601"/>
      <c r="E116" s="601"/>
      <c r="F116" s="601"/>
      <c r="G116" s="601"/>
      <c r="H116" s="601"/>
      <c r="I116" s="601"/>
      <c r="J116" s="601"/>
      <c r="K116" s="601"/>
    </row>
    <row r="117" spans="1:13" s="34" customFormat="1" ht="25.5">
      <c r="A117" s="243" t="s">
        <v>114</v>
      </c>
      <c r="B117" s="243" t="s">
        <v>28</v>
      </c>
      <c r="C117" s="203" t="s">
        <v>29</v>
      </c>
      <c r="D117" s="110" t="s">
        <v>30</v>
      </c>
      <c r="E117" s="4" t="s">
        <v>31</v>
      </c>
      <c r="F117" s="5" t="s">
        <v>32</v>
      </c>
      <c r="G117" s="5" t="s">
        <v>33</v>
      </c>
      <c r="H117" s="6" t="s">
        <v>34</v>
      </c>
      <c r="I117" s="6" t="s">
        <v>35</v>
      </c>
      <c r="J117" s="7" t="s">
        <v>36</v>
      </c>
      <c r="K117" s="6" t="s">
        <v>37</v>
      </c>
      <c r="L117" s="244"/>
      <c r="M117" s="244"/>
    </row>
    <row r="118" spans="1:13" s="35" customFormat="1" ht="25.5">
      <c r="A118" s="205">
        <v>1</v>
      </c>
      <c r="B118" s="229">
        <v>2</v>
      </c>
      <c r="C118" s="229">
        <v>3</v>
      </c>
      <c r="D118" s="229">
        <v>4</v>
      </c>
      <c r="E118" s="230">
        <v>5</v>
      </c>
      <c r="F118" s="207" t="s">
        <v>105</v>
      </c>
      <c r="G118" s="205">
        <v>7</v>
      </c>
      <c r="H118" s="210" t="s">
        <v>106</v>
      </c>
      <c r="I118" s="205">
        <v>9</v>
      </c>
      <c r="J118" s="208">
        <v>10</v>
      </c>
      <c r="K118" s="205">
        <v>11</v>
      </c>
      <c r="L118" s="245"/>
      <c r="M118" s="245"/>
    </row>
    <row r="119" spans="1:13" s="50" customFormat="1" ht="129.75">
      <c r="A119" s="215">
        <v>1</v>
      </c>
      <c r="B119" s="546" t="s">
        <v>310</v>
      </c>
      <c r="C119" s="89" t="s">
        <v>132</v>
      </c>
      <c r="D119" s="280">
        <v>33000</v>
      </c>
      <c r="E119" s="85"/>
      <c r="F119" s="85"/>
      <c r="G119" s="234"/>
      <c r="H119" s="85"/>
      <c r="I119" s="85"/>
      <c r="J119" s="240"/>
      <c r="K119" s="279"/>
      <c r="L119" s="257"/>
      <c r="M119" s="257"/>
    </row>
    <row r="120" spans="1:13" s="47" customFormat="1" ht="12.75">
      <c r="A120" s="569" t="s">
        <v>154</v>
      </c>
      <c r="B120" s="570"/>
      <c r="C120" s="53"/>
      <c r="D120" s="58"/>
      <c r="E120" s="82"/>
      <c r="F120" s="66"/>
      <c r="G120" s="56"/>
      <c r="H120" s="66"/>
      <c r="I120" s="67"/>
      <c r="J120" s="263"/>
      <c r="K120" s="182"/>
    </row>
    <row r="121" spans="1:13" s="22" customFormat="1" ht="12.75">
      <c r="A121" s="574" t="s">
        <v>2</v>
      </c>
      <c r="B121" s="574"/>
      <c r="C121" s="574"/>
      <c r="D121" s="574"/>
      <c r="E121" s="574"/>
      <c r="F121" s="574"/>
      <c r="G121" s="574"/>
      <c r="H121" s="574"/>
      <c r="I121" s="191"/>
      <c r="J121" s="96"/>
      <c r="K121" s="535"/>
    </row>
    <row r="122" spans="1:13" s="59" customFormat="1" ht="15.75">
      <c r="A122" s="603" t="s">
        <v>81</v>
      </c>
      <c r="B122" s="603"/>
      <c r="C122" s="603"/>
      <c r="D122" s="603"/>
      <c r="E122" s="603"/>
      <c r="F122" s="603"/>
      <c r="G122" s="603"/>
      <c r="H122" s="603"/>
      <c r="I122" s="603"/>
      <c r="J122" s="603"/>
      <c r="K122" s="603"/>
    </row>
    <row r="123" spans="1:13" s="34" customFormat="1" ht="25.5">
      <c r="A123" s="243" t="s">
        <v>114</v>
      </c>
      <c r="B123" s="243" t="s">
        <v>28</v>
      </c>
      <c r="C123" s="203" t="s">
        <v>29</v>
      </c>
      <c r="D123" s="110" t="s">
        <v>30</v>
      </c>
      <c r="E123" s="4" t="s">
        <v>31</v>
      </c>
      <c r="F123" s="5" t="s">
        <v>32</v>
      </c>
      <c r="G123" s="5" t="s">
        <v>33</v>
      </c>
      <c r="H123" s="6" t="s">
        <v>34</v>
      </c>
      <c r="I123" s="6" t="s">
        <v>35</v>
      </c>
      <c r="J123" s="7" t="s">
        <v>36</v>
      </c>
      <c r="K123" s="6" t="s">
        <v>37</v>
      </c>
      <c r="L123" s="244"/>
      <c r="M123" s="244"/>
    </row>
    <row r="124" spans="1:13" s="35" customFormat="1" ht="25.5">
      <c r="A124" s="205">
        <v>1</v>
      </c>
      <c r="B124" s="229">
        <v>2</v>
      </c>
      <c r="C124" s="229">
        <v>3</v>
      </c>
      <c r="D124" s="229">
        <v>4</v>
      </c>
      <c r="E124" s="230">
        <v>5</v>
      </c>
      <c r="F124" s="207" t="s">
        <v>105</v>
      </c>
      <c r="G124" s="205">
        <v>7</v>
      </c>
      <c r="H124" s="210" t="s">
        <v>106</v>
      </c>
      <c r="I124" s="205">
        <v>9</v>
      </c>
      <c r="J124" s="208">
        <v>10</v>
      </c>
      <c r="K124" s="205">
        <v>11</v>
      </c>
      <c r="L124" s="245"/>
      <c r="M124" s="245"/>
    </row>
    <row r="125" spans="1:13" s="84" customFormat="1" ht="25.5">
      <c r="A125" s="60">
        <v>1</v>
      </c>
      <c r="B125" s="83" t="s">
        <v>161</v>
      </c>
      <c r="C125" s="60" t="s">
        <v>162</v>
      </c>
      <c r="D125" s="60">
        <v>7540</v>
      </c>
      <c r="E125" s="62"/>
      <c r="F125" s="63"/>
      <c r="G125" s="64"/>
      <c r="H125" s="63"/>
      <c r="I125" s="63"/>
      <c r="J125" s="281"/>
      <c r="K125" s="282"/>
    </row>
    <row r="126" spans="1:13" s="84" customFormat="1" ht="25.5">
      <c r="A126" s="60">
        <v>2</v>
      </c>
      <c r="B126" s="83" t="s">
        <v>163</v>
      </c>
      <c r="C126" s="60" t="s">
        <v>162</v>
      </c>
      <c r="D126" s="60">
        <v>19000</v>
      </c>
      <c r="E126" s="62"/>
      <c r="F126" s="63"/>
      <c r="G126" s="64"/>
      <c r="H126" s="63"/>
      <c r="I126" s="63"/>
      <c r="J126" s="281"/>
      <c r="K126" s="282"/>
    </row>
    <row r="127" spans="1:13" s="84" customFormat="1" ht="25.5">
      <c r="A127" s="60">
        <v>3</v>
      </c>
      <c r="B127" s="83" t="s">
        <v>40</v>
      </c>
      <c r="C127" s="60" t="s">
        <v>162</v>
      </c>
      <c r="D127" s="60">
        <v>7980</v>
      </c>
      <c r="E127" s="62"/>
      <c r="F127" s="63"/>
      <c r="G127" s="64"/>
      <c r="H127" s="63"/>
      <c r="I127" s="63"/>
      <c r="J127" s="281"/>
      <c r="K127" s="282"/>
    </row>
    <row r="128" spans="1:13" s="84" customFormat="1" ht="25.5">
      <c r="A128" s="60">
        <v>4</v>
      </c>
      <c r="B128" s="83" t="s">
        <v>311</v>
      </c>
      <c r="C128" s="60" t="s">
        <v>132</v>
      </c>
      <c r="D128" s="60">
        <v>1470</v>
      </c>
      <c r="E128" s="62"/>
      <c r="F128" s="63"/>
      <c r="G128" s="64"/>
      <c r="H128" s="63"/>
      <c r="I128" s="63"/>
      <c r="J128" s="281"/>
      <c r="K128" s="282"/>
    </row>
    <row r="129" spans="1:13" s="37" customFormat="1" ht="25.5">
      <c r="A129" s="60">
        <v>5</v>
      </c>
      <c r="B129" s="11" t="s">
        <v>164</v>
      </c>
      <c r="C129" s="60" t="s">
        <v>162</v>
      </c>
      <c r="D129" s="60">
        <v>15514</v>
      </c>
      <c r="E129" s="85"/>
      <c r="F129" s="63"/>
      <c r="G129" s="64"/>
      <c r="H129" s="63"/>
      <c r="I129" s="63"/>
      <c r="J129" s="283"/>
      <c r="K129" s="279"/>
      <c r="L129" s="247"/>
      <c r="M129" s="247"/>
    </row>
    <row r="130" spans="1:13" s="47" customFormat="1" ht="12.75">
      <c r="A130" s="569" t="s">
        <v>157</v>
      </c>
      <c r="B130" s="570"/>
      <c r="C130" s="53"/>
      <c r="D130" s="58"/>
      <c r="E130" s="82"/>
      <c r="F130" s="66"/>
      <c r="G130" s="56"/>
      <c r="H130" s="66"/>
      <c r="I130" s="67"/>
      <c r="J130" s="263"/>
      <c r="K130" s="182"/>
    </row>
    <row r="131" spans="1:13" s="22" customFormat="1" ht="12.75">
      <c r="A131" s="574" t="s">
        <v>3</v>
      </c>
      <c r="B131" s="574"/>
      <c r="C131" s="574"/>
      <c r="D131" s="574"/>
      <c r="E131" s="574"/>
      <c r="F131" s="574"/>
      <c r="G131" s="574"/>
      <c r="H131" s="574"/>
      <c r="I131" s="191"/>
      <c r="J131" s="96"/>
      <c r="K131" s="535"/>
    </row>
    <row r="132" spans="1:13" s="59" customFormat="1" ht="15.75">
      <c r="A132" s="601" t="s">
        <v>82</v>
      </c>
      <c r="B132" s="601"/>
      <c r="C132" s="601"/>
      <c r="D132" s="601"/>
      <c r="E132" s="601"/>
      <c r="F132" s="601"/>
      <c r="G132" s="601"/>
      <c r="H132" s="601"/>
      <c r="I132" s="601"/>
      <c r="J132" s="601"/>
      <c r="K132" s="601"/>
    </row>
    <row r="133" spans="1:13" s="34" customFormat="1" ht="25.5">
      <c r="A133" s="243" t="s">
        <v>114</v>
      </c>
      <c r="B133" s="243" t="s">
        <v>28</v>
      </c>
      <c r="C133" s="203" t="s">
        <v>29</v>
      </c>
      <c r="D133" s="110" t="s">
        <v>30</v>
      </c>
      <c r="E133" s="4" t="s">
        <v>31</v>
      </c>
      <c r="F133" s="5" t="s">
        <v>32</v>
      </c>
      <c r="G133" s="5" t="s">
        <v>33</v>
      </c>
      <c r="H133" s="6" t="s">
        <v>34</v>
      </c>
      <c r="I133" s="6" t="s">
        <v>35</v>
      </c>
      <c r="J133" s="7" t="s">
        <v>36</v>
      </c>
      <c r="K133" s="6" t="s">
        <v>37</v>
      </c>
      <c r="L133" s="244"/>
      <c r="M133" s="244"/>
    </row>
    <row r="134" spans="1:13" s="35" customFormat="1" ht="25.5">
      <c r="A134" s="205">
        <v>1</v>
      </c>
      <c r="B134" s="231">
        <v>2</v>
      </c>
      <c r="C134" s="229">
        <v>3</v>
      </c>
      <c r="D134" s="229">
        <v>4</v>
      </c>
      <c r="E134" s="230">
        <v>5</v>
      </c>
      <c r="F134" s="207" t="s">
        <v>105</v>
      </c>
      <c r="G134" s="205">
        <v>7</v>
      </c>
      <c r="H134" s="210" t="s">
        <v>106</v>
      </c>
      <c r="I134" s="205">
        <v>9</v>
      </c>
      <c r="J134" s="208">
        <v>10</v>
      </c>
      <c r="K134" s="205">
        <v>11</v>
      </c>
      <c r="L134" s="245"/>
      <c r="M134" s="245"/>
    </row>
    <row r="135" spans="1:13" s="15" customFormat="1" ht="39.75">
      <c r="A135" s="221">
        <v>1</v>
      </c>
      <c r="B135" s="284" t="s">
        <v>312</v>
      </c>
      <c r="C135" s="12" t="s">
        <v>132</v>
      </c>
      <c r="D135" s="12">
        <v>100</v>
      </c>
      <c r="E135" s="211"/>
      <c r="F135" s="252"/>
      <c r="G135" s="285"/>
      <c r="H135" s="252"/>
      <c r="I135" s="286"/>
      <c r="J135" s="287"/>
      <c r="K135" s="284"/>
      <c r="L135" s="223"/>
      <c r="M135" s="223"/>
    </row>
    <row r="136" spans="1:13" s="80" customFormat="1" ht="12.75">
      <c r="A136" s="599" t="s">
        <v>159</v>
      </c>
      <c r="B136" s="600"/>
      <c r="C136" s="86"/>
      <c r="D136" s="288"/>
      <c r="E136" s="87"/>
      <c r="F136" s="66"/>
      <c r="G136" s="55"/>
      <c r="H136" s="66"/>
      <c r="I136" s="67"/>
      <c r="J136" s="289"/>
      <c r="K136" s="290"/>
    </row>
    <row r="137" spans="1:13" s="22" customFormat="1" ht="12.75">
      <c r="A137" s="574" t="s">
        <v>160</v>
      </c>
      <c r="B137" s="574"/>
      <c r="C137" s="574"/>
      <c r="D137" s="574"/>
      <c r="E137" s="574"/>
      <c r="F137" s="574"/>
      <c r="G137" s="574"/>
      <c r="H137" s="574"/>
      <c r="I137" s="191"/>
      <c r="J137" s="96"/>
      <c r="K137" s="535"/>
    </row>
    <row r="138" spans="1:13" s="88" customFormat="1" ht="15.75">
      <c r="A138" s="591" t="s">
        <v>100</v>
      </c>
      <c r="B138" s="591"/>
      <c r="C138" s="591"/>
      <c r="D138" s="591"/>
      <c r="E138" s="591"/>
      <c r="F138" s="591"/>
      <c r="G138" s="591"/>
      <c r="H138" s="591"/>
      <c r="I138" s="591"/>
      <c r="J138" s="591"/>
      <c r="K138" s="591"/>
      <c r="L138" s="291"/>
      <c r="M138" s="291"/>
    </row>
    <row r="139" spans="1:13" s="34" customFormat="1" ht="25.5">
      <c r="A139" s="243" t="s">
        <v>114</v>
      </c>
      <c r="B139" s="243" t="s">
        <v>28</v>
      </c>
      <c r="C139" s="203" t="s">
        <v>29</v>
      </c>
      <c r="D139" s="110" t="s">
        <v>30</v>
      </c>
      <c r="E139" s="4" t="s">
        <v>31</v>
      </c>
      <c r="F139" s="5" t="s">
        <v>32</v>
      </c>
      <c r="G139" s="5" t="s">
        <v>33</v>
      </c>
      <c r="H139" s="6" t="s">
        <v>34</v>
      </c>
      <c r="I139" s="6" t="s">
        <v>35</v>
      </c>
      <c r="J139" s="7" t="s">
        <v>36</v>
      </c>
      <c r="K139" s="6" t="s">
        <v>37</v>
      </c>
      <c r="L139" s="244"/>
      <c r="M139" s="244"/>
    </row>
    <row r="140" spans="1:13" s="35" customFormat="1" ht="25.5">
      <c r="A140" s="205">
        <v>1</v>
      </c>
      <c r="B140" s="229">
        <v>2</v>
      </c>
      <c r="C140" s="229">
        <v>3</v>
      </c>
      <c r="D140" s="229">
        <v>4</v>
      </c>
      <c r="E140" s="230">
        <v>5</v>
      </c>
      <c r="F140" s="207" t="s">
        <v>105</v>
      </c>
      <c r="G140" s="205">
        <v>7</v>
      </c>
      <c r="H140" s="210" t="s">
        <v>106</v>
      </c>
      <c r="I140" s="205">
        <v>9</v>
      </c>
      <c r="J140" s="208">
        <v>10</v>
      </c>
      <c r="K140" s="205">
        <v>11</v>
      </c>
      <c r="L140" s="245"/>
      <c r="M140" s="245"/>
    </row>
    <row r="141" spans="1:13" s="37" customFormat="1" ht="78.75">
      <c r="A141" s="246">
        <v>1</v>
      </c>
      <c r="B141" s="57" t="s">
        <v>313</v>
      </c>
      <c r="C141" s="89" t="s">
        <v>132</v>
      </c>
      <c r="D141" s="89">
        <v>1700</v>
      </c>
      <c r="E141" s="85"/>
      <c r="F141" s="169"/>
      <c r="G141" s="234"/>
      <c r="H141" s="169"/>
      <c r="I141" s="169"/>
      <c r="J141" s="281"/>
      <c r="K141" s="282"/>
      <c r="L141" s="247"/>
      <c r="M141" s="247"/>
    </row>
    <row r="142" spans="1:13" s="37" customFormat="1" ht="63.75">
      <c r="A142" s="246">
        <v>2</v>
      </c>
      <c r="B142" s="547" t="s">
        <v>314</v>
      </c>
      <c r="C142" s="89" t="s">
        <v>132</v>
      </c>
      <c r="D142" s="89">
        <v>1160</v>
      </c>
      <c r="E142" s="85"/>
      <c r="F142" s="169"/>
      <c r="G142" s="234"/>
      <c r="H142" s="169"/>
      <c r="I142" s="169"/>
      <c r="J142" s="283"/>
      <c r="K142" s="282"/>
      <c r="L142" s="247"/>
      <c r="M142" s="247"/>
    </row>
    <row r="143" spans="1:13" s="37" customFormat="1" ht="14.25">
      <c r="A143" s="246">
        <v>3</v>
      </c>
      <c r="B143" s="11" t="s">
        <v>315</v>
      </c>
      <c r="C143" s="89" t="s">
        <v>132</v>
      </c>
      <c r="D143" s="89">
        <v>6850</v>
      </c>
      <c r="E143" s="85"/>
      <c r="F143" s="169"/>
      <c r="G143" s="234"/>
      <c r="H143" s="169"/>
      <c r="I143" s="169"/>
      <c r="J143" s="283"/>
      <c r="K143" s="279"/>
      <c r="L143" s="247"/>
      <c r="M143" s="247"/>
    </row>
    <row r="144" spans="1:13" s="37" customFormat="1" ht="41.25">
      <c r="A144" s="90">
        <v>4</v>
      </c>
      <c r="B144" s="61" t="s">
        <v>316</v>
      </c>
      <c r="C144" s="60" t="s">
        <v>162</v>
      </c>
      <c r="D144" s="60">
        <v>1370</v>
      </c>
      <c r="E144" s="85"/>
      <c r="F144" s="63"/>
      <c r="G144" s="64"/>
      <c r="H144" s="63"/>
      <c r="I144" s="63"/>
      <c r="J144" s="283"/>
      <c r="K144" s="279"/>
      <c r="L144" s="247"/>
      <c r="M144" s="247"/>
    </row>
    <row r="145" spans="1:13" s="47" customFormat="1" ht="28.5">
      <c r="A145" s="60">
        <v>5</v>
      </c>
      <c r="B145" s="61" t="s">
        <v>317</v>
      </c>
      <c r="C145" s="60" t="s">
        <v>132</v>
      </c>
      <c r="D145" s="60">
        <v>20570</v>
      </c>
      <c r="E145" s="81"/>
      <c r="F145" s="169"/>
      <c r="G145" s="234"/>
      <c r="H145" s="169"/>
      <c r="I145" s="169"/>
      <c r="J145" s="292"/>
      <c r="K145" s="293"/>
    </row>
    <row r="146" spans="1:13" s="47" customFormat="1" ht="12.75">
      <c r="A146" s="569" t="s">
        <v>165</v>
      </c>
      <c r="B146" s="570"/>
      <c r="C146" s="91"/>
      <c r="D146" s="58"/>
      <c r="E146" s="82"/>
      <c r="F146" s="66"/>
      <c r="G146" s="56"/>
      <c r="H146" s="66"/>
      <c r="I146" s="67"/>
      <c r="J146" s="294"/>
      <c r="K146" s="91"/>
    </row>
    <row r="147" spans="1:13" s="22" customFormat="1" ht="12.75">
      <c r="A147" s="574" t="s">
        <v>4</v>
      </c>
      <c r="B147" s="574"/>
      <c r="C147" s="574"/>
      <c r="D147" s="574"/>
      <c r="E147" s="574"/>
      <c r="F147" s="574"/>
      <c r="G147" s="574"/>
      <c r="H147" s="574"/>
      <c r="I147" s="191"/>
      <c r="J147" s="295"/>
      <c r="K147" s="539"/>
    </row>
    <row r="148" spans="1:13" s="92" customFormat="1" ht="15.75">
      <c r="A148" s="602" t="s">
        <v>88</v>
      </c>
      <c r="B148" s="602"/>
      <c r="C148" s="602"/>
      <c r="D148" s="602"/>
      <c r="E148" s="602"/>
      <c r="F148" s="602"/>
      <c r="G148" s="602"/>
      <c r="H148" s="602"/>
      <c r="I148" s="602"/>
      <c r="J148" s="602"/>
      <c r="K148" s="602"/>
      <c r="L148" s="296"/>
      <c r="M148" s="296"/>
    </row>
    <row r="149" spans="1:13" s="34" customFormat="1" ht="25.5">
      <c r="A149" s="243" t="s">
        <v>114</v>
      </c>
      <c r="B149" s="243" t="s">
        <v>28</v>
      </c>
      <c r="C149" s="203" t="s">
        <v>29</v>
      </c>
      <c r="D149" s="110" t="s">
        <v>30</v>
      </c>
      <c r="E149" s="4" t="s">
        <v>31</v>
      </c>
      <c r="F149" s="5" t="s">
        <v>32</v>
      </c>
      <c r="G149" s="5" t="s">
        <v>33</v>
      </c>
      <c r="H149" s="6" t="s">
        <v>34</v>
      </c>
      <c r="I149" s="6" t="s">
        <v>35</v>
      </c>
      <c r="J149" s="7" t="s">
        <v>36</v>
      </c>
      <c r="K149" s="6" t="s">
        <v>37</v>
      </c>
      <c r="L149" s="244"/>
      <c r="M149" s="244"/>
    </row>
    <row r="150" spans="1:13" s="35" customFormat="1" ht="25.5">
      <c r="A150" s="205">
        <v>1</v>
      </c>
      <c r="B150" s="229">
        <v>2</v>
      </c>
      <c r="C150" s="229">
        <v>3</v>
      </c>
      <c r="D150" s="229">
        <v>4</v>
      </c>
      <c r="E150" s="230">
        <v>5</v>
      </c>
      <c r="F150" s="207" t="s">
        <v>105</v>
      </c>
      <c r="G150" s="205">
        <v>7</v>
      </c>
      <c r="H150" s="210" t="s">
        <v>106</v>
      </c>
      <c r="I150" s="205">
        <v>9</v>
      </c>
      <c r="J150" s="208">
        <v>10</v>
      </c>
      <c r="K150" s="205">
        <v>11</v>
      </c>
      <c r="L150" s="245"/>
      <c r="M150" s="245"/>
    </row>
    <row r="151" spans="1:13" s="37" customFormat="1" ht="102">
      <c r="A151" s="12">
        <v>1</v>
      </c>
      <c r="B151" s="297" t="s">
        <v>318</v>
      </c>
      <c r="C151" s="12" t="s">
        <v>132</v>
      </c>
      <c r="D151" s="12">
        <v>490</v>
      </c>
      <c r="E151" s="211"/>
      <c r="F151" s="211"/>
      <c r="G151" s="213"/>
      <c r="H151" s="211"/>
      <c r="I151" s="211"/>
      <c r="J151" s="298"/>
      <c r="K151" s="188"/>
      <c r="L151" s="247"/>
      <c r="M151" s="247"/>
    </row>
    <row r="152" spans="1:13" s="47" customFormat="1" ht="12.75">
      <c r="A152" s="569" t="s">
        <v>166</v>
      </c>
      <c r="B152" s="593"/>
      <c r="C152" s="91"/>
      <c r="D152" s="58"/>
      <c r="E152" s="82"/>
      <c r="F152" s="66"/>
      <c r="G152" s="56"/>
      <c r="H152" s="66"/>
      <c r="I152" s="67"/>
      <c r="J152" s="299"/>
      <c r="K152" s="300"/>
    </row>
    <row r="153" spans="1:13" s="22" customFormat="1" ht="12.75">
      <c r="A153" s="574" t="s">
        <v>167</v>
      </c>
      <c r="B153" s="574"/>
      <c r="C153" s="574"/>
      <c r="D153" s="574"/>
      <c r="E153" s="574"/>
      <c r="F153" s="574"/>
      <c r="G153" s="574"/>
      <c r="H153" s="574"/>
      <c r="I153" s="191"/>
      <c r="J153" s="7"/>
      <c r="K153" s="6"/>
    </row>
    <row r="154" spans="1:13" s="59" customFormat="1" ht="15.75">
      <c r="A154" s="584" t="s">
        <v>89</v>
      </c>
      <c r="B154" s="585"/>
      <c r="C154" s="585"/>
      <c r="D154" s="585"/>
      <c r="E154" s="585"/>
      <c r="F154" s="585"/>
      <c r="G154" s="585"/>
      <c r="H154" s="586"/>
      <c r="I154" s="193"/>
      <c r="J154" s="301"/>
      <c r="K154" s="229"/>
    </row>
    <row r="155" spans="1:13" s="34" customFormat="1" ht="25.5">
      <c r="A155" s="243" t="s">
        <v>114</v>
      </c>
      <c r="B155" s="243" t="s">
        <v>28</v>
      </c>
      <c r="C155" s="203" t="s">
        <v>29</v>
      </c>
      <c r="D155" s="110" t="s">
        <v>30</v>
      </c>
      <c r="E155" s="4" t="s">
        <v>31</v>
      </c>
      <c r="F155" s="5" t="s">
        <v>32</v>
      </c>
      <c r="G155" s="5" t="s">
        <v>33</v>
      </c>
      <c r="H155" s="6" t="s">
        <v>34</v>
      </c>
      <c r="I155" s="6" t="s">
        <v>35</v>
      </c>
      <c r="J155" s="7" t="s">
        <v>36</v>
      </c>
      <c r="K155" s="6" t="s">
        <v>37</v>
      </c>
      <c r="L155" s="244"/>
      <c r="M155" s="244"/>
    </row>
    <row r="156" spans="1:13" s="35" customFormat="1" ht="25.5">
      <c r="A156" s="205">
        <v>1</v>
      </c>
      <c r="B156" s="229">
        <v>2</v>
      </c>
      <c r="C156" s="229">
        <v>3</v>
      </c>
      <c r="D156" s="229">
        <v>4</v>
      </c>
      <c r="E156" s="230">
        <v>5</v>
      </c>
      <c r="F156" s="207" t="s">
        <v>105</v>
      </c>
      <c r="G156" s="205">
        <v>7</v>
      </c>
      <c r="H156" s="210" t="s">
        <v>106</v>
      </c>
      <c r="I156" s="205">
        <v>9</v>
      </c>
      <c r="J156" s="208">
        <v>10</v>
      </c>
      <c r="K156" s="205">
        <v>11</v>
      </c>
      <c r="L156" s="245"/>
      <c r="M156" s="245"/>
    </row>
    <row r="157" spans="1:13" s="47" customFormat="1" ht="51">
      <c r="A157" s="60">
        <v>1</v>
      </c>
      <c r="B157" s="548" t="s">
        <v>319</v>
      </c>
      <c r="C157" s="60" t="s">
        <v>132</v>
      </c>
      <c r="D157" s="60">
        <v>590</v>
      </c>
      <c r="E157" s="63"/>
      <c r="F157" s="63"/>
      <c r="G157" s="64"/>
      <c r="H157" s="63"/>
      <c r="I157" s="63"/>
      <c r="J157" s="222"/>
      <c r="K157" s="302"/>
    </row>
    <row r="158" spans="1:13" s="47" customFormat="1" ht="12.75">
      <c r="A158" s="569" t="s">
        <v>168</v>
      </c>
      <c r="B158" s="570"/>
      <c r="C158" s="53"/>
      <c r="D158" s="58"/>
      <c r="E158" s="82"/>
      <c r="F158" s="31"/>
      <c r="G158" s="56"/>
      <c r="H158" s="31"/>
      <c r="I158" s="67"/>
      <c r="J158" s="263"/>
      <c r="K158" s="182"/>
    </row>
    <row r="159" spans="1:13" s="22" customFormat="1" ht="12.75">
      <c r="A159" s="574" t="s">
        <v>5</v>
      </c>
      <c r="B159" s="574"/>
      <c r="C159" s="574"/>
      <c r="D159" s="574"/>
      <c r="E159" s="574"/>
      <c r="F159" s="574"/>
      <c r="G159" s="574"/>
      <c r="H159" s="574"/>
      <c r="I159" s="191"/>
      <c r="J159" s="96"/>
      <c r="K159" s="535"/>
    </row>
    <row r="160" spans="1:13" s="93" customFormat="1" ht="15.75">
      <c r="A160" s="592" t="s">
        <v>90</v>
      </c>
      <c r="B160" s="592"/>
      <c r="C160" s="592"/>
      <c r="D160" s="592"/>
      <c r="E160" s="592"/>
      <c r="F160" s="592"/>
      <c r="G160" s="592"/>
      <c r="H160" s="592"/>
      <c r="I160" s="592"/>
      <c r="J160" s="592"/>
      <c r="K160" s="592"/>
      <c r="L160" s="303"/>
      <c r="M160" s="303"/>
    </row>
    <row r="161" spans="1:13" s="34" customFormat="1" ht="25.5">
      <c r="A161" s="243" t="s">
        <v>114</v>
      </c>
      <c r="B161" s="243" t="s">
        <v>28</v>
      </c>
      <c r="C161" s="203" t="s">
        <v>29</v>
      </c>
      <c r="D161" s="110" t="s">
        <v>30</v>
      </c>
      <c r="E161" s="4" t="s">
        <v>31</v>
      </c>
      <c r="F161" s="5" t="s">
        <v>32</v>
      </c>
      <c r="G161" s="5" t="s">
        <v>33</v>
      </c>
      <c r="H161" s="6" t="s">
        <v>34</v>
      </c>
      <c r="I161" s="6" t="s">
        <v>35</v>
      </c>
      <c r="J161" s="7" t="s">
        <v>36</v>
      </c>
      <c r="K161" s="6" t="s">
        <v>37</v>
      </c>
      <c r="L161" s="244"/>
      <c r="M161" s="244"/>
    </row>
    <row r="162" spans="1:13" s="35" customFormat="1" ht="25.5">
      <c r="A162" s="205">
        <v>1</v>
      </c>
      <c r="B162" s="229">
        <v>2</v>
      </c>
      <c r="C162" s="229">
        <v>3</v>
      </c>
      <c r="D162" s="229">
        <v>4</v>
      </c>
      <c r="E162" s="230">
        <v>5</v>
      </c>
      <c r="F162" s="207" t="s">
        <v>105</v>
      </c>
      <c r="G162" s="205">
        <v>7</v>
      </c>
      <c r="H162" s="210" t="s">
        <v>106</v>
      </c>
      <c r="I162" s="205">
        <v>9</v>
      </c>
      <c r="J162" s="208">
        <v>10</v>
      </c>
      <c r="K162" s="205">
        <v>11</v>
      </c>
      <c r="L162" s="245"/>
      <c r="M162" s="245"/>
    </row>
    <row r="163" spans="1:13" s="37" customFormat="1" ht="102">
      <c r="A163" s="304">
        <v>1</v>
      </c>
      <c r="B163" s="547" t="s">
        <v>320</v>
      </c>
      <c r="C163" s="89" t="s">
        <v>132</v>
      </c>
      <c r="D163" s="89">
        <v>9250</v>
      </c>
      <c r="E163" s="85"/>
      <c r="F163" s="168"/>
      <c r="G163" s="167"/>
      <c r="H163" s="305"/>
      <c r="I163" s="305"/>
      <c r="J163" s="298"/>
      <c r="K163" s="188"/>
      <c r="L163" s="247"/>
      <c r="M163" s="247"/>
    </row>
    <row r="164" spans="1:13" s="47" customFormat="1" ht="12.75">
      <c r="A164" s="569" t="s">
        <v>169</v>
      </c>
      <c r="B164" s="593"/>
      <c r="C164" s="91"/>
      <c r="D164" s="58"/>
      <c r="E164" s="82"/>
      <c r="F164" s="66"/>
      <c r="G164" s="56"/>
      <c r="H164" s="66"/>
      <c r="I164" s="67"/>
      <c r="J164" s="306"/>
      <c r="K164" s="307"/>
    </row>
    <row r="165" spans="1:13" s="22" customFormat="1" ht="12.75">
      <c r="A165" s="574" t="s">
        <v>6</v>
      </c>
      <c r="B165" s="574"/>
      <c r="C165" s="574"/>
      <c r="D165" s="574"/>
      <c r="E165" s="574"/>
      <c r="F165" s="574"/>
      <c r="G165" s="574"/>
      <c r="H165" s="574"/>
      <c r="I165" s="191"/>
      <c r="J165" s="7"/>
      <c r="K165" s="6"/>
    </row>
    <row r="166" spans="1:13" s="93" customFormat="1" ht="15.75">
      <c r="A166" s="594" t="s">
        <v>91</v>
      </c>
      <c r="B166" s="595"/>
      <c r="C166" s="595"/>
      <c r="D166" s="595"/>
      <c r="E166" s="595"/>
      <c r="F166" s="595"/>
      <c r="G166" s="595"/>
      <c r="H166" s="595"/>
      <c r="I166" s="595"/>
      <c r="J166" s="595"/>
      <c r="K166" s="596"/>
      <c r="L166" s="303"/>
      <c r="M166" s="303"/>
    </row>
    <row r="167" spans="1:13" s="34" customFormat="1" ht="25.5">
      <c r="A167" s="243" t="s">
        <v>114</v>
      </c>
      <c r="B167" s="243" t="s">
        <v>28</v>
      </c>
      <c r="C167" s="203" t="s">
        <v>29</v>
      </c>
      <c r="D167" s="110" t="s">
        <v>30</v>
      </c>
      <c r="E167" s="4" t="s">
        <v>31</v>
      </c>
      <c r="F167" s="5" t="s">
        <v>32</v>
      </c>
      <c r="G167" s="5" t="s">
        <v>33</v>
      </c>
      <c r="H167" s="6" t="s">
        <v>34</v>
      </c>
      <c r="I167" s="6" t="s">
        <v>35</v>
      </c>
      <c r="J167" s="7" t="s">
        <v>36</v>
      </c>
      <c r="K167" s="6" t="s">
        <v>37</v>
      </c>
      <c r="L167" s="244"/>
      <c r="M167" s="244"/>
    </row>
    <row r="168" spans="1:13" s="35" customFormat="1" ht="25.5">
      <c r="A168" s="205">
        <v>1</v>
      </c>
      <c r="B168" s="229">
        <v>2</v>
      </c>
      <c r="C168" s="229">
        <v>3</v>
      </c>
      <c r="D168" s="229">
        <v>4</v>
      </c>
      <c r="E168" s="230">
        <v>5</v>
      </c>
      <c r="F168" s="207" t="s">
        <v>105</v>
      </c>
      <c r="G168" s="205">
        <v>7</v>
      </c>
      <c r="H168" s="210" t="s">
        <v>106</v>
      </c>
      <c r="I168" s="205">
        <v>9</v>
      </c>
      <c r="J168" s="208">
        <v>10</v>
      </c>
      <c r="K168" s="205">
        <v>11</v>
      </c>
      <c r="L168" s="245"/>
      <c r="M168" s="245"/>
    </row>
    <row r="169" spans="1:13" s="95" customFormat="1" ht="89.25">
      <c r="A169" s="12" t="s">
        <v>117</v>
      </c>
      <c r="B169" s="94" t="s">
        <v>321</v>
      </c>
      <c r="C169" s="308" t="s">
        <v>132</v>
      </c>
      <c r="D169" s="308">
        <v>1850</v>
      </c>
      <c r="E169" s="211"/>
      <c r="F169" s="309"/>
      <c r="G169" s="310"/>
      <c r="H169" s="309"/>
      <c r="I169" s="309"/>
      <c r="J169" s="298"/>
      <c r="K169" s="188"/>
      <c r="L169" s="311"/>
      <c r="M169" s="311"/>
    </row>
    <row r="170" spans="1:13" s="47" customFormat="1" ht="12.75">
      <c r="A170" s="597" t="s">
        <v>7</v>
      </c>
      <c r="B170" s="598"/>
      <c r="C170" s="53"/>
      <c r="D170" s="58"/>
      <c r="E170" s="82"/>
      <c r="F170" s="66"/>
      <c r="G170" s="56"/>
      <c r="H170" s="66"/>
      <c r="I170" s="67"/>
      <c r="J170" s="312"/>
      <c r="K170" s="313"/>
    </row>
    <row r="171" spans="1:13" s="22" customFormat="1" ht="12.75">
      <c r="A171" s="590" t="s">
        <v>170</v>
      </c>
      <c r="B171" s="590"/>
      <c r="C171" s="590"/>
      <c r="D171" s="590"/>
      <c r="E171" s="590"/>
      <c r="F171" s="590"/>
      <c r="G171" s="590"/>
      <c r="H171" s="590"/>
      <c r="I171" s="194"/>
      <c r="J171" s="96"/>
      <c r="K171" s="6"/>
    </row>
    <row r="172" spans="1:13" s="93" customFormat="1" ht="15.75">
      <c r="A172" s="594" t="s">
        <v>92</v>
      </c>
      <c r="B172" s="595"/>
      <c r="C172" s="595"/>
      <c r="D172" s="595"/>
      <c r="E172" s="595"/>
      <c r="F172" s="595"/>
      <c r="G172" s="595"/>
      <c r="H172" s="595"/>
      <c r="I172" s="595"/>
      <c r="J172" s="595"/>
      <c r="K172" s="596"/>
      <c r="L172" s="303"/>
      <c r="M172" s="303"/>
    </row>
    <row r="173" spans="1:13" s="34" customFormat="1" ht="25.5">
      <c r="A173" s="243" t="s">
        <v>114</v>
      </c>
      <c r="B173" s="243" t="s">
        <v>28</v>
      </c>
      <c r="C173" s="203" t="s">
        <v>29</v>
      </c>
      <c r="D173" s="110" t="s">
        <v>30</v>
      </c>
      <c r="E173" s="4" t="s">
        <v>31</v>
      </c>
      <c r="F173" s="5" t="s">
        <v>32</v>
      </c>
      <c r="G173" s="5" t="s">
        <v>33</v>
      </c>
      <c r="H173" s="6" t="s">
        <v>34</v>
      </c>
      <c r="I173" s="6" t="s">
        <v>35</v>
      </c>
      <c r="J173" s="7" t="s">
        <v>36</v>
      </c>
      <c r="K173" s="6" t="s">
        <v>37</v>
      </c>
      <c r="L173" s="244"/>
      <c r="M173" s="244"/>
    </row>
    <row r="174" spans="1:13" s="35" customFormat="1" ht="25.5">
      <c r="A174" s="205">
        <v>1</v>
      </c>
      <c r="B174" s="229">
        <v>2</v>
      </c>
      <c r="C174" s="229">
        <v>3</v>
      </c>
      <c r="D174" s="229">
        <v>4</v>
      </c>
      <c r="E174" s="230">
        <v>5</v>
      </c>
      <c r="F174" s="207" t="s">
        <v>105</v>
      </c>
      <c r="G174" s="205">
        <v>7</v>
      </c>
      <c r="H174" s="210" t="s">
        <v>106</v>
      </c>
      <c r="I174" s="205">
        <v>9</v>
      </c>
      <c r="J174" s="208">
        <v>10</v>
      </c>
      <c r="K174" s="205">
        <v>11</v>
      </c>
      <c r="L174" s="245"/>
      <c r="M174" s="245"/>
    </row>
    <row r="175" spans="1:13" s="95" customFormat="1" ht="76.5">
      <c r="A175" s="12" t="s">
        <v>117</v>
      </c>
      <c r="B175" s="94" t="s">
        <v>322</v>
      </c>
      <c r="C175" s="308" t="s">
        <v>132</v>
      </c>
      <c r="D175" s="308">
        <v>50</v>
      </c>
      <c r="E175" s="211"/>
      <c r="F175" s="309"/>
      <c r="G175" s="310"/>
      <c r="H175" s="309"/>
      <c r="I175" s="309"/>
      <c r="J175" s="298"/>
      <c r="K175" s="188"/>
      <c r="L175" s="311"/>
      <c r="M175" s="311"/>
    </row>
    <row r="176" spans="1:13" s="95" customFormat="1" ht="89.25">
      <c r="A176" s="222">
        <v>2</v>
      </c>
      <c r="B176" s="94" t="s">
        <v>323</v>
      </c>
      <c r="C176" s="314" t="s">
        <v>132</v>
      </c>
      <c r="D176" s="308">
        <v>400</v>
      </c>
      <c r="E176" s="211"/>
      <c r="F176" s="309"/>
      <c r="G176" s="310"/>
      <c r="H176" s="309"/>
      <c r="I176" s="309"/>
      <c r="J176" s="298"/>
      <c r="K176" s="188"/>
      <c r="L176" s="311"/>
      <c r="M176" s="311"/>
    </row>
    <row r="177" spans="1:13" s="47" customFormat="1" ht="12.75">
      <c r="A177" s="597" t="s">
        <v>176</v>
      </c>
      <c r="B177" s="598"/>
      <c r="C177" s="53"/>
      <c r="D177" s="58"/>
      <c r="E177" s="82"/>
      <c r="F177" s="66"/>
      <c r="G177" s="56"/>
      <c r="H177" s="66"/>
      <c r="I177" s="67"/>
      <c r="J177" s="312"/>
      <c r="K177" s="313"/>
    </row>
    <row r="178" spans="1:13" s="22" customFormat="1" ht="12.75">
      <c r="A178" s="590" t="s">
        <v>177</v>
      </c>
      <c r="B178" s="590"/>
      <c r="C178" s="590"/>
      <c r="D178" s="590"/>
      <c r="E178" s="590"/>
      <c r="F178" s="590"/>
      <c r="G178" s="590"/>
      <c r="H178" s="590"/>
      <c r="I178" s="194"/>
      <c r="J178" s="96"/>
      <c r="K178" s="537"/>
    </row>
    <row r="179" spans="1:13" s="98" customFormat="1" ht="15.75">
      <c r="A179" s="571" t="s">
        <v>83</v>
      </c>
      <c r="B179" s="571"/>
      <c r="C179" s="571"/>
      <c r="D179" s="571"/>
      <c r="E179" s="571"/>
      <c r="F179" s="571"/>
      <c r="G179" s="571"/>
      <c r="H179" s="571"/>
      <c r="I179" s="571"/>
      <c r="J179" s="571"/>
      <c r="K179" s="571"/>
      <c r="L179" s="315"/>
      <c r="M179" s="315"/>
    </row>
    <row r="180" spans="1:13" s="34" customFormat="1" ht="25.5">
      <c r="A180" s="243" t="s">
        <v>114</v>
      </c>
      <c r="B180" s="243" t="s">
        <v>28</v>
      </c>
      <c r="C180" s="203" t="s">
        <v>29</v>
      </c>
      <c r="D180" s="110" t="s">
        <v>30</v>
      </c>
      <c r="E180" s="4" t="s">
        <v>31</v>
      </c>
      <c r="F180" s="5" t="s">
        <v>32</v>
      </c>
      <c r="G180" s="5" t="s">
        <v>33</v>
      </c>
      <c r="H180" s="6" t="s">
        <v>34</v>
      </c>
      <c r="I180" s="6" t="s">
        <v>35</v>
      </c>
      <c r="J180" s="7" t="s">
        <v>36</v>
      </c>
      <c r="K180" s="6" t="s">
        <v>37</v>
      </c>
      <c r="L180" s="244"/>
      <c r="M180" s="244"/>
    </row>
    <row r="181" spans="1:13" s="35" customFormat="1" ht="25.5">
      <c r="A181" s="205">
        <v>1</v>
      </c>
      <c r="B181" s="229">
        <v>2</v>
      </c>
      <c r="C181" s="229">
        <v>3</v>
      </c>
      <c r="D181" s="229">
        <v>4</v>
      </c>
      <c r="E181" s="230">
        <v>5</v>
      </c>
      <c r="F181" s="207" t="s">
        <v>105</v>
      </c>
      <c r="G181" s="205">
        <v>7</v>
      </c>
      <c r="H181" s="210" t="s">
        <v>106</v>
      </c>
      <c r="I181" s="205">
        <v>9</v>
      </c>
      <c r="J181" s="208">
        <v>10</v>
      </c>
      <c r="K181" s="205">
        <v>11</v>
      </c>
      <c r="L181" s="245"/>
      <c r="M181" s="245"/>
    </row>
    <row r="182" spans="1:13" s="99" customFormat="1" ht="357.75">
      <c r="A182" s="60">
        <v>1</v>
      </c>
      <c r="B182" s="61" t="s">
        <v>324</v>
      </c>
      <c r="C182" s="106" t="s">
        <v>108</v>
      </c>
      <c r="D182" s="106">
        <v>1180</v>
      </c>
      <c r="E182" s="63"/>
      <c r="F182" s="316"/>
      <c r="G182" s="264"/>
      <c r="H182" s="266"/>
      <c r="I182" s="266"/>
      <c r="J182" s="317"/>
      <c r="K182" s="318"/>
      <c r="L182" s="319"/>
      <c r="M182" s="319"/>
    </row>
    <row r="183" spans="1:13" s="47" customFormat="1" ht="12.75">
      <c r="A183" s="569" t="s">
        <v>8</v>
      </c>
      <c r="B183" s="570"/>
      <c r="C183" s="44"/>
      <c r="D183" s="320"/>
      <c r="E183" s="100"/>
      <c r="F183" s="66"/>
      <c r="G183" s="101"/>
      <c r="H183" s="102"/>
      <c r="I183" s="103"/>
      <c r="J183" s="105"/>
      <c r="K183" s="104"/>
    </row>
    <row r="184" spans="1:13" s="22" customFormat="1" ht="12.75">
      <c r="A184" s="574" t="s">
        <v>178</v>
      </c>
      <c r="B184" s="574"/>
      <c r="C184" s="574"/>
      <c r="D184" s="574"/>
      <c r="E184" s="574"/>
      <c r="F184" s="574"/>
      <c r="G184" s="574"/>
      <c r="H184" s="574"/>
      <c r="I184" s="191"/>
      <c r="J184" s="321"/>
      <c r="K184" s="538"/>
    </row>
    <row r="185" spans="1:13" s="92" customFormat="1" ht="15.75">
      <c r="A185" s="591" t="s">
        <v>84</v>
      </c>
      <c r="B185" s="591"/>
      <c r="C185" s="591"/>
      <c r="D185" s="591"/>
      <c r="E185" s="591"/>
      <c r="F185" s="591"/>
      <c r="G185" s="591"/>
      <c r="H185" s="591"/>
      <c r="I185" s="591"/>
      <c r="J185" s="591"/>
      <c r="K185" s="591"/>
      <c r="L185" s="296"/>
      <c r="M185" s="296"/>
    </row>
    <row r="186" spans="1:13" s="34" customFormat="1" ht="25.5">
      <c r="A186" s="243" t="s">
        <v>114</v>
      </c>
      <c r="B186" s="243" t="s">
        <v>28</v>
      </c>
      <c r="C186" s="203" t="s">
        <v>29</v>
      </c>
      <c r="D186" s="110" t="s">
        <v>30</v>
      </c>
      <c r="E186" s="4" t="s">
        <v>31</v>
      </c>
      <c r="F186" s="5" t="s">
        <v>32</v>
      </c>
      <c r="G186" s="5" t="s">
        <v>33</v>
      </c>
      <c r="H186" s="6" t="s">
        <v>34</v>
      </c>
      <c r="I186" s="6" t="s">
        <v>35</v>
      </c>
      <c r="J186" s="7" t="s">
        <v>36</v>
      </c>
      <c r="K186" s="6" t="s">
        <v>37</v>
      </c>
      <c r="L186" s="244"/>
      <c r="M186" s="244"/>
    </row>
    <row r="187" spans="1:13" s="35" customFormat="1" ht="25.5">
      <c r="A187" s="205">
        <v>1</v>
      </c>
      <c r="B187" s="229">
        <v>2</v>
      </c>
      <c r="C187" s="229">
        <v>3</v>
      </c>
      <c r="D187" s="229">
        <v>4</v>
      </c>
      <c r="E187" s="230">
        <v>5</v>
      </c>
      <c r="F187" s="207" t="s">
        <v>105</v>
      </c>
      <c r="G187" s="205">
        <v>7</v>
      </c>
      <c r="H187" s="210" t="s">
        <v>106</v>
      </c>
      <c r="I187" s="205">
        <v>9</v>
      </c>
      <c r="J187" s="208">
        <v>10</v>
      </c>
      <c r="K187" s="205">
        <v>11</v>
      </c>
      <c r="L187" s="245"/>
      <c r="M187" s="245"/>
    </row>
    <row r="188" spans="1:13" s="37" customFormat="1" ht="84" customHeight="1">
      <c r="A188" s="12">
        <v>1</v>
      </c>
      <c r="B188" s="297" t="s">
        <v>325</v>
      </c>
      <c r="C188" s="12" t="s">
        <v>132</v>
      </c>
      <c r="D188" s="12">
        <v>11650</v>
      </c>
      <c r="E188" s="211"/>
      <c r="F188" s="252"/>
      <c r="G188" s="213"/>
      <c r="H188" s="252"/>
      <c r="I188" s="252"/>
      <c r="J188" s="240"/>
      <c r="K188" s="89"/>
      <c r="L188" s="247"/>
      <c r="M188" s="247"/>
    </row>
    <row r="189" spans="1:13" s="47" customFormat="1" ht="12.75">
      <c r="A189" s="569" t="s">
        <v>9</v>
      </c>
      <c r="B189" s="570"/>
      <c r="C189" s="53"/>
      <c r="D189" s="58"/>
      <c r="E189" s="82"/>
      <c r="F189" s="66"/>
      <c r="G189" s="56"/>
      <c r="H189" s="66"/>
      <c r="I189" s="67"/>
      <c r="J189" s="306"/>
      <c r="K189" s="307"/>
    </row>
    <row r="190" spans="1:13" s="22" customFormat="1" ht="12.75">
      <c r="A190" s="574" t="s">
        <v>179</v>
      </c>
      <c r="B190" s="574"/>
      <c r="C190" s="574"/>
      <c r="D190" s="574"/>
      <c r="E190" s="574"/>
      <c r="F190" s="574"/>
      <c r="G190" s="574"/>
      <c r="H190" s="574"/>
      <c r="I190" s="191"/>
      <c r="J190" s="97"/>
      <c r="K190" s="6"/>
    </row>
    <row r="191" spans="1:13" s="98" customFormat="1" ht="15.75">
      <c r="A191" s="584" t="s">
        <v>101</v>
      </c>
      <c r="B191" s="585"/>
      <c r="C191" s="585"/>
      <c r="D191" s="585"/>
      <c r="E191" s="585"/>
      <c r="F191" s="585"/>
      <c r="G191" s="585"/>
      <c r="H191" s="585"/>
      <c r="I191" s="585"/>
      <c r="J191" s="585"/>
      <c r="K191" s="586"/>
      <c r="L191" s="315"/>
      <c r="M191" s="315"/>
    </row>
    <row r="192" spans="1:13" s="34" customFormat="1" ht="25.5">
      <c r="A192" s="243" t="s">
        <v>114</v>
      </c>
      <c r="B192" s="243" t="s">
        <v>28</v>
      </c>
      <c r="C192" s="203" t="s">
        <v>29</v>
      </c>
      <c r="D192" s="110" t="s">
        <v>30</v>
      </c>
      <c r="E192" s="4" t="s">
        <v>31</v>
      </c>
      <c r="F192" s="5" t="s">
        <v>32</v>
      </c>
      <c r="G192" s="5" t="s">
        <v>33</v>
      </c>
      <c r="H192" s="6" t="s">
        <v>34</v>
      </c>
      <c r="I192" s="6" t="s">
        <v>35</v>
      </c>
      <c r="J192" s="7" t="s">
        <v>36</v>
      </c>
      <c r="K192" s="6" t="s">
        <v>37</v>
      </c>
      <c r="L192" s="244"/>
      <c r="M192" s="244"/>
    </row>
    <row r="193" spans="1:13" s="35" customFormat="1" ht="25.5">
      <c r="A193" s="205">
        <v>1</v>
      </c>
      <c r="B193" s="229">
        <v>2</v>
      </c>
      <c r="C193" s="229">
        <v>3</v>
      </c>
      <c r="D193" s="229">
        <v>4</v>
      </c>
      <c r="E193" s="230">
        <v>5</v>
      </c>
      <c r="F193" s="207" t="s">
        <v>105</v>
      </c>
      <c r="G193" s="205">
        <v>7</v>
      </c>
      <c r="H193" s="210" t="s">
        <v>106</v>
      </c>
      <c r="I193" s="205">
        <v>9</v>
      </c>
      <c r="J193" s="208">
        <v>10</v>
      </c>
      <c r="K193" s="205">
        <v>11</v>
      </c>
      <c r="L193" s="245"/>
      <c r="M193" s="245"/>
    </row>
    <row r="194" spans="1:13" s="99" customFormat="1" ht="204">
      <c r="A194" s="60">
        <v>1</v>
      </c>
      <c r="B194" s="322" t="s">
        <v>326</v>
      </c>
      <c r="C194" s="106" t="s">
        <v>108</v>
      </c>
      <c r="D194" s="323">
        <v>15000</v>
      </c>
      <c r="E194" s="324"/>
      <c r="F194" s="325"/>
      <c r="G194" s="264"/>
      <c r="H194" s="324"/>
      <c r="I194" s="324"/>
      <c r="J194" s="317"/>
      <c r="K194" s="318"/>
      <c r="L194" s="319"/>
      <c r="M194" s="319"/>
    </row>
    <row r="195" spans="1:13" s="47" customFormat="1" ht="12.75">
      <c r="A195" s="589" t="s">
        <v>180</v>
      </c>
      <c r="B195" s="589"/>
      <c r="C195" s="91"/>
      <c r="D195" s="58"/>
      <c r="E195" s="82"/>
      <c r="F195" s="66"/>
      <c r="G195" s="56"/>
      <c r="H195" s="66"/>
      <c r="I195" s="67"/>
      <c r="J195" s="108"/>
      <c r="K195" s="107"/>
    </row>
    <row r="196" spans="1:13" s="22" customFormat="1" ht="12.75">
      <c r="A196" s="590" t="s">
        <v>10</v>
      </c>
      <c r="B196" s="590"/>
      <c r="C196" s="590"/>
      <c r="D196" s="590"/>
      <c r="E196" s="590"/>
      <c r="F196" s="590"/>
      <c r="G196" s="590"/>
      <c r="H196" s="590"/>
      <c r="I196" s="194"/>
      <c r="J196" s="109"/>
      <c r="K196" s="110"/>
    </row>
    <row r="197" spans="1:13" s="98" customFormat="1" ht="15.75">
      <c r="A197" s="584" t="s">
        <v>72</v>
      </c>
      <c r="B197" s="585"/>
      <c r="C197" s="585"/>
      <c r="D197" s="585"/>
      <c r="E197" s="585"/>
      <c r="F197" s="585"/>
      <c r="G197" s="585"/>
      <c r="H197" s="585"/>
      <c r="I197" s="585"/>
      <c r="J197" s="585"/>
      <c r="K197" s="586"/>
      <c r="L197" s="315"/>
      <c r="M197" s="315"/>
    </row>
    <row r="198" spans="1:13" s="34" customFormat="1" ht="25.5">
      <c r="A198" s="243" t="s">
        <v>114</v>
      </c>
      <c r="B198" s="243" t="s">
        <v>28</v>
      </c>
      <c r="C198" s="203" t="s">
        <v>29</v>
      </c>
      <c r="D198" s="110" t="s">
        <v>30</v>
      </c>
      <c r="E198" s="4" t="s">
        <v>31</v>
      </c>
      <c r="F198" s="5" t="s">
        <v>32</v>
      </c>
      <c r="G198" s="5" t="s">
        <v>33</v>
      </c>
      <c r="H198" s="6" t="s">
        <v>34</v>
      </c>
      <c r="I198" s="6" t="s">
        <v>35</v>
      </c>
      <c r="J198" s="7" t="s">
        <v>36</v>
      </c>
      <c r="K198" s="6" t="s">
        <v>37</v>
      </c>
      <c r="L198" s="244"/>
      <c r="M198" s="244"/>
    </row>
    <row r="199" spans="1:13" s="35" customFormat="1" ht="25.5">
      <c r="A199" s="205">
        <v>1</v>
      </c>
      <c r="B199" s="229">
        <v>2</v>
      </c>
      <c r="C199" s="229">
        <v>3</v>
      </c>
      <c r="D199" s="229">
        <v>4</v>
      </c>
      <c r="E199" s="230">
        <v>5</v>
      </c>
      <c r="F199" s="207" t="s">
        <v>105</v>
      </c>
      <c r="G199" s="205">
        <v>7</v>
      </c>
      <c r="H199" s="210" t="s">
        <v>106</v>
      </c>
      <c r="I199" s="205">
        <v>9</v>
      </c>
      <c r="J199" s="208">
        <v>10</v>
      </c>
      <c r="K199" s="205">
        <v>11</v>
      </c>
      <c r="L199" s="245"/>
      <c r="M199" s="245"/>
    </row>
    <row r="200" spans="1:13" s="72" customFormat="1" ht="127.5">
      <c r="A200" s="327">
        <v>1</v>
      </c>
      <c r="B200" s="61" t="s">
        <v>107</v>
      </c>
      <c r="C200" s="106" t="s">
        <v>132</v>
      </c>
      <c r="D200" s="106">
        <v>72000</v>
      </c>
      <c r="E200" s="130"/>
      <c r="F200" s="63"/>
      <c r="G200" s="146"/>
      <c r="H200" s="63"/>
      <c r="I200" s="63"/>
      <c r="J200" s="317"/>
      <c r="K200" s="318"/>
      <c r="L200" s="269"/>
      <c r="M200" s="269"/>
    </row>
    <row r="201" spans="1:13" s="21" customFormat="1">
      <c r="A201" s="549" t="s">
        <v>181</v>
      </c>
      <c r="B201" s="550"/>
      <c r="C201" s="29"/>
      <c r="D201" s="118"/>
      <c r="E201" s="112"/>
      <c r="F201" s="114"/>
      <c r="G201" s="20"/>
      <c r="H201" s="114"/>
      <c r="I201" s="115"/>
      <c r="J201" s="117"/>
      <c r="K201" s="116"/>
    </row>
    <row r="202" spans="1:13" s="96" customFormat="1" ht="12.75">
      <c r="A202" s="588" t="s">
        <v>11</v>
      </c>
      <c r="B202" s="552"/>
      <c r="C202" s="552"/>
      <c r="D202" s="552"/>
      <c r="E202" s="552"/>
      <c r="F202" s="552"/>
      <c r="G202" s="552"/>
      <c r="H202" s="552"/>
      <c r="I202" s="191"/>
      <c r="J202" s="109"/>
      <c r="K202" s="110"/>
    </row>
    <row r="203" spans="1:13" s="98" customFormat="1" ht="15.75">
      <c r="A203" s="571" t="s">
        <v>73</v>
      </c>
      <c r="B203" s="571"/>
      <c r="C203" s="571"/>
      <c r="D203" s="571"/>
      <c r="E203" s="571"/>
      <c r="F203" s="571"/>
      <c r="G203" s="571"/>
      <c r="H203" s="571"/>
      <c r="I203" s="571"/>
      <c r="J203" s="571"/>
      <c r="K203" s="571"/>
      <c r="L203" s="315"/>
      <c r="M203" s="315"/>
    </row>
    <row r="204" spans="1:13" s="34" customFormat="1" ht="25.5">
      <c r="A204" s="243" t="s">
        <v>114</v>
      </c>
      <c r="B204" s="243" t="s">
        <v>28</v>
      </c>
      <c r="C204" s="203" t="s">
        <v>29</v>
      </c>
      <c r="D204" s="110" t="s">
        <v>30</v>
      </c>
      <c r="E204" s="4" t="s">
        <v>31</v>
      </c>
      <c r="F204" s="5" t="s">
        <v>32</v>
      </c>
      <c r="G204" s="5" t="s">
        <v>33</v>
      </c>
      <c r="H204" s="6" t="s">
        <v>34</v>
      </c>
      <c r="I204" s="6" t="s">
        <v>35</v>
      </c>
      <c r="J204" s="7" t="s">
        <v>36</v>
      </c>
      <c r="K204" s="6" t="s">
        <v>37</v>
      </c>
      <c r="L204" s="244"/>
      <c r="M204" s="244"/>
    </row>
    <row r="205" spans="1:13" s="35" customFormat="1" ht="25.5">
      <c r="A205" s="205">
        <v>1</v>
      </c>
      <c r="B205" s="229">
        <v>2</v>
      </c>
      <c r="C205" s="229">
        <v>3</v>
      </c>
      <c r="D205" s="229">
        <v>4</v>
      </c>
      <c r="E205" s="230">
        <v>5</v>
      </c>
      <c r="F205" s="207" t="s">
        <v>105</v>
      </c>
      <c r="G205" s="205">
        <v>7</v>
      </c>
      <c r="H205" s="210" t="s">
        <v>106</v>
      </c>
      <c r="I205" s="205">
        <v>9</v>
      </c>
      <c r="J205" s="208">
        <v>10</v>
      </c>
      <c r="K205" s="205">
        <v>11</v>
      </c>
      <c r="L205" s="245"/>
      <c r="M205" s="245"/>
    </row>
    <row r="206" spans="1:13" s="99" customFormat="1" ht="165.75">
      <c r="A206" s="328">
        <v>1</v>
      </c>
      <c r="B206" s="61" t="s">
        <v>327</v>
      </c>
      <c r="C206" s="106" t="s">
        <v>132</v>
      </c>
      <c r="D206" s="329">
        <v>54000</v>
      </c>
      <c r="E206" s="130"/>
      <c r="F206" s="63"/>
      <c r="G206" s="264"/>
      <c r="H206" s="63"/>
      <c r="I206" s="63"/>
      <c r="J206" s="298"/>
      <c r="K206" s="188"/>
      <c r="L206" s="319"/>
      <c r="M206" s="330"/>
    </row>
    <row r="207" spans="1:13" s="21" customFormat="1">
      <c r="A207" s="549" t="s">
        <v>182</v>
      </c>
      <c r="B207" s="587"/>
      <c r="C207" s="111"/>
      <c r="D207" s="118"/>
      <c r="E207" s="112"/>
      <c r="F207" s="114"/>
      <c r="G207" s="20"/>
      <c r="H207" s="114"/>
      <c r="I207" s="115"/>
      <c r="J207" s="331"/>
      <c r="K207" s="174"/>
    </row>
    <row r="208" spans="1:13" s="22" customFormat="1" ht="12.75">
      <c r="A208" s="574" t="s">
        <v>12</v>
      </c>
      <c r="B208" s="574"/>
      <c r="C208" s="574"/>
      <c r="D208" s="574"/>
      <c r="E208" s="574"/>
      <c r="F208" s="574"/>
      <c r="G208" s="574"/>
      <c r="H208" s="574"/>
      <c r="I208" s="191"/>
      <c r="J208" s="109"/>
      <c r="K208" s="110"/>
    </row>
    <row r="209" spans="1:13" s="98" customFormat="1" ht="15.75">
      <c r="A209" s="571" t="s">
        <v>102</v>
      </c>
      <c r="B209" s="571"/>
      <c r="C209" s="571"/>
      <c r="D209" s="571"/>
      <c r="E209" s="571"/>
      <c r="F209" s="571"/>
      <c r="G209" s="571"/>
      <c r="H209" s="571"/>
      <c r="I209" s="571"/>
      <c r="J209" s="571"/>
      <c r="K209" s="571"/>
      <c r="L209" s="315"/>
      <c r="M209" s="315"/>
    </row>
    <row r="210" spans="1:13" s="34" customFormat="1" ht="25.5">
      <c r="A210" s="243" t="s">
        <v>114</v>
      </c>
      <c r="B210" s="243" t="s">
        <v>28</v>
      </c>
      <c r="C210" s="203" t="s">
        <v>29</v>
      </c>
      <c r="D210" s="110" t="s">
        <v>30</v>
      </c>
      <c r="E210" s="4" t="s">
        <v>31</v>
      </c>
      <c r="F210" s="5" t="s">
        <v>32</v>
      </c>
      <c r="G210" s="5" t="s">
        <v>33</v>
      </c>
      <c r="H210" s="6" t="s">
        <v>34</v>
      </c>
      <c r="I210" s="6" t="s">
        <v>35</v>
      </c>
      <c r="J210" s="7" t="s">
        <v>36</v>
      </c>
      <c r="K210" s="6" t="s">
        <v>37</v>
      </c>
      <c r="L210" s="244"/>
      <c r="M210" s="244"/>
    </row>
    <row r="211" spans="1:13" s="35" customFormat="1" ht="25.5">
      <c r="A211" s="205">
        <v>1</v>
      </c>
      <c r="B211" s="229">
        <v>2</v>
      </c>
      <c r="C211" s="229">
        <v>3</v>
      </c>
      <c r="D211" s="229">
        <v>4</v>
      </c>
      <c r="E211" s="230">
        <v>5</v>
      </c>
      <c r="F211" s="207" t="s">
        <v>105</v>
      </c>
      <c r="G211" s="205">
        <v>7</v>
      </c>
      <c r="H211" s="210" t="s">
        <v>106</v>
      </c>
      <c r="I211" s="205">
        <v>9</v>
      </c>
      <c r="J211" s="208">
        <v>10</v>
      </c>
      <c r="K211" s="205">
        <v>11</v>
      </c>
      <c r="L211" s="245"/>
      <c r="M211" s="245"/>
    </row>
    <row r="212" spans="1:13" s="269" customFormat="1" ht="89.25">
      <c r="A212" s="332">
        <v>1</v>
      </c>
      <c r="B212" s="61" t="s">
        <v>328</v>
      </c>
      <c r="C212" s="106" t="s">
        <v>132</v>
      </c>
      <c r="D212" s="106">
        <v>32200</v>
      </c>
      <c r="E212" s="130"/>
      <c r="F212" s="272"/>
      <c r="G212" s="146"/>
      <c r="H212" s="333"/>
      <c r="I212" s="333"/>
      <c r="J212" s="298"/>
      <c r="K212" s="188"/>
    </row>
    <row r="213" spans="1:13" s="21" customFormat="1">
      <c r="A213" s="549" t="s">
        <v>183</v>
      </c>
      <c r="B213" s="587"/>
      <c r="C213" s="111"/>
      <c r="D213" s="118"/>
      <c r="E213" s="112"/>
      <c r="F213" s="114"/>
      <c r="G213" s="20"/>
      <c r="H213" s="114"/>
      <c r="I213" s="115"/>
      <c r="J213" s="331"/>
      <c r="K213" s="174"/>
    </row>
    <row r="214" spans="1:13" s="22" customFormat="1" ht="12.75">
      <c r="A214" s="574" t="s">
        <v>13</v>
      </c>
      <c r="B214" s="574"/>
      <c r="C214" s="574"/>
      <c r="D214" s="574"/>
      <c r="E214" s="574"/>
      <c r="F214" s="574"/>
      <c r="G214" s="574"/>
      <c r="H214" s="574"/>
      <c r="I214" s="191"/>
      <c r="J214" s="109"/>
      <c r="K214" s="110"/>
    </row>
    <row r="215" spans="1:13" s="98" customFormat="1" ht="15.75">
      <c r="A215" s="564" t="s">
        <v>103</v>
      </c>
      <c r="B215" s="565"/>
      <c r="C215" s="565"/>
      <c r="D215" s="565"/>
      <c r="E215" s="565"/>
      <c r="F215" s="565"/>
      <c r="G215" s="565"/>
      <c r="H215" s="565"/>
      <c r="I215" s="565"/>
      <c r="J215" s="565"/>
      <c r="K215" s="566"/>
      <c r="L215" s="315"/>
      <c r="M215" s="315"/>
    </row>
    <row r="216" spans="1:13" s="34" customFormat="1" ht="25.5">
      <c r="A216" s="243" t="s">
        <v>114</v>
      </c>
      <c r="B216" s="243" t="s">
        <v>28</v>
      </c>
      <c r="C216" s="203" t="s">
        <v>29</v>
      </c>
      <c r="D216" s="110" t="s">
        <v>30</v>
      </c>
      <c r="E216" s="4" t="s">
        <v>31</v>
      </c>
      <c r="F216" s="5" t="s">
        <v>32</v>
      </c>
      <c r="G216" s="5" t="s">
        <v>33</v>
      </c>
      <c r="H216" s="6" t="s">
        <v>34</v>
      </c>
      <c r="I216" s="6" t="s">
        <v>35</v>
      </c>
      <c r="J216" s="7" t="s">
        <v>36</v>
      </c>
      <c r="K216" s="6" t="s">
        <v>37</v>
      </c>
      <c r="L216" s="244"/>
      <c r="M216" s="244"/>
    </row>
    <row r="217" spans="1:13" s="35" customFormat="1" ht="25.5">
      <c r="A217" s="205">
        <v>1</v>
      </c>
      <c r="B217" s="229">
        <v>2</v>
      </c>
      <c r="C217" s="229">
        <v>3</v>
      </c>
      <c r="D217" s="229">
        <v>4</v>
      </c>
      <c r="E217" s="230">
        <v>5</v>
      </c>
      <c r="F217" s="207" t="s">
        <v>105</v>
      </c>
      <c r="G217" s="205">
        <v>7</v>
      </c>
      <c r="H217" s="210" t="s">
        <v>106</v>
      </c>
      <c r="I217" s="205">
        <v>9</v>
      </c>
      <c r="J217" s="208">
        <v>10</v>
      </c>
      <c r="K217" s="205">
        <v>11</v>
      </c>
      <c r="L217" s="245"/>
      <c r="M217" s="245"/>
    </row>
    <row r="218" spans="1:13" s="50" customFormat="1" ht="63.75">
      <c r="A218" s="246">
        <v>1</v>
      </c>
      <c r="B218" s="49" t="s">
        <v>329</v>
      </c>
      <c r="C218" s="125" t="s">
        <v>132</v>
      </c>
      <c r="D218" s="125">
        <v>2000</v>
      </c>
      <c r="E218" s="85"/>
      <c r="F218" s="166"/>
      <c r="G218" s="167"/>
      <c r="H218" s="166"/>
      <c r="I218" s="335"/>
      <c r="J218" s="298"/>
      <c r="K218" s="188"/>
      <c r="L218" s="257"/>
      <c r="M218" s="257"/>
    </row>
    <row r="219" spans="1:13" s="21" customFormat="1">
      <c r="A219" s="549" t="s">
        <v>184</v>
      </c>
      <c r="B219" s="550"/>
      <c r="C219" s="29"/>
      <c r="D219" s="118"/>
      <c r="E219" s="112"/>
      <c r="F219" s="120"/>
      <c r="G219" s="20"/>
      <c r="H219" s="114"/>
      <c r="I219" s="115"/>
      <c r="J219" s="122"/>
      <c r="K219" s="121"/>
    </row>
    <row r="220" spans="1:13" s="22" customFormat="1" ht="12.75">
      <c r="A220" s="574" t="s">
        <v>14</v>
      </c>
      <c r="B220" s="574"/>
      <c r="C220" s="574"/>
      <c r="D220" s="574"/>
      <c r="E220" s="574"/>
      <c r="F220" s="574"/>
      <c r="G220" s="574"/>
      <c r="H220" s="574"/>
      <c r="I220" s="191"/>
      <c r="J220" s="336"/>
      <c r="K220" s="337"/>
    </row>
    <row r="221" spans="1:13" s="98" customFormat="1" ht="15.75">
      <c r="A221" s="564" t="s">
        <v>104</v>
      </c>
      <c r="B221" s="565"/>
      <c r="C221" s="565"/>
      <c r="D221" s="565"/>
      <c r="E221" s="565"/>
      <c r="F221" s="565"/>
      <c r="G221" s="565"/>
      <c r="H221" s="565"/>
      <c r="I221" s="567"/>
      <c r="J221" s="567"/>
      <c r="K221" s="567"/>
      <c r="L221" s="315"/>
      <c r="M221" s="315"/>
    </row>
    <row r="222" spans="1:13" s="34" customFormat="1" ht="25.5">
      <c r="A222" s="243" t="s">
        <v>114</v>
      </c>
      <c r="B222" s="243" t="s">
        <v>28</v>
      </c>
      <c r="C222" s="203" t="s">
        <v>29</v>
      </c>
      <c r="D222" s="110" t="s">
        <v>30</v>
      </c>
      <c r="E222" s="4" t="s">
        <v>31</v>
      </c>
      <c r="F222" s="5" t="s">
        <v>32</v>
      </c>
      <c r="G222" s="5" t="s">
        <v>33</v>
      </c>
      <c r="H222" s="6" t="s">
        <v>34</v>
      </c>
      <c r="I222" s="6" t="s">
        <v>35</v>
      </c>
      <c r="J222" s="7" t="s">
        <v>36</v>
      </c>
      <c r="K222" s="6" t="s">
        <v>37</v>
      </c>
      <c r="L222" s="244"/>
      <c r="M222" s="244"/>
    </row>
    <row r="223" spans="1:13" s="35" customFormat="1" ht="25.5">
      <c r="A223" s="205">
        <v>1</v>
      </c>
      <c r="B223" s="229">
        <v>2</v>
      </c>
      <c r="C223" s="229">
        <v>3</v>
      </c>
      <c r="D223" s="229">
        <v>4</v>
      </c>
      <c r="E223" s="230">
        <v>5</v>
      </c>
      <c r="F223" s="207" t="s">
        <v>105</v>
      </c>
      <c r="G223" s="205">
        <v>7</v>
      </c>
      <c r="H223" s="210" t="s">
        <v>106</v>
      </c>
      <c r="I223" s="205">
        <v>9</v>
      </c>
      <c r="J223" s="208">
        <v>10</v>
      </c>
      <c r="K223" s="205">
        <v>11</v>
      </c>
      <c r="L223" s="245"/>
      <c r="M223" s="245"/>
    </row>
    <row r="224" spans="1:13" s="50" customFormat="1" ht="25.5">
      <c r="A224" s="246">
        <v>1</v>
      </c>
      <c r="B224" s="49" t="s">
        <v>200</v>
      </c>
      <c r="C224" s="125" t="s">
        <v>132</v>
      </c>
      <c r="D224" s="125">
        <v>3600</v>
      </c>
      <c r="E224" s="85"/>
      <c r="F224" s="166"/>
      <c r="G224" s="167"/>
      <c r="H224" s="166"/>
      <c r="I224" s="166"/>
      <c r="J224" s="258"/>
      <c r="K224" s="259"/>
      <c r="L224" s="257"/>
      <c r="M224" s="257"/>
    </row>
    <row r="225" spans="1:13" s="21" customFormat="1">
      <c r="A225" s="549" t="s">
        <v>186</v>
      </c>
      <c r="B225" s="550"/>
      <c r="C225" s="29"/>
      <c r="D225" s="118"/>
      <c r="E225" s="112"/>
      <c r="F225" s="114"/>
      <c r="G225" s="20"/>
      <c r="H225" s="114"/>
      <c r="I225" s="115"/>
      <c r="J225" s="331"/>
      <c r="K225" s="174"/>
    </row>
    <row r="226" spans="1:13" s="22" customFormat="1" ht="12.75">
      <c r="A226" s="574" t="s">
        <v>187</v>
      </c>
      <c r="B226" s="574"/>
      <c r="C226" s="574"/>
      <c r="D226" s="574"/>
      <c r="E226" s="574"/>
      <c r="F226" s="574"/>
      <c r="G226" s="574"/>
      <c r="H226" s="574"/>
      <c r="I226" s="191"/>
      <c r="J226" s="124"/>
      <c r="K226" s="123"/>
    </row>
    <row r="227" spans="1:13" s="98" customFormat="1" ht="15.75">
      <c r="A227" s="564" t="s">
        <v>99</v>
      </c>
      <c r="B227" s="565"/>
      <c r="C227" s="565"/>
      <c r="D227" s="565"/>
      <c r="E227" s="565"/>
      <c r="F227" s="565"/>
      <c r="G227" s="565"/>
      <c r="H227" s="565"/>
      <c r="I227" s="565"/>
      <c r="J227" s="565"/>
      <c r="K227" s="566"/>
      <c r="L227" s="315"/>
      <c r="M227" s="315"/>
    </row>
    <row r="228" spans="1:13" s="34" customFormat="1" ht="25.5">
      <c r="A228" s="243" t="s">
        <v>114</v>
      </c>
      <c r="B228" s="243" t="s">
        <v>28</v>
      </c>
      <c r="C228" s="203" t="s">
        <v>29</v>
      </c>
      <c r="D228" s="110" t="s">
        <v>30</v>
      </c>
      <c r="E228" s="4" t="s">
        <v>31</v>
      </c>
      <c r="F228" s="5" t="s">
        <v>32</v>
      </c>
      <c r="G228" s="5" t="s">
        <v>33</v>
      </c>
      <c r="H228" s="6" t="s">
        <v>34</v>
      </c>
      <c r="I228" s="6" t="s">
        <v>35</v>
      </c>
      <c r="J228" s="7" t="s">
        <v>36</v>
      </c>
      <c r="K228" s="6" t="s">
        <v>37</v>
      </c>
      <c r="L228" s="244"/>
      <c r="M228" s="244"/>
    </row>
    <row r="229" spans="1:13" s="35" customFormat="1" ht="25.5">
      <c r="A229" s="205">
        <v>1</v>
      </c>
      <c r="B229" s="229">
        <v>2</v>
      </c>
      <c r="C229" s="229">
        <v>3</v>
      </c>
      <c r="D229" s="229">
        <v>4</v>
      </c>
      <c r="E229" s="230">
        <v>5</v>
      </c>
      <c r="F229" s="207" t="s">
        <v>105</v>
      </c>
      <c r="G229" s="205">
        <v>7</v>
      </c>
      <c r="H229" s="210" t="s">
        <v>106</v>
      </c>
      <c r="I229" s="205">
        <v>9</v>
      </c>
      <c r="J229" s="208">
        <v>10</v>
      </c>
      <c r="K229" s="205">
        <v>11</v>
      </c>
      <c r="L229" s="245"/>
      <c r="M229" s="245"/>
    </row>
    <row r="230" spans="1:13" s="50" customFormat="1" ht="38.25">
      <c r="A230" s="246">
        <v>1</v>
      </c>
      <c r="B230" s="49" t="s">
        <v>330</v>
      </c>
      <c r="C230" s="125" t="s">
        <v>132</v>
      </c>
      <c r="D230" s="125">
        <v>3450</v>
      </c>
      <c r="E230" s="85"/>
      <c r="F230" s="166"/>
      <c r="G230" s="167"/>
      <c r="H230" s="166"/>
      <c r="I230" s="166"/>
      <c r="J230" s="258"/>
      <c r="K230" s="188"/>
      <c r="L230" s="257"/>
      <c r="M230" s="257"/>
    </row>
    <row r="231" spans="1:13" s="21" customFormat="1">
      <c r="A231" s="549" t="s">
        <v>188</v>
      </c>
      <c r="B231" s="550"/>
      <c r="C231" s="29"/>
      <c r="D231" s="118"/>
      <c r="E231" s="112"/>
      <c r="F231" s="114"/>
      <c r="G231" s="20"/>
      <c r="H231" s="114"/>
      <c r="I231" s="115"/>
      <c r="J231" s="331"/>
      <c r="K231" s="338"/>
    </row>
    <row r="232" spans="1:13" s="22" customFormat="1" ht="12.75">
      <c r="A232" s="574" t="s">
        <v>189</v>
      </c>
      <c r="B232" s="574"/>
      <c r="C232" s="574"/>
      <c r="D232" s="574"/>
      <c r="E232" s="574"/>
      <c r="F232" s="574"/>
      <c r="G232" s="574"/>
      <c r="H232" s="574"/>
      <c r="I232" s="191"/>
      <c r="J232" s="197"/>
      <c r="K232" s="123"/>
    </row>
    <row r="233" spans="1:13" s="98" customFormat="1" ht="15.75">
      <c r="A233" s="571" t="s">
        <v>74</v>
      </c>
      <c r="B233" s="571"/>
      <c r="C233" s="571"/>
      <c r="D233" s="571"/>
      <c r="E233" s="571"/>
      <c r="F233" s="571"/>
      <c r="G233" s="571"/>
      <c r="H233" s="571"/>
      <c r="I233" s="571"/>
      <c r="J233" s="571"/>
      <c r="K233" s="571"/>
      <c r="L233" s="315"/>
      <c r="M233" s="315"/>
    </row>
    <row r="234" spans="1:13" s="34" customFormat="1" ht="25.5">
      <c r="A234" s="243" t="s">
        <v>114</v>
      </c>
      <c r="B234" s="243" t="s">
        <v>28</v>
      </c>
      <c r="C234" s="203" t="s">
        <v>29</v>
      </c>
      <c r="D234" s="110" t="s">
        <v>30</v>
      </c>
      <c r="E234" s="4" t="s">
        <v>31</v>
      </c>
      <c r="F234" s="5" t="s">
        <v>32</v>
      </c>
      <c r="G234" s="5" t="s">
        <v>33</v>
      </c>
      <c r="H234" s="6" t="s">
        <v>34</v>
      </c>
      <c r="I234" s="6" t="s">
        <v>35</v>
      </c>
      <c r="J234" s="7" t="s">
        <v>36</v>
      </c>
      <c r="K234" s="6" t="s">
        <v>37</v>
      </c>
      <c r="L234" s="244"/>
      <c r="M234" s="244"/>
    </row>
    <row r="235" spans="1:13" s="35" customFormat="1" ht="25.5">
      <c r="A235" s="205">
        <v>1</v>
      </c>
      <c r="B235" s="229">
        <v>2</v>
      </c>
      <c r="C235" s="229">
        <v>3</v>
      </c>
      <c r="D235" s="229">
        <v>4</v>
      </c>
      <c r="E235" s="230">
        <v>5</v>
      </c>
      <c r="F235" s="207" t="s">
        <v>105</v>
      </c>
      <c r="G235" s="205">
        <v>7</v>
      </c>
      <c r="H235" s="210" t="s">
        <v>106</v>
      </c>
      <c r="I235" s="205">
        <v>9</v>
      </c>
      <c r="J235" s="208">
        <v>10</v>
      </c>
      <c r="K235" s="205">
        <v>11</v>
      </c>
      <c r="L235" s="245"/>
      <c r="M235" s="245"/>
    </row>
    <row r="236" spans="1:13" s="50" customFormat="1" ht="89.25">
      <c r="A236" s="246">
        <v>1</v>
      </c>
      <c r="B236" s="49" t="s">
        <v>331</v>
      </c>
      <c r="C236" s="125" t="s">
        <v>132</v>
      </c>
      <c r="D236" s="125">
        <v>1500</v>
      </c>
      <c r="E236" s="85"/>
      <c r="F236" s="339"/>
      <c r="G236" s="167"/>
      <c r="H236" s="166"/>
      <c r="I236" s="166"/>
      <c r="J236" s="298"/>
      <c r="K236" s="188"/>
      <c r="L236" s="257"/>
      <c r="M236" s="257"/>
    </row>
    <row r="237" spans="1:13" s="21" customFormat="1">
      <c r="A237" s="549" t="s">
        <v>190</v>
      </c>
      <c r="B237" s="550"/>
      <c r="C237" s="29"/>
      <c r="D237" s="118"/>
      <c r="E237" s="112"/>
      <c r="F237" s="114"/>
      <c r="G237" s="20"/>
      <c r="H237" s="114"/>
      <c r="I237" s="115"/>
      <c r="J237" s="331"/>
      <c r="K237" s="174"/>
    </row>
    <row r="238" spans="1:13" s="22" customFormat="1" ht="12.75">
      <c r="A238" s="574" t="s">
        <v>191</v>
      </c>
      <c r="B238" s="574"/>
      <c r="C238" s="574"/>
      <c r="D238" s="574"/>
      <c r="E238" s="574"/>
      <c r="F238" s="574"/>
      <c r="G238" s="574"/>
      <c r="H238" s="574"/>
      <c r="I238" s="191"/>
      <c r="J238" s="197"/>
      <c r="K238" s="123"/>
    </row>
    <row r="239" spans="1:13" s="98" customFormat="1" ht="15.75">
      <c r="A239" s="571" t="s">
        <v>75</v>
      </c>
      <c r="B239" s="571"/>
      <c r="C239" s="571"/>
      <c r="D239" s="571"/>
      <c r="E239" s="571"/>
      <c r="F239" s="571"/>
      <c r="G239" s="571"/>
      <c r="H239" s="571"/>
      <c r="I239" s="571"/>
      <c r="J239" s="571"/>
      <c r="K239" s="571"/>
      <c r="L239" s="315"/>
      <c r="M239" s="315"/>
    </row>
    <row r="240" spans="1:13" s="34" customFormat="1" ht="25.5">
      <c r="A240" s="243" t="s">
        <v>114</v>
      </c>
      <c r="B240" s="243" t="s">
        <v>28</v>
      </c>
      <c r="C240" s="203" t="s">
        <v>29</v>
      </c>
      <c r="D240" s="110" t="s">
        <v>30</v>
      </c>
      <c r="E240" s="4" t="s">
        <v>31</v>
      </c>
      <c r="F240" s="5" t="s">
        <v>32</v>
      </c>
      <c r="G240" s="5" t="s">
        <v>33</v>
      </c>
      <c r="H240" s="6" t="s">
        <v>34</v>
      </c>
      <c r="I240" s="6" t="s">
        <v>35</v>
      </c>
      <c r="J240" s="7" t="s">
        <v>36</v>
      </c>
      <c r="K240" s="6" t="s">
        <v>37</v>
      </c>
      <c r="L240" s="244"/>
      <c r="M240" s="244"/>
    </row>
    <row r="241" spans="1:13" s="35" customFormat="1" ht="25.5">
      <c r="A241" s="205">
        <v>1</v>
      </c>
      <c r="B241" s="229">
        <v>2</v>
      </c>
      <c r="C241" s="229">
        <v>3</v>
      </c>
      <c r="D241" s="229">
        <v>4</v>
      </c>
      <c r="E241" s="230">
        <v>5</v>
      </c>
      <c r="F241" s="207" t="s">
        <v>105</v>
      </c>
      <c r="G241" s="205">
        <v>7</v>
      </c>
      <c r="H241" s="210" t="s">
        <v>106</v>
      </c>
      <c r="I241" s="205">
        <v>9</v>
      </c>
      <c r="J241" s="208">
        <v>10</v>
      </c>
      <c r="K241" s="205">
        <v>11</v>
      </c>
      <c r="L241" s="245"/>
      <c r="M241" s="245"/>
    </row>
    <row r="242" spans="1:13" s="50" customFormat="1" ht="76.5">
      <c r="A242" s="246">
        <v>1</v>
      </c>
      <c r="B242" s="49" t="s">
        <v>332</v>
      </c>
      <c r="C242" s="125" t="s">
        <v>132</v>
      </c>
      <c r="D242" s="125">
        <v>1500</v>
      </c>
      <c r="E242" s="85"/>
      <c r="F242" s="166"/>
      <c r="G242" s="167"/>
      <c r="H242" s="166"/>
      <c r="I242" s="166"/>
      <c r="J242" s="298"/>
      <c r="K242" s="188"/>
      <c r="L242" s="257"/>
      <c r="M242" s="257"/>
    </row>
    <row r="243" spans="1:13" s="21" customFormat="1">
      <c r="A243" s="549" t="s">
        <v>15</v>
      </c>
      <c r="B243" s="550"/>
      <c r="C243" s="126"/>
      <c r="D243" s="340"/>
      <c r="E243" s="127"/>
      <c r="F243" s="114"/>
      <c r="G243" s="128"/>
      <c r="H243" s="114"/>
      <c r="I243" s="114"/>
      <c r="J243" s="341"/>
      <c r="K243" s="196"/>
    </row>
    <row r="244" spans="1:13" s="22" customFormat="1" ht="12.75">
      <c r="A244" s="574" t="s">
        <v>194</v>
      </c>
      <c r="B244" s="574"/>
      <c r="C244" s="574"/>
      <c r="D244" s="574"/>
      <c r="E244" s="574"/>
      <c r="F244" s="574"/>
      <c r="G244" s="574"/>
      <c r="H244" s="574"/>
      <c r="I244" s="191"/>
      <c r="J244" s="197"/>
      <c r="K244" s="123"/>
    </row>
    <row r="245" spans="1:13" s="98" customFormat="1" ht="15.75">
      <c r="A245" s="571" t="s">
        <v>85</v>
      </c>
      <c r="B245" s="571"/>
      <c r="C245" s="571"/>
      <c r="D245" s="571"/>
      <c r="E245" s="571"/>
      <c r="F245" s="571"/>
      <c r="G245" s="571"/>
      <c r="H245" s="571"/>
      <c r="I245" s="571"/>
      <c r="J245" s="571"/>
      <c r="K245" s="571"/>
      <c r="L245" s="315"/>
      <c r="M245" s="315"/>
    </row>
    <row r="246" spans="1:13" s="34" customFormat="1" ht="25.5">
      <c r="A246" s="243" t="s">
        <v>114</v>
      </c>
      <c r="B246" s="243" t="s">
        <v>28</v>
      </c>
      <c r="C246" s="203" t="s">
        <v>29</v>
      </c>
      <c r="D246" s="110" t="s">
        <v>30</v>
      </c>
      <c r="E246" s="4" t="s">
        <v>31</v>
      </c>
      <c r="F246" s="5" t="s">
        <v>32</v>
      </c>
      <c r="G246" s="5" t="s">
        <v>33</v>
      </c>
      <c r="H246" s="6" t="s">
        <v>34</v>
      </c>
      <c r="I246" s="6" t="s">
        <v>35</v>
      </c>
      <c r="J246" s="7" t="s">
        <v>36</v>
      </c>
      <c r="K246" s="6" t="s">
        <v>37</v>
      </c>
      <c r="L246" s="244"/>
      <c r="M246" s="244"/>
    </row>
    <row r="247" spans="1:13" s="35" customFormat="1" ht="25.5">
      <c r="A247" s="205">
        <v>1</v>
      </c>
      <c r="B247" s="229">
        <v>2</v>
      </c>
      <c r="C247" s="229">
        <v>3</v>
      </c>
      <c r="D247" s="229">
        <v>4</v>
      </c>
      <c r="E247" s="230">
        <v>5</v>
      </c>
      <c r="F247" s="207" t="s">
        <v>105</v>
      </c>
      <c r="G247" s="205">
        <v>7</v>
      </c>
      <c r="H247" s="210" t="s">
        <v>106</v>
      </c>
      <c r="I247" s="205">
        <v>9</v>
      </c>
      <c r="J247" s="208">
        <v>10</v>
      </c>
      <c r="K247" s="205">
        <v>11</v>
      </c>
      <c r="L247" s="245"/>
      <c r="M247" s="245"/>
    </row>
    <row r="248" spans="1:13" s="50" customFormat="1" ht="204">
      <c r="A248" s="246">
        <v>1</v>
      </c>
      <c r="B248" s="49" t="s">
        <v>333</v>
      </c>
      <c r="C248" s="125" t="s">
        <v>132</v>
      </c>
      <c r="D248" s="125">
        <v>18000</v>
      </c>
      <c r="E248" s="85"/>
      <c r="F248" s="166"/>
      <c r="G248" s="167"/>
      <c r="H248" s="166"/>
      <c r="I248" s="166"/>
      <c r="J248" s="342"/>
      <c r="K248" s="302"/>
      <c r="L248" s="257"/>
      <c r="M248" s="257"/>
    </row>
    <row r="249" spans="1:13" s="132" customFormat="1" ht="38.25">
      <c r="A249" s="106">
        <v>2</v>
      </c>
      <c r="B249" s="129" t="s">
        <v>208</v>
      </c>
      <c r="C249" s="106" t="s">
        <v>209</v>
      </c>
      <c r="D249" s="106">
        <v>680</v>
      </c>
      <c r="E249" s="130"/>
      <c r="F249" s="166"/>
      <c r="G249" s="131"/>
      <c r="H249" s="166"/>
      <c r="I249" s="130"/>
      <c r="J249" s="198"/>
      <c r="K249" s="110"/>
    </row>
    <row r="250" spans="1:13" s="47" customFormat="1" ht="12.75">
      <c r="A250" s="569" t="s">
        <v>196</v>
      </c>
      <c r="B250" s="570"/>
      <c r="C250" s="53"/>
      <c r="D250" s="58"/>
      <c r="E250" s="82"/>
      <c r="F250" s="66"/>
      <c r="G250" s="56"/>
      <c r="H250" s="66"/>
      <c r="I250" s="67"/>
      <c r="J250" s="343"/>
      <c r="K250" s="58"/>
    </row>
    <row r="251" spans="1:13" s="22" customFormat="1" ht="12.75">
      <c r="A251" s="552" t="s">
        <v>197</v>
      </c>
      <c r="B251" s="552"/>
      <c r="C251" s="552"/>
      <c r="D251" s="552"/>
      <c r="E251" s="552"/>
      <c r="F251" s="552"/>
      <c r="G251" s="552"/>
      <c r="H251" s="552"/>
      <c r="I251" s="195"/>
      <c r="J251" s="258"/>
      <c r="K251" s="259"/>
    </row>
    <row r="252" spans="1:13" s="98" customFormat="1" ht="15.75">
      <c r="A252" s="564" t="s">
        <v>86</v>
      </c>
      <c r="B252" s="565"/>
      <c r="C252" s="565"/>
      <c r="D252" s="565"/>
      <c r="E252" s="565"/>
      <c r="F252" s="565"/>
      <c r="G252" s="565"/>
      <c r="H252" s="565"/>
      <c r="I252" s="565"/>
      <c r="J252" s="565"/>
      <c r="K252" s="566"/>
      <c r="L252" s="315"/>
      <c r="M252" s="315"/>
    </row>
    <row r="253" spans="1:13" s="34" customFormat="1" ht="25.5">
      <c r="A253" s="243" t="s">
        <v>114</v>
      </c>
      <c r="B253" s="243" t="s">
        <v>28</v>
      </c>
      <c r="C253" s="203" t="s">
        <v>29</v>
      </c>
      <c r="D253" s="110" t="s">
        <v>30</v>
      </c>
      <c r="E253" s="4" t="s">
        <v>31</v>
      </c>
      <c r="F253" s="5" t="s">
        <v>32</v>
      </c>
      <c r="G253" s="5" t="s">
        <v>33</v>
      </c>
      <c r="H253" s="6" t="s">
        <v>34</v>
      </c>
      <c r="I253" s="6" t="s">
        <v>35</v>
      </c>
      <c r="J253" s="7" t="s">
        <v>36</v>
      </c>
      <c r="K253" s="6" t="s">
        <v>37</v>
      </c>
      <c r="L253" s="244"/>
      <c r="M253" s="244"/>
    </row>
    <row r="254" spans="1:13" s="35" customFormat="1" ht="25.5">
      <c r="A254" s="205">
        <v>1</v>
      </c>
      <c r="B254" s="229">
        <v>2</v>
      </c>
      <c r="C254" s="229">
        <v>3</v>
      </c>
      <c r="D254" s="229">
        <v>4</v>
      </c>
      <c r="E254" s="230">
        <v>5</v>
      </c>
      <c r="F254" s="207" t="s">
        <v>105</v>
      </c>
      <c r="G254" s="205">
        <v>7</v>
      </c>
      <c r="H254" s="210" t="s">
        <v>106</v>
      </c>
      <c r="I254" s="205">
        <v>9</v>
      </c>
      <c r="J254" s="208">
        <v>10</v>
      </c>
      <c r="K254" s="205">
        <v>11</v>
      </c>
      <c r="L254" s="245"/>
      <c r="M254" s="245"/>
    </row>
    <row r="255" spans="1:13" s="50" customFormat="1" ht="102">
      <c r="A255" s="246">
        <v>1</v>
      </c>
      <c r="B255" s="49" t="s">
        <v>334</v>
      </c>
      <c r="C255" s="125" t="s">
        <v>212</v>
      </c>
      <c r="D255" s="125">
        <v>9600</v>
      </c>
      <c r="E255" s="85"/>
      <c r="F255" s="166"/>
      <c r="G255" s="167"/>
      <c r="H255" s="166"/>
      <c r="I255" s="166"/>
      <c r="J255" s="298"/>
      <c r="K255" s="188"/>
      <c r="L255" s="257"/>
      <c r="M255" s="257"/>
    </row>
    <row r="256" spans="1:13" s="47" customFormat="1" ht="12.75">
      <c r="A256" s="569" t="s">
        <v>198</v>
      </c>
      <c r="B256" s="570"/>
      <c r="C256" s="53"/>
      <c r="D256" s="58"/>
      <c r="E256" s="82"/>
      <c r="F256" s="66"/>
      <c r="G256" s="56"/>
      <c r="H256" s="66"/>
      <c r="I256" s="67"/>
      <c r="J256" s="344"/>
      <c r="K256" s="345"/>
    </row>
    <row r="257" spans="1:13" s="22" customFormat="1" ht="12.75">
      <c r="A257" s="552" t="s">
        <v>199</v>
      </c>
      <c r="B257" s="552"/>
      <c r="C257" s="552"/>
      <c r="D257" s="552"/>
      <c r="E257" s="552"/>
      <c r="F257" s="552"/>
      <c r="G257" s="552"/>
      <c r="H257" s="552"/>
      <c r="I257" s="195"/>
      <c r="J257" s="124"/>
      <c r="K257" s="123"/>
    </row>
    <row r="258" spans="1:13" s="98" customFormat="1" ht="15.75">
      <c r="A258" s="564" t="s">
        <v>76</v>
      </c>
      <c r="B258" s="565"/>
      <c r="C258" s="565"/>
      <c r="D258" s="565"/>
      <c r="E258" s="565"/>
      <c r="F258" s="565"/>
      <c r="G258" s="565"/>
      <c r="H258" s="565"/>
      <c r="I258" s="565"/>
      <c r="J258" s="565"/>
      <c r="K258" s="566"/>
      <c r="L258" s="315"/>
      <c r="M258" s="315"/>
    </row>
    <row r="259" spans="1:13" s="34" customFormat="1" ht="25.5">
      <c r="A259" s="243" t="s">
        <v>114</v>
      </c>
      <c r="B259" s="243" t="s">
        <v>28</v>
      </c>
      <c r="C259" s="203" t="s">
        <v>29</v>
      </c>
      <c r="D259" s="110" t="s">
        <v>30</v>
      </c>
      <c r="E259" s="4" t="s">
        <v>31</v>
      </c>
      <c r="F259" s="5" t="s">
        <v>32</v>
      </c>
      <c r="G259" s="5" t="s">
        <v>33</v>
      </c>
      <c r="H259" s="6" t="s">
        <v>34</v>
      </c>
      <c r="I259" s="6" t="s">
        <v>35</v>
      </c>
      <c r="J259" s="7" t="s">
        <v>36</v>
      </c>
      <c r="K259" s="6" t="s">
        <v>37</v>
      </c>
      <c r="L259" s="244"/>
      <c r="M259" s="244"/>
    </row>
    <row r="260" spans="1:13" s="35" customFormat="1" ht="25.5">
      <c r="A260" s="205">
        <v>1</v>
      </c>
      <c r="B260" s="229">
        <v>2</v>
      </c>
      <c r="C260" s="229">
        <v>3</v>
      </c>
      <c r="D260" s="229">
        <v>4</v>
      </c>
      <c r="E260" s="230">
        <v>5</v>
      </c>
      <c r="F260" s="207" t="s">
        <v>105</v>
      </c>
      <c r="G260" s="205">
        <v>7</v>
      </c>
      <c r="H260" s="210" t="s">
        <v>106</v>
      </c>
      <c r="I260" s="205">
        <v>9</v>
      </c>
      <c r="J260" s="208">
        <v>10</v>
      </c>
      <c r="K260" s="205">
        <v>11</v>
      </c>
      <c r="L260" s="245"/>
      <c r="M260" s="245"/>
    </row>
    <row r="261" spans="1:13" s="50" customFormat="1" ht="25.5">
      <c r="A261" s="246">
        <v>1</v>
      </c>
      <c r="B261" s="49" t="s">
        <v>215</v>
      </c>
      <c r="C261" s="125" t="s">
        <v>132</v>
      </c>
      <c r="D261" s="125">
        <v>3080</v>
      </c>
      <c r="E261" s="85"/>
      <c r="F261" s="166"/>
      <c r="G261" s="167"/>
      <c r="H261" s="166"/>
      <c r="I261" s="166"/>
      <c r="J261" s="298"/>
      <c r="K261" s="188"/>
      <c r="L261" s="257"/>
      <c r="M261" s="257"/>
    </row>
    <row r="262" spans="1:13" s="47" customFormat="1" ht="12.75">
      <c r="A262" s="569" t="s">
        <v>201</v>
      </c>
      <c r="B262" s="570"/>
      <c r="C262" s="53"/>
      <c r="D262" s="58"/>
      <c r="E262" s="82"/>
      <c r="F262" s="66"/>
      <c r="G262" s="56"/>
      <c r="H262" s="66"/>
      <c r="I262" s="133"/>
      <c r="J262" s="344"/>
      <c r="K262" s="345"/>
    </row>
    <row r="263" spans="1:13" s="22" customFormat="1" ht="12.75">
      <c r="A263" s="552" t="s">
        <v>202</v>
      </c>
      <c r="B263" s="552"/>
      <c r="C263" s="552"/>
      <c r="D263" s="552"/>
      <c r="E263" s="552"/>
      <c r="F263" s="552"/>
      <c r="G263" s="552"/>
      <c r="H263" s="552"/>
      <c r="I263" s="191"/>
      <c r="J263" s="582"/>
      <c r="K263" s="582"/>
    </row>
    <row r="264" spans="1:13" s="98" customFormat="1" ht="15.75">
      <c r="A264" s="564" t="s">
        <v>77</v>
      </c>
      <c r="B264" s="565"/>
      <c r="C264" s="565"/>
      <c r="D264" s="565"/>
      <c r="E264" s="565"/>
      <c r="F264" s="565"/>
      <c r="G264" s="565"/>
      <c r="H264" s="565"/>
      <c r="I264" s="567"/>
      <c r="J264" s="567"/>
      <c r="K264" s="583"/>
      <c r="L264" s="315"/>
      <c r="M264" s="315"/>
    </row>
    <row r="265" spans="1:13" s="34" customFormat="1" ht="25.5">
      <c r="A265" s="243" t="s">
        <v>114</v>
      </c>
      <c r="B265" s="243" t="s">
        <v>28</v>
      </c>
      <c r="C265" s="203" t="s">
        <v>29</v>
      </c>
      <c r="D265" s="110" t="s">
        <v>30</v>
      </c>
      <c r="E265" s="4" t="s">
        <v>31</v>
      </c>
      <c r="F265" s="5" t="s">
        <v>32</v>
      </c>
      <c r="G265" s="5" t="s">
        <v>33</v>
      </c>
      <c r="H265" s="6" t="s">
        <v>34</v>
      </c>
      <c r="I265" s="6" t="s">
        <v>35</v>
      </c>
      <c r="J265" s="7" t="s">
        <v>36</v>
      </c>
      <c r="K265" s="6" t="s">
        <v>37</v>
      </c>
      <c r="L265" s="244"/>
      <c r="M265" s="244"/>
    </row>
    <row r="266" spans="1:13" s="35" customFormat="1" ht="25.5">
      <c r="A266" s="205">
        <v>1</v>
      </c>
      <c r="B266" s="229">
        <v>2</v>
      </c>
      <c r="C266" s="229">
        <v>3</v>
      </c>
      <c r="D266" s="229">
        <v>4</v>
      </c>
      <c r="E266" s="230">
        <v>5</v>
      </c>
      <c r="F266" s="207" t="s">
        <v>105</v>
      </c>
      <c r="G266" s="205">
        <v>7</v>
      </c>
      <c r="H266" s="210" t="s">
        <v>106</v>
      </c>
      <c r="I266" s="205">
        <v>9</v>
      </c>
      <c r="J266" s="208">
        <v>10</v>
      </c>
      <c r="K266" s="205">
        <v>11</v>
      </c>
      <c r="L266" s="245"/>
      <c r="M266" s="245"/>
    </row>
    <row r="267" spans="1:13" s="50" customFormat="1" ht="25.5">
      <c r="A267" s="246">
        <v>1</v>
      </c>
      <c r="B267" s="11" t="s">
        <v>218</v>
      </c>
      <c r="C267" s="346" t="s">
        <v>132</v>
      </c>
      <c r="D267" s="125">
        <v>40000</v>
      </c>
      <c r="E267" s="85"/>
      <c r="F267" s="166"/>
      <c r="G267" s="167"/>
      <c r="H267" s="166"/>
      <c r="I267" s="166"/>
      <c r="J267" s="341"/>
      <c r="K267" s="196"/>
      <c r="L267" s="257"/>
      <c r="M267" s="257"/>
    </row>
    <row r="268" spans="1:13" s="47" customFormat="1" ht="12.75">
      <c r="A268" s="569" t="s">
        <v>203</v>
      </c>
      <c r="B268" s="570"/>
      <c r="C268" s="53"/>
      <c r="D268" s="58"/>
      <c r="E268" s="82"/>
      <c r="F268" s="66"/>
      <c r="G268" s="56"/>
      <c r="H268" s="66"/>
      <c r="I268" s="67"/>
      <c r="J268" s="135"/>
      <c r="K268" s="134"/>
    </row>
    <row r="269" spans="1:13" s="22" customFormat="1" ht="12.75">
      <c r="A269" s="552" t="s">
        <v>204</v>
      </c>
      <c r="B269" s="552"/>
      <c r="C269" s="552"/>
      <c r="D269" s="552"/>
      <c r="E269" s="552"/>
      <c r="F269" s="552"/>
      <c r="G269" s="552"/>
      <c r="H269" s="552"/>
      <c r="I269" s="191"/>
      <c r="J269" s="347"/>
      <c r="K269" s="60"/>
    </row>
    <row r="270" spans="1:13" s="98" customFormat="1" ht="15.75">
      <c r="A270" s="564" t="s">
        <v>78</v>
      </c>
      <c r="B270" s="565"/>
      <c r="C270" s="565"/>
      <c r="D270" s="565"/>
      <c r="E270" s="565"/>
      <c r="F270" s="565"/>
      <c r="G270" s="565"/>
      <c r="H270" s="565"/>
      <c r="I270" s="567"/>
      <c r="J270" s="567"/>
      <c r="K270" s="583"/>
      <c r="L270" s="315"/>
      <c r="M270" s="315"/>
    </row>
    <row r="271" spans="1:13" s="34" customFormat="1" ht="25.5">
      <c r="A271" s="243" t="s">
        <v>114</v>
      </c>
      <c r="B271" s="243" t="s">
        <v>28</v>
      </c>
      <c r="C271" s="203" t="s">
        <v>29</v>
      </c>
      <c r="D271" s="110" t="s">
        <v>30</v>
      </c>
      <c r="E271" s="4" t="s">
        <v>31</v>
      </c>
      <c r="F271" s="5" t="s">
        <v>32</v>
      </c>
      <c r="G271" s="5" t="s">
        <v>33</v>
      </c>
      <c r="H271" s="6" t="s">
        <v>34</v>
      </c>
      <c r="I271" s="6" t="s">
        <v>35</v>
      </c>
      <c r="J271" s="7" t="s">
        <v>36</v>
      </c>
      <c r="K271" s="6" t="s">
        <v>37</v>
      </c>
      <c r="L271" s="244"/>
      <c r="M271" s="244"/>
    </row>
    <row r="272" spans="1:13" s="35" customFormat="1" ht="25.5">
      <c r="A272" s="205">
        <v>1</v>
      </c>
      <c r="B272" s="229">
        <v>2</v>
      </c>
      <c r="C272" s="229">
        <v>3</v>
      </c>
      <c r="D272" s="229">
        <v>4</v>
      </c>
      <c r="E272" s="230">
        <v>5</v>
      </c>
      <c r="F272" s="207" t="s">
        <v>105</v>
      </c>
      <c r="G272" s="205">
        <v>7</v>
      </c>
      <c r="H272" s="210" t="s">
        <v>106</v>
      </c>
      <c r="I272" s="205">
        <v>9</v>
      </c>
      <c r="J272" s="208">
        <v>10</v>
      </c>
      <c r="K272" s="205">
        <v>11</v>
      </c>
      <c r="L272" s="245"/>
      <c r="M272" s="245"/>
    </row>
    <row r="273" spans="1:13" s="89" customFormat="1" ht="63.75">
      <c r="A273" s="89">
        <v>1</v>
      </c>
      <c r="B273" s="532" t="s">
        <v>44</v>
      </c>
      <c r="C273" s="89" t="s">
        <v>132</v>
      </c>
      <c r="D273" s="89">
        <v>120000</v>
      </c>
    </row>
    <row r="274" spans="1:13" s="50" customFormat="1" ht="51">
      <c r="A274" s="246">
        <v>2</v>
      </c>
      <c r="B274" s="11" t="s">
        <v>45</v>
      </c>
      <c r="C274" s="346" t="s">
        <v>132</v>
      </c>
      <c r="D274" s="348">
        <v>50000</v>
      </c>
      <c r="E274" s="85"/>
      <c r="F274" s="166"/>
      <c r="G274" s="167"/>
      <c r="H274" s="166"/>
      <c r="I274" s="166"/>
      <c r="J274" s="298"/>
      <c r="K274" s="188"/>
      <c r="L274" s="257"/>
      <c r="M274" s="257"/>
    </row>
    <row r="275" spans="1:13" s="50" customFormat="1" ht="51">
      <c r="A275" s="246">
        <v>3</v>
      </c>
      <c r="B275" s="11" t="s">
        <v>46</v>
      </c>
      <c r="C275" s="346" t="s">
        <v>132</v>
      </c>
      <c r="D275" s="348">
        <v>50000</v>
      </c>
      <c r="E275" s="85"/>
      <c r="F275" s="166"/>
      <c r="G275" s="167"/>
      <c r="H275" s="166"/>
      <c r="I275" s="166"/>
      <c r="J275" s="349"/>
      <c r="K275" s="188"/>
      <c r="L275" s="257"/>
      <c r="M275" s="257"/>
    </row>
    <row r="276" spans="1:13" s="21" customFormat="1">
      <c r="A276" s="549" t="s">
        <v>205</v>
      </c>
      <c r="B276" s="550"/>
      <c r="C276" s="29"/>
      <c r="D276" s="118"/>
      <c r="E276" s="112"/>
      <c r="F276" s="66"/>
      <c r="G276" s="20"/>
      <c r="H276" s="114"/>
      <c r="I276" s="115"/>
      <c r="J276" s="135"/>
      <c r="K276" s="134"/>
    </row>
    <row r="277" spans="1:13" s="22" customFormat="1" ht="12.75">
      <c r="A277" s="552" t="s">
        <v>206</v>
      </c>
      <c r="B277" s="552"/>
      <c r="C277" s="552"/>
      <c r="D277" s="552"/>
      <c r="E277" s="552"/>
      <c r="F277" s="552"/>
      <c r="G277" s="552"/>
      <c r="H277" s="552"/>
      <c r="I277" s="191"/>
      <c r="J277" s="347"/>
      <c r="K277" s="536"/>
    </row>
    <row r="278" spans="1:13" s="98" customFormat="1" ht="15.75">
      <c r="A278" s="571" t="s">
        <v>79</v>
      </c>
      <c r="B278" s="571"/>
      <c r="C278" s="571"/>
      <c r="D278" s="571"/>
      <c r="E278" s="571"/>
      <c r="F278" s="571"/>
      <c r="G278" s="571"/>
      <c r="H278" s="571"/>
      <c r="I278" s="571"/>
      <c r="J278" s="571"/>
      <c r="K278" s="571"/>
      <c r="L278" s="315"/>
      <c r="M278" s="315"/>
    </row>
    <row r="279" spans="1:13" s="34" customFormat="1" ht="25.5">
      <c r="A279" s="243" t="s">
        <v>114</v>
      </c>
      <c r="B279" s="243" t="s">
        <v>28</v>
      </c>
      <c r="C279" s="203" t="s">
        <v>29</v>
      </c>
      <c r="D279" s="110" t="s">
        <v>30</v>
      </c>
      <c r="E279" s="4" t="s">
        <v>31</v>
      </c>
      <c r="F279" s="5" t="s">
        <v>32</v>
      </c>
      <c r="G279" s="5" t="s">
        <v>33</v>
      </c>
      <c r="H279" s="6" t="s">
        <v>34</v>
      </c>
      <c r="I279" s="6" t="s">
        <v>35</v>
      </c>
      <c r="J279" s="7" t="s">
        <v>36</v>
      </c>
      <c r="K279" s="6" t="s">
        <v>37</v>
      </c>
      <c r="L279" s="244"/>
      <c r="M279" s="244"/>
    </row>
    <row r="280" spans="1:13" s="35" customFormat="1" ht="25.5">
      <c r="A280" s="205">
        <v>1</v>
      </c>
      <c r="B280" s="229">
        <v>2</v>
      </c>
      <c r="C280" s="229">
        <v>3</v>
      </c>
      <c r="D280" s="229">
        <v>4</v>
      </c>
      <c r="E280" s="230">
        <v>5</v>
      </c>
      <c r="F280" s="207" t="s">
        <v>105</v>
      </c>
      <c r="G280" s="205">
        <v>7</v>
      </c>
      <c r="H280" s="210" t="s">
        <v>106</v>
      </c>
      <c r="I280" s="205">
        <v>9</v>
      </c>
      <c r="J280" s="208">
        <v>10</v>
      </c>
      <c r="K280" s="205">
        <v>11</v>
      </c>
      <c r="L280" s="245"/>
      <c r="M280" s="245"/>
    </row>
    <row r="281" spans="1:13" s="50" customFormat="1" ht="183" customHeight="1">
      <c r="A281" s="246">
        <v>1</v>
      </c>
      <c r="B281" s="11" t="s">
        <v>51</v>
      </c>
      <c r="C281" s="125" t="s">
        <v>212</v>
      </c>
      <c r="D281" s="125">
        <v>750</v>
      </c>
      <c r="E281" s="85"/>
      <c r="F281" s="166"/>
      <c r="G281" s="167"/>
      <c r="H281" s="166"/>
      <c r="I281" s="166"/>
      <c r="J281" s="298"/>
      <c r="K281" s="188"/>
      <c r="L281" s="257"/>
      <c r="M281" s="257"/>
    </row>
    <row r="282" spans="1:13" s="21" customFormat="1">
      <c r="A282" s="549" t="s">
        <v>16</v>
      </c>
      <c r="B282" s="550"/>
      <c r="C282" s="29"/>
      <c r="D282" s="118"/>
      <c r="E282" s="112"/>
      <c r="F282" s="136"/>
      <c r="G282" s="20"/>
      <c r="H282" s="114"/>
      <c r="I282" s="115"/>
      <c r="J282" s="135"/>
      <c r="K282" s="134"/>
    </row>
    <row r="283" spans="1:13" s="22" customFormat="1" ht="12.75">
      <c r="A283" s="552" t="s">
        <v>207</v>
      </c>
      <c r="B283" s="552"/>
      <c r="C283" s="552"/>
      <c r="D283" s="552"/>
      <c r="E283" s="552"/>
      <c r="F283" s="552"/>
      <c r="G283" s="552"/>
      <c r="H283" s="552"/>
      <c r="I283" s="191"/>
      <c r="J283" s="347"/>
      <c r="K283" s="60"/>
    </row>
    <row r="284" spans="1:13" s="98" customFormat="1" ht="15.75">
      <c r="A284" s="576" t="s">
        <v>80</v>
      </c>
      <c r="B284" s="577"/>
      <c r="C284" s="577"/>
      <c r="D284" s="577"/>
      <c r="E284" s="577"/>
      <c r="F284" s="577"/>
      <c r="G284" s="577"/>
      <c r="H284" s="577"/>
      <c r="I284" s="578"/>
      <c r="J284" s="578"/>
      <c r="K284" s="579"/>
      <c r="L284" s="315"/>
      <c r="M284" s="315"/>
    </row>
    <row r="285" spans="1:13" s="34" customFormat="1" ht="25.5">
      <c r="A285" s="243" t="s">
        <v>114</v>
      </c>
      <c r="B285" s="243" t="s">
        <v>28</v>
      </c>
      <c r="C285" s="203" t="s">
        <v>29</v>
      </c>
      <c r="D285" s="110" t="s">
        <v>30</v>
      </c>
      <c r="E285" s="4" t="s">
        <v>31</v>
      </c>
      <c r="F285" s="5" t="s">
        <v>32</v>
      </c>
      <c r="G285" s="5" t="s">
        <v>33</v>
      </c>
      <c r="H285" s="6" t="s">
        <v>34</v>
      </c>
      <c r="I285" s="6" t="s">
        <v>35</v>
      </c>
      <c r="J285" s="7" t="s">
        <v>36</v>
      </c>
      <c r="K285" s="6" t="s">
        <v>37</v>
      </c>
      <c r="L285" s="244"/>
      <c r="M285" s="244"/>
    </row>
    <row r="286" spans="1:13" s="35" customFormat="1" ht="25.5">
      <c r="A286" s="205">
        <v>1</v>
      </c>
      <c r="B286" s="229">
        <v>2</v>
      </c>
      <c r="C286" s="229">
        <v>3</v>
      </c>
      <c r="D286" s="229">
        <v>4</v>
      </c>
      <c r="E286" s="230">
        <v>5</v>
      </c>
      <c r="F286" s="207" t="s">
        <v>105</v>
      </c>
      <c r="G286" s="205">
        <v>7</v>
      </c>
      <c r="H286" s="210" t="s">
        <v>106</v>
      </c>
      <c r="I286" s="205">
        <v>9</v>
      </c>
      <c r="J286" s="208">
        <v>10</v>
      </c>
      <c r="K286" s="205">
        <v>11</v>
      </c>
      <c r="L286" s="245"/>
      <c r="M286" s="245"/>
    </row>
    <row r="287" spans="1:13" s="73" customFormat="1" ht="165.75">
      <c r="A287" s="350">
        <v>1</v>
      </c>
      <c r="B287" s="322" t="s">
        <v>47</v>
      </c>
      <c r="C287" s="60" t="s">
        <v>222</v>
      </c>
      <c r="D287" s="60">
        <v>300</v>
      </c>
      <c r="E287" s="130"/>
      <c r="F287" s="63"/>
      <c r="G287" s="264"/>
      <c r="H287" s="63"/>
      <c r="I287" s="63"/>
      <c r="J287" s="298"/>
      <c r="K287" s="188"/>
      <c r="L287" s="278"/>
      <c r="M287" s="278"/>
    </row>
    <row r="288" spans="1:13" s="47" customFormat="1" ht="12.75">
      <c r="A288" s="569" t="s">
        <v>210</v>
      </c>
      <c r="B288" s="570"/>
      <c r="C288" s="53"/>
      <c r="D288" s="58"/>
      <c r="E288" s="82"/>
      <c r="F288" s="66"/>
      <c r="G288" s="56"/>
      <c r="H288" s="66"/>
      <c r="I288" s="67"/>
      <c r="J288" s="344"/>
      <c r="K288" s="345"/>
    </row>
    <row r="289" spans="1:13" s="22" customFormat="1" ht="12.75">
      <c r="A289" s="552" t="s">
        <v>211</v>
      </c>
      <c r="B289" s="552"/>
      <c r="C289" s="552"/>
      <c r="D289" s="552"/>
      <c r="E289" s="552"/>
      <c r="F289" s="552"/>
      <c r="G289" s="552"/>
      <c r="H289" s="552"/>
      <c r="I289" s="195"/>
      <c r="J289" s="580"/>
      <c r="K289" s="581"/>
    </row>
    <row r="290" spans="1:13" s="98" customFormat="1" ht="15.75">
      <c r="A290" s="564" t="s">
        <v>93</v>
      </c>
      <c r="B290" s="565"/>
      <c r="C290" s="565"/>
      <c r="D290" s="565"/>
      <c r="E290" s="565"/>
      <c r="F290" s="565"/>
      <c r="G290" s="565"/>
      <c r="H290" s="565"/>
      <c r="I290" s="565"/>
      <c r="J290" s="565"/>
      <c r="K290" s="566"/>
      <c r="L290" s="315"/>
      <c r="M290" s="315"/>
    </row>
    <row r="291" spans="1:13" s="34" customFormat="1" ht="25.5">
      <c r="A291" s="243" t="s">
        <v>114</v>
      </c>
      <c r="B291" s="243" t="s">
        <v>28</v>
      </c>
      <c r="C291" s="203" t="s">
        <v>29</v>
      </c>
      <c r="D291" s="110" t="s">
        <v>30</v>
      </c>
      <c r="E291" s="4" t="s">
        <v>31</v>
      </c>
      <c r="F291" s="5" t="s">
        <v>32</v>
      </c>
      <c r="G291" s="5" t="s">
        <v>33</v>
      </c>
      <c r="H291" s="6" t="s">
        <v>34</v>
      </c>
      <c r="I291" s="6" t="s">
        <v>35</v>
      </c>
      <c r="J291" s="7" t="s">
        <v>36</v>
      </c>
      <c r="K291" s="6" t="s">
        <v>37</v>
      </c>
      <c r="L291" s="244"/>
      <c r="M291" s="244"/>
    </row>
    <row r="292" spans="1:13" s="35" customFormat="1" ht="25.5">
      <c r="A292" s="205">
        <v>1</v>
      </c>
      <c r="B292" s="229">
        <v>2</v>
      </c>
      <c r="C292" s="229">
        <v>3</v>
      </c>
      <c r="D292" s="229">
        <v>4</v>
      </c>
      <c r="E292" s="230">
        <v>5</v>
      </c>
      <c r="F292" s="207" t="s">
        <v>105</v>
      </c>
      <c r="G292" s="205">
        <v>7</v>
      </c>
      <c r="H292" s="210" t="s">
        <v>106</v>
      </c>
      <c r="I292" s="205">
        <v>9</v>
      </c>
      <c r="J292" s="208">
        <v>10</v>
      </c>
      <c r="K292" s="205">
        <v>11</v>
      </c>
      <c r="L292" s="245"/>
      <c r="M292" s="245"/>
    </row>
    <row r="293" spans="1:13" s="50" customFormat="1" ht="114.75">
      <c r="A293" s="246">
        <v>1</v>
      </c>
      <c r="B293" s="49" t="s">
        <v>48</v>
      </c>
      <c r="C293" s="125" t="s">
        <v>132</v>
      </c>
      <c r="D293" s="125">
        <v>30</v>
      </c>
      <c r="E293" s="85"/>
      <c r="F293" s="166"/>
      <c r="G293" s="167"/>
      <c r="H293" s="166"/>
      <c r="I293" s="168"/>
      <c r="J293" s="298"/>
      <c r="K293" s="188"/>
      <c r="L293" s="257"/>
      <c r="M293" s="257"/>
    </row>
    <row r="294" spans="1:13" s="21" customFormat="1">
      <c r="A294" s="549" t="s">
        <v>213</v>
      </c>
      <c r="B294" s="550"/>
      <c r="C294" s="29"/>
      <c r="D294" s="118"/>
      <c r="E294" s="112"/>
      <c r="F294" s="114"/>
      <c r="G294" s="20"/>
      <c r="H294" s="114"/>
      <c r="I294" s="115"/>
      <c r="J294" s="331"/>
      <c r="K294" s="174"/>
    </row>
    <row r="295" spans="1:13" s="22" customFormat="1" ht="12.75">
      <c r="A295" s="552" t="s">
        <v>214</v>
      </c>
      <c r="B295" s="552"/>
      <c r="C295" s="552"/>
      <c r="D295" s="552"/>
      <c r="E295" s="552"/>
      <c r="F295" s="552"/>
      <c r="G295" s="552"/>
      <c r="H295" s="552"/>
      <c r="I295" s="191"/>
      <c r="J295" s="109"/>
      <c r="K295" s="110"/>
    </row>
    <row r="296" spans="1:13" s="98" customFormat="1" ht="15.75">
      <c r="A296" s="564" t="s">
        <v>94</v>
      </c>
      <c r="B296" s="565"/>
      <c r="C296" s="565"/>
      <c r="D296" s="565"/>
      <c r="E296" s="565"/>
      <c r="F296" s="565"/>
      <c r="G296" s="565"/>
      <c r="H296" s="565"/>
      <c r="I296" s="565"/>
      <c r="J296" s="565"/>
      <c r="K296" s="566"/>
      <c r="L296" s="315"/>
      <c r="M296" s="315"/>
    </row>
    <row r="297" spans="1:13" s="142" customFormat="1" ht="25.5">
      <c r="A297" s="351" t="s">
        <v>226</v>
      </c>
      <c r="B297" s="351" t="s">
        <v>28</v>
      </c>
      <c r="C297" s="203" t="s">
        <v>29</v>
      </c>
      <c r="D297" s="110" t="s">
        <v>30</v>
      </c>
      <c r="E297" s="140" t="s">
        <v>31</v>
      </c>
      <c r="F297" s="141" t="s">
        <v>32</v>
      </c>
      <c r="G297" s="141" t="s">
        <v>33</v>
      </c>
      <c r="H297" s="110" t="s">
        <v>34</v>
      </c>
      <c r="I297" s="110" t="s">
        <v>227</v>
      </c>
      <c r="J297" s="198" t="s">
        <v>36</v>
      </c>
      <c r="K297" s="110" t="s">
        <v>37</v>
      </c>
      <c r="L297" s="352"/>
      <c r="M297" s="352"/>
    </row>
    <row r="298" spans="1:13" s="143" customFormat="1" ht="25.5">
      <c r="A298" s="350">
        <v>1</v>
      </c>
      <c r="B298" s="337">
        <v>2</v>
      </c>
      <c r="C298" s="337">
        <v>3</v>
      </c>
      <c r="D298" s="337">
        <v>4</v>
      </c>
      <c r="E298" s="337">
        <v>5</v>
      </c>
      <c r="F298" s="207" t="s">
        <v>105</v>
      </c>
      <c r="G298" s="205">
        <v>7</v>
      </c>
      <c r="H298" s="210" t="s">
        <v>106</v>
      </c>
      <c r="I298" s="205">
        <v>9</v>
      </c>
      <c r="J298" s="208">
        <v>10</v>
      </c>
      <c r="K298" s="205">
        <v>11</v>
      </c>
      <c r="L298" s="353"/>
      <c r="M298" s="353"/>
    </row>
    <row r="299" spans="1:13" s="147" customFormat="1" ht="25.5">
      <c r="A299" s="144">
        <v>1</v>
      </c>
      <c r="B299" s="145" t="s">
        <v>229</v>
      </c>
      <c r="C299" s="106" t="s">
        <v>132</v>
      </c>
      <c r="D299" s="106">
        <v>12</v>
      </c>
      <c r="E299" s="130"/>
      <c r="F299" s="130"/>
      <c r="G299" s="146"/>
      <c r="H299" s="130"/>
      <c r="I299" s="106"/>
      <c r="J299" s="186"/>
      <c r="K299" s="189"/>
    </row>
    <row r="300" spans="1:13" s="147" customFormat="1" ht="25.5">
      <c r="A300" s="144">
        <v>2</v>
      </c>
      <c r="B300" s="145" t="s">
        <v>230</v>
      </c>
      <c r="C300" s="106" t="s">
        <v>132</v>
      </c>
      <c r="D300" s="106">
        <v>1</v>
      </c>
      <c r="E300" s="130"/>
      <c r="F300" s="130"/>
      <c r="G300" s="146"/>
      <c r="H300" s="130"/>
      <c r="I300" s="106"/>
      <c r="J300" s="186"/>
      <c r="K300" s="189"/>
    </row>
    <row r="301" spans="1:13" s="147" customFormat="1" ht="25.5">
      <c r="A301" s="144">
        <v>3</v>
      </c>
      <c r="B301" s="145" t="s">
        <v>231</v>
      </c>
      <c r="C301" s="106" t="s">
        <v>132</v>
      </c>
      <c r="D301" s="106">
        <v>1</v>
      </c>
      <c r="E301" s="130"/>
      <c r="F301" s="130"/>
      <c r="G301" s="146"/>
      <c r="H301" s="130"/>
      <c r="I301" s="106"/>
      <c r="J301" s="186"/>
      <c r="K301" s="189"/>
    </row>
    <row r="302" spans="1:13" s="147" customFormat="1" ht="12.75">
      <c r="A302" s="144">
        <v>4</v>
      </c>
      <c r="B302" s="145" t="s">
        <v>232</v>
      </c>
      <c r="C302" s="106" t="s">
        <v>233</v>
      </c>
      <c r="D302" s="106">
        <v>1</v>
      </c>
      <c r="E302" s="130"/>
      <c r="F302" s="130"/>
      <c r="G302" s="146"/>
      <c r="H302" s="130"/>
      <c r="I302" s="106"/>
      <c r="J302" s="186"/>
      <c r="K302" s="189"/>
    </row>
    <row r="303" spans="1:13" s="147" customFormat="1" ht="12.75">
      <c r="A303" s="144">
        <v>5</v>
      </c>
      <c r="B303" s="145" t="s">
        <v>234</v>
      </c>
      <c r="C303" s="106" t="s">
        <v>132</v>
      </c>
      <c r="D303" s="106">
        <v>5</v>
      </c>
      <c r="E303" s="130"/>
      <c r="F303" s="130"/>
      <c r="G303" s="146"/>
      <c r="H303" s="130"/>
      <c r="I303" s="106"/>
      <c r="J303" s="186"/>
      <c r="K303" s="189"/>
    </row>
    <row r="304" spans="1:13" s="147" customFormat="1" ht="12.75">
      <c r="A304" s="144">
        <v>6</v>
      </c>
      <c r="B304" s="145" t="s">
        <v>235</v>
      </c>
      <c r="C304" s="106" t="s">
        <v>132</v>
      </c>
      <c r="D304" s="106">
        <v>1</v>
      </c>
      <c r="E304" s="130"/>
      <c r="F304" s="130"/>
      <c r="G304" s="146"/>
      <c r="H304" s="130"/>
      <c r="I304" s="106"/>
      <c r="J304" s="186"/>
      <c r="K304" s="189"/>
    </row>
    <row r="305" spans="1:15" customFormat="1" ht="14.25">
      <c r="A305" s="144">
        <v>7</v>
      </c>
      <c r="B305" s="148" t="s">
        <v>335</v>
      </c>
      <c r="C305" s="149" t="s">
        <v>132</v>
      </c>
      <c r="D305" s="149">
        <v>2</v>
      </c>
      <c r="E305" s="150"/>
      <c r="F305" s="150"/>
      <c r="G305" s="146"/>
      <c r="H305" s="130"/>
      <c r="I305" s="150"/>
      <c r="J305" s="124"/>
      <c r="K305" s="110"/>
      <c r="L305" s="334"/>
      <c r="M305" s="334"/>
    </row>
    <row r="306" spans="1:15" customFormat="1" ht="14.25">
      <c r="A306" s="144">
        <v>8</v>
      </c>
      <c r="B306" s="148" t="s">
        <v>236</v>
      </c>
      <c r="C306" s="149" t="s">
        <v>132</v>
      </c>
      <c r="D306" s="149">
        <v>1</v>
      </c>
      <c r="E306" s="150"/>
      <c r="F306" s="150"/>
      <c r="G306" s="146"/>
      <c r="H306" s="130"/>
      <c r="I306" s="150"/>
      <c r="J306" s="90"/>
      <c r="K306" s="60"/>
      <c r="L306" s="334"/>
      <c r="M306" s="334"/>
    </row>
    <row r="307" spans="1:15" customFormat="1" ht="14.25">
      <c r="A307" s="144">
        <v>9</v>
      </c>
      <c r="B307" s="148" t="s">
        <v>237</v>
      </c>
      <c r="C307" s="149" t="s">
        <v>132</v>
      </c>
      <c r="D307" s="149">
        <v>2</v>
      </c>
      <c r="E307" s="150"/>
      <c r="F307" s="150"/>
      <c r="G307" s="146"/>
      <c r="H307" s="130"/>
      <c r="I307" s="354"/>
      <c r="J307" s="355"/>
      <c r="K307" s="354"/>
      <c r="L307" s="334"/>
      <c r="M307" s="334"/>
    </row>
    <row r="308" spans="1:15" customFormat="1" ht="14.25">
      <c r="A308" s="144">
        <v>10</v>
      </c>
      <c r="B308" s="148" t="s">
        <v>238</v>
      </c>
      <c r="C308" s="149" t="s">
        <v>132</v>
      </c>
      <c r="D308" s="151">
        <v>2</v>
      </c>
      <c r="E308" s="152"/>
      <c r="F308" s="150"/>
      <c r="G308" s="146"/>
      <c r="H308" s="130"/>
      <c r="I308" s="354"/>
      <c r="J308" s="355"/>
      <c r="K308" s="354"/>
      <c r="L308" s="334"/>
      <c r="M308" s="334"/>
    </row>
    <row r="309" spans="1:15" customFormat="1" ht="14.25">
      <c r="A309" s="144">
        <v>11</v>
      </c>
      <c r="B309" s="148" t="s">
        <v>239</v>
      </c>
      <c r="C309" s="149" t="s">
        <v>132</v>
      </c>
      <c r="D309" s="149">
        <v>8</v>
      </c>
      <c r="E309" s="150"/>
      <c r="F309" s="150"/>
      <c r="G309" s="146"/>
      <c r="H309" s="130"/>
      <c r="I309" s="150"/>
      <c r="J309" s="356"/>
      <c r="K309" s="354"/>
      <c r="L309" s="334"/>
      <c r="M309" s="334"/>
    </row>
    <row r="310" spans="1:15" customFormat="1" ht="14.25">
      <c r="A310" s="144">
        <v>12</v>
      </c>
      <c r="B310" s="148" t="s">
        <v>240</v>
      </c>
      <c r="C310" s="149" t="s">
        <v>132</v>
      </c>
      <c r="D310" s="151">
        <v>1</v>
      </c>
      <c r="E310" s="152"/>
      <c r="F310" s="150"/>
      <c r="G310" s="146"/>
      <c r="H310" s="130"/>
      <c r="I310" s="357"/>
      <c r="J310" s="358"/>
      <c r="K310" s="354"/>
      <c r="L310" s="334"/>
      <c r="M310" s="334"/>
    </row>
    <row r="311" spans="1:15" s="21" customFormat="1">
      <c r="A311" s="572" t="s">
        <v>216</v>
      </c>
      <c r="B311" s="573"/>
      <c r="C311" s="153"/>
      <c r="D311" s="154"/>
      <c r="E311" s="155"/>
      <c r="F311" s="66"/>
      <c r="G311" s="56"/>
      <c r="H311" s="66"/>
      <c r="I311" s="115"/>
      <c r="J311" s="359"/>
      <c r="K311" s="190"/>
    </row>
    <row r="312" spans="1:15" s="22" customFormat="1" ht="14.25">
      <c r="A312" s="574" t="s">
        <v>217</v>
      </c>
      <c r="B312" s="574"/>
      <c r="C312" s="574"/>
      <c r="D312" s="574"/>
      <c r="E312" s="574"/>
      <c r="F312" s="574"/>
      <c r="G312" s="574"/>
      <c r="H312" s="574"/>
      <c r="I312" s="191"/>
      <c r="J312" s="360"/>
      <c r="K312" s="354"/>
    </row>
    <row r="313" spans="1:15" s="156" customFormat="1" ht="33" customHeight="1">
      <c r="A313" s="575" t="s">
        <v>49</v>
      </c>
      <c r="B313" s="575"/>
      <c r="C313" s="575"/>
      <c r="D313" s="575"/>
      <c r="E313" s="575"/>
      <c r="F313" s="575"/>
      <c r="G313" s="575"/>
      <c r="H313" s="575"/>
      <c r="I313" s="575"/>
      <c r="J313" s="575"/>
      <c r="K313" s="575"/>
    </row>
    <row r="314" spans="1:15" s="98" customFormat="1" ht="15.75">
      <c r="A314" s="568" t="s">
        <v>95</v>
      </c>
      <c r="B314" s="567"/>
      <c r="C314" s="567"/>
      <c r="D314" s="567"/>
      <c r="E314" s="567"/>
      <c r="F314" s="567"/>
      <c r="G314" s="567"/>
      <c r="H314" s="567"/>
      <c r="I314" s="567"/>
      <c r="J314" s="567"/>
      <c r="K314" s="567"/>
      <c r="L314" s="315"/>
      <c r="M314" s="315"/>
    </row>
    <row r="315" spans="1:15" s="142" customFormat="1" ht="25.5">
      <c r="A315" s="351" t="s">
        <v>226</v>
      </c>
      <c r="B315" s="351" t="s">
        <v>28</v>
      </c>
      <c r="C315" s="203" t="s">
        <v>29</v>
      </c>
      <c r="D315" s="110" t="s">
        <v>30</v>
      </c>
      <c r="E315" s="140" t="s">
        <v>31</v>
      </c>
      <c r="F315" s="141" t="s">
        <v>32</v>
      </c>
      <c r="G315" s="141" t="s">
        <v>33</v>
      </c>
      <c r="H315" s="110" t="s">
        <v>34</v>
      </c>
      <c r="I315" s="110" t="s">
        <v>227</v>
      </c>
      <c r="J315" s="198" t="s">
        <v>36</v>
      </c>
      <c r="K315" s="110" t="s">
        <v>37</v>
      </c>
      <c r="L315" s="352"/>
      <c r="M315" s="352"/>
    </row>
    <row r="316" spans="1:15" s="143" customFormat="1" ht="25.5">
      <c r="A316" s="350">
        <v>1</v>
      </c>
      <c r="B316" s="337">
        <v>2</v>
      </c>
      <c r="C316" s="337">
        <v>3</v>
      </c>
      <c r="D316" s="337">
        <v>4</v>
      </c>
      <c r="E316" s="337">
        <v>5</v>
      </c>
      <c r="F316" s="207" t="s">
        <v>105</v>
      </c>
      <c r="G316" s="205">
        <v>7</v>
      </c>
      <c r="H316" s="210" t="s">
        <v>106</v>
      </c>
      <c r="I316" s="205">
        <v>9</v>
      </c>
      <c r="J316" s="208">
        <v>10</v>
      </c>
      <c r="K316" s="205">
        <v>11</v>
      </c>
      <c r="L316" s="353"/>
      <c r="M316" s="353"/>
      <c r="O316" s="143" t="s">
        <v>24</v>
      </c>
    </row>
    <row r="317" spans="1:15" s="157" customFormat="1" ht="114.75">
      <c r="A317" s="246">
        <v>1</v>
      </c>
      <c r="B317" s="49" t="s">
        <v>241</v>
      </c>
      <c r="C317" s="125" t="s">
        <v>132</v>
      </c>
      <c r="D317" s="125">
        <v>2</v>
      </c>
      <c r="E317" s="85"/>
      <c r="F317" s="166"/>
      <c r="G317" s="167"/>
      <c r="H317" s="168"/>
      <c r="I317" s="168"/>
      <c r="J317" s="341"/>
      <c r="K317" s="196"/>
      <c r="L317" s="361"/>
      <c r="M317" s="361"/>
    </row>
    <row r="318" spans="1:15" s="47" customFormat="1" ht="12.75">
      <c r="A318" s="569" t="s">
        <v>17</v>
      </c>
      <c r="B318" s="570"/>
      <c r="C318" s="53"/>
      <c r="D318" s="58"/>
      <c r="E318" s="82"/>
      <c r="F318" s="66"/>
      <c r="G318" s="56"/>
      <c r="H318" s="102"/>
      <c r="I318" s="103"/>
      <c r="J318" s="135"/>
      <c r="K318" s="134"/>
    </row>
    <row r="319" spans="1:15" s="22" customFormat="1" ht="12.75">
      <c r="A319" s="552" t="s">
        <v>219</v>
      </c>
      <c r="B319" s="552"/>
      <c r="C319" s="552"/>
      <c r="D319" s="552"/>
      <c r="E319" s="552"/>
      <c r="F319" s="552"/>
      <c r="G319" s="552"/>
      <c r="H319" s="552"/>
      <c r="I319" s="191"/>
      <c r="J319" s="347"/>
      <c r="K319" s="536"/>
    </row>
    <row r="320" spans="1:15" s="98" customFormat="1" ht="15.75">
      <c r="A320" s="571" t="s">
        <v>96</v>
      </c>
      <c r="B320" s="571"/>
      <c r="C320" s="571"/>
      <c r="D320" s="571"/>
      <c r="E320" s="571"/>
      <c r="F320" s="571"/>
      <c r="G320" s="571"/>
      <c r="H320" s="571"/>
      <c r="I320" s="571"/>
      <c r="J320" s="571"/>
      <c r="K320" s="571"/>
      <c r="L320" s="315"/>
      <c r="M320" s="315"/>
    </row>
    <row r="321" spans="1:25" s="142" customFormat="1" ht="25.5">
      <c r="A321" s="540" t="s">
        <v>226</v>
      </c>
      <c r="B321" s="540" t="s">
        <v>28</v>
      </c>
      <c r="C321" s="541" t="s">
        <v>29</v>
      </c>
      <c r="D321" s="542" t="s">
        <v>30</v>
      </c>
      <c r="E321" s="543" t="s">
        <v>31</v>
      </c>
      <c r="F321" s="544" t="s">
        <v>32</v>
      </c>
      <c r="G321" s="544" t="s">
        <v>33</v>
      </c>
      <c r="H321" s="542" t="s">
        <v>34</v>
      </c>
      <c r="I321" s="542" t="s">
        <v>227</v>
      </c>
      <c r="J321" s="545" t="s">
        <v>36</v>
      </c>
      <c r="K321" s="542" t="s">
        <v>37</v>
      </c>
      <c r="L321" s="352"/>
      <c r="M321" s="352"/>
    </row>
    <row r="322" spans="1:25" s="143" customFormat="1" ht="25.5">
      <c r="A322" s="350">
        <v>1</v>
      </c>
      <c r="B322" s="337">
        <v>2</v>
      </c>
      <c r="C322" s="337">
        <v>3</v>
      </c>
      <c r="D322" s="337">
        <v>4</v>
      </c>
      <c r="E322" s="337">
        <v>5</v>
      </c>
      <c r="F322" s="207" t="s">
        <v>105</v>
      </c>
      <c r="G322" s="205">
        <v>7</v>
      </c>
      <c r="H322" s="210" t="s">
        <v>106</v>
      </c>
      <c r="I322" s="205">
        <v>9</v>
      </c>
      <c r="J322" s="208">
        <v>10</v>
      </c>
      <c r="K322" s="205">
        <v>11</v>
      </c>
      <c r="L322" s="353"/>
      <c r="M322" s="353"/>
    </row>
    <row r="323" spans="1:25" s="50" customFormat="1" ht="71.25" customHeight="1">
      <c r="A323" s="246">
        <v>1</v>
      </c>
      <c r="B323" s="49" t="s">
        <v>52</v>
      </c>
      <c r="C323" s="125" t="s">
        <v>132</v>
      </c>
      <c r="D323" s="125">
        <v>10</v>
      </c>
      <c r="E323" s="85"/>
      <c r="F323" s="166"/>
      <c r="G323" s="167"/>
      <c r="H323" s="168"/>
      <c r="I323" s="168"/>
      <c r="J323" s="258"/>
      <c r="K323" s="259"/>
      <c r="L323" s="257"/>
      <c r="M323" s="257"/>
    </row>
    <row r="324" spans="1:25" s="50" customFormat="1" ht="12.75">
      <c r="A324" s="362">
        <v>2</v>
      </c>
      <c r="B324" s="49" t="s">
        <v>242</v>
      </c>
      <c r="C324" s="346" t="s">
        <v>132</v>
      </c>
      <c r="D324" s="125">
        <v>6</v>
      </c>
      <c r="E324" s="85"/>
      <c r="F324" s="166"/>
      <c r="G324" s="167"/>
      <c r="H324" s="168"/>
      <c r="I324" s="168"/>
      <c r="J324" s="258"/>
      <c r="K324" s="259"/>
      <c r="L324" s="257"/>
      <c r="M324" s="257"/>
    </row>
    <row r="325" spans="1:25" s="21" customFormat="1">
      <c r="A325" s="549" t="s">
        <v>220</v>
      </c>
      <c r="B325" s="550"/>
      <c r="C325" s="29"/>
      <c r="D325" s="118"/>
      <c r="E325" s="112"/>
      <c r="F325" s="114"/>
      <c r="G325" s="20"/>
      <c r="H325" s="158"/>
      <c r="I325" s="159"/>
      <c r="J325" s="122"/>
      <c r="K325" s="121"/>
      <c r="M325" s="160"/>
    </row>
    <row r="326" spans="1:25" s="22" customFormat="1" ht="12.75">
      <c r="A326" s="552" t="s">
        <v>221</v>
      </c>
      <c r="B326" s="552"/>
      <c r="C326" s="552"/>
      <c r="D326" s="552"/>
      <c r="E326" s="552"/>
      <c r="F326" s="552"/>
      <c r="G326" s="552"/>
      <c r="H326" s="552"/>
      <c r="I326" s="191"/>
      <c r="J326" s="347"/>
      <c r="K326" s="536"/>
    </row>
    <row r="327" spans="1:25" s="98" customFormat="1" ht="15.75">
      <c r="A327" s="553" t="s">
        <v>97</v>
      </c>
      <c r="B327" s="553"/>
      <c r="C327" s="553"/>
      <c r="D327" s="553"/>
      <c r="E327" s="553"/>
      <c r="F327" s="553"/>
      <c r="G327" s="553"/>
      <c r="H327" s="553"/>
      <c r="I327" s="553"/>
      <c r="J327" s="553"/>
      <c r="K327" s="553"/>
      <c r="L327" s="363"/>
      <c r="M327" s="363"/>
      <c r="N327" s="161"/>
      <c r="O327" s="161"/>
      <c r="P327" s="161"/>
      <c r="Q327" s="161"/>
      <c r="R327" s="161"/>
      <c r="S327" s="161"/>
      <c r="T327" s="161"/>
      <c r="U327" s="161"/>
      <c r="V327" s="162"/>
      <c r="W327" s="162"/>
      <c r="X327" s="162"/>
      <c r="Y327" s="162"/>
    </row>
    <row r="328" spans="1:25" s="142" customFormat="1" ht="25.5">
      <c r="A328" s="540" t="s">
        <v>226</v>
      </c>
      <c r="B328" s="540" t="s">
        <v>28</v>
      </c>
      <c r="C328" s="541" t="s">
        <v>29</v>
      </c>
      <c r="D328" s="542" t="s">
        <v>30</v>
      </c>
      <c r="E328" s="543" t="s">
        <v>31</v>
      </c>
      <c r="F328" s="544" t="s">
        <v>32</v>
      </c>
      <c r="G328" s="544" t="s">
        <v>33</v>
      </c>
      <c r="H328" s="542" t="s">
        <v>34</v>
      </c>
      <c r="I328" s="542" t="s">
        <v>227</v>
      </c>
      <c r="J328" s="545" t="s">
        <v>36</v>
      </c>
      <c r="K328" s="542" t="s">
        <v>37</v>
      </c>
      <c r="L328" s="352"/>
      <c r="M328" s="352"/>
    </row>
    <row r="329" spans="1:25" s="143" customFormat="1" ht="25.5">
      <c r="A329" s="350">
        <v>1</v>
      </c>
      <c r="B329" s="337">
        <v>2</v>
      </c>
      <c r="C329" s="337">
        <v>3</v>
      </c>
      <c r="D329" s="337">
        <v>4</v>
      </c>
      <c r="E329" s="337">
        <v>5</v>
      </c>
      <c r="F329" s="207" t="s">
        <v>105</v>
      </c>
      <c r="G329" s="205">
        <v>7</v>
      </c>
      <c r="H329" s="210" t="s">
        <v>106</v>
      </c>
      <c r="I329" s="205">
        <v>9</v>
      </c>
      <c r="J329" s="208">
        <v>10</v>
      </c>
      <c r="K329" s="205">
        <v>11</v>
      </c>
      <c r="L329" s="353"/>
      <c r="M329" s="353"/>
    </row>
    <row r="330" spans="1:25" s="163" customFormat="1" ht="153">
      <c r="A330" s="364">
        <v>1</v>
      </c>
      <c r="B330" s="365" t="s">
        <v>53</v>
      </c>
      <c r="C330" s="366" t="s">
        <v>122</v>
      </c>
      <c r="D330" s="367">
        <v>8</v>
      </c>
      <c r="E330" s="130"/>
      <c r="F330" s="130"/>
      <c r="G330" s="146"/>
      <c r="H330" s="130"/>
      <c r="I330" s="368"/>
      <c r="J330" s="369"/>
      <c r="K330" s="370"/>
      <c r="L330" s="371"/>
      <c r="M330" s="371"/>
    </row>
    <row r="331" spans="1:25" s="164" customFormat="1">
      <c r="A331" s="554" t="s">
        <v>18</v>
      </c>
      <c r="B331" s="555"/>
      <c r="C331" s="372"/>
      <c r="D331" s="373"/>
      <c r="E331" s="374"/>
      <c r="F331" s="375"/>
      <c r="G331" s="376"/>
      <c r="H331" s="377"/>
      <c r="I331" s="378"/>
      <c r="J331" s="379"/>
      <c r="K331" s="374"/>
      <c r="L331" s="278"/>
      <c r="M331" s="278"/>
    </row>
    <row r="332" spans="1:25" s="164" customFormat="1">
      <c r="A332" s="556" t="s">
        <v>19</v>
      </c>
      <c r="B332" s="556"/>
      <c r="C332" s="556"/>
      <c r="D332" s="556"/>
      <c r="E332" s="556"/>
      <c r="F332" s="556"/>
      <c r="G332" s="556"/>
      <c r="H332" s="556"/>
      <c r="I332" s="556"/>
      <c r="J332" s="556"/>
      <c r="K332" s="556"/>
      <c r="L332" s="278"/>
      <c r="M332" s="278"/>
    </row>
    <row r="333" spans="1:25" s="164" customFormat="1">
      <c r="A333" s="557" t="s">
        <v>98</v>
      </c>
      <c r="B333" s="558"/>
      <c r="C333" s="558"/>
      <c r="D333" s="558"/>
      <c r="E333" s="558"/>
      <c r="F333" s="558"/>
      <c r="G333" s="558"/>
      <c r="H333" s="558"/>
      <c r="I333" s="558"/>
      <c r="J333" s="558"/>
      <c r="K333" s="559"/>
      <c r="L333" s="278"/>
      <c r="M333" s="278"/>
    </row>
    <row r="334" spans="1:25" s="142" customFormat="1" ht="25.5">
      <c r="A334" s="351" t="s">
        <v>226</v>
      </c>
      <c r="B334" s="351" t="s">
        <v>28</v>
      </c>
      <c r="C334" s="203" t="s">
        <v>29</v>
      </c>
      <c r="D334" s="110" t="s">
        <v>30</v>
      </c>
      <c r="E334" s="140" t="s">
        <v>31</v>
      </c>
      <c r="F334" s="141" t="s">
        <v>32</v>
      </c>
      <c r="G334" s="141" t="s">
        <v>33</v>
      </c>
      <c r="H334" s="110" t="s">
        <v>34</v>
      </c>
      <c r="I334" s="110" t="s">
        <v>227</v>
      </c>
      <c r="J334" s="198" t="s">
        <v>36</v>
      </c>
      <c r="K334" s="110" t="s">
        <v>37</v>
      </c>
      <c r="L334" s="352"/>
      <c r="M334" s="352"/>
    </row>
    <row r="335" spans="1:25" s="143" customFormat="1" ht="25.5">
      <c r="A335" s="350">
        <v>1</v>
      </c>
      <c r="B335" s="337">
        <v>2</v>
      </c>
      <c r="C335" s="337">
        <v>3</v>
      </c>
      <c r="D335" s="337">
        <v>4</v>
      </c>
      <c r="E335" s="337">
        <v>5</v>
      </c>
      <c r="F335" s="207" t="s">
        <v>105</v>
      </c>
      <c r="G335" s="205">
        <v>7</v>
      </c>
      <c r="H335" s="210" t="s">
        <v>106</v>
      </c>
      <c r="I335" s="205">
        <v>9</v>
      </c>
      <c r="J335" s="208">
        <v>10</v>
      </c>
      <c r="K335" s="205">
        <v>11</v>
      </c>
      <c r="L335" s="353"/>
      <c r="M335" s="353"/>
    </row>
    <row r="336" spans="1:25" customFormat="1" ht="14.25">
      <c r="A336" s="380">
        <v>1</v>
      </c>
      <c r="B336" s="381" t="s">
        <v>243</v>
      </c>
      <c r="C336" s="60" t="s">
        <v>244</v>
      </c>
      <c r="D336" s="60">
        <v>100</v>
      </c>
      <c r="E336" s="324"/>
      <c r="F336" s="324"/>
      <c r="G336" s="264"/>
      <c r="H336" s="271"/>
      <c r="I336" s="324"/>
      <c r="J336" s="382"/>
      <c r="K336" s="383"/>
      <c r="L336" s="334"/>
      <c r="M336" s="334"/>
    </row>
    <row r="337" spans="1:29" s="165" customFormat="1" ht="25.5">
      <c r="A337" s="384">
        <v>2</v>
      </c>
      <c r="B337" s="61" t="s">
        <v>245</v>
      </c>
      <c r="C337" s="60" t="s">
        <v>244</v>
      </c>
      <c r="D337" s="106">
        <v>6</v>
      </c>
      <c r="E337" s="333"/>
      <c r="F337" s="324"/>
      <c r="G337" s="264"/>
      <c r="H337" s="271"/>
      <c r="I337" s="324"/>
      <c r="J337" s="385"/>
      <c r="K337" s="386"/>
      <c r="L337" s="387"/>
      <c r="M337" s="387"/>
    </row>
    <row r="338" spans="1:29" s="22" customFormat="1" ht="13.5">
      <c r="A338" s="388">
        <v>3</v>
      </c>
      <c r="B338" s="389" t="s">
        <v>246</v>
      </c>
      <c r="C338" s="270" t="s">
        <v>244</v>
      </c>
      <c r="D338" s="270">
        <v>6</v>
      </c>
      <c r="E338" s="390"/>
      <c r="F338" s="324"/>
      <c r="G338" s="264"/>
      <c r="H338" s="271"/>
      <c r="I338" s="324"/>
      <c r="J338" s="391"/>
      <c r="K338" s="392"/>
    </row>
    <row r="339" spans="1:29" customFormat="1" ht="14.25">
      <c r="A339" s="560" t="s">
        <v>20</v>
      </c>
      <c r="B339" s="561"/>
      <c r="C339" s="393"/>
      <c r="D339" s="394"/>
      <c r="E339" s="394"/>
      <c r="F339" s="395"/>
      <c r="G339" s="396"/>
      <c r="H339" s="397"/>
      <c r="I339" s="398"/>
      <c r="J339" s="399"/>
      <c r="K339" s="400"/>
      <c r="L339" s="334"/>
      <c r="M339" s="334"/>
    </row>
    <row r="340" spans="1:29" customFormat="1" ht="14.25">
      <c r="A340" s="562" t="s">
        <v>21</v>
      </c>
      <c r="B340" s="562"/>
      <c r="C340" s="562"/>
      <c r="D340" s="562"/>
      <c r="E340" s="562"/>
      <c r="F340" s="562"/>
      <c r="G340" s="562"/>
      <c r="H340" s="562"/>
      <c r="I340" s="563"/>
      <c r="J340" s="563"/>
      <c r="K340" s="401"/>
      <c r="L340" s="334"/>
      <c r="M340" s="334"/>
    </row>
    <row r="341" spans="1:29" customFormat="1" ht="15.75">
      <c r="A341" s="567" t="s">
        <v>87</v>
      </c>
      <c r="B341" s="567"/>
      <c r="C341" s="567"/>
      <c r="D341" s="567"/>
      <c r="E341" s="567"/>
      <c r="F341" s="567"/>
      <c r="G341" s="567"/>
      <c r="H341" s="567"/>
      <c r="I341" s="567"/>
      <c r="J341" s="334"/>
      <c r="K341" s="354"/>
      <c r="L341" s="334"/>
      <c r="M341" s="334"/>
    </row>
    <row r="342" spans="1:29" s="142" customFormat="1" ht="25.5">
      <c r="A342" s="351" t="s">
        <v>226</v>
      </c>
      <c r="B342" s="351" t="s">
        <v>28</v>
      </c>
      <c r="C342" s="203" t="s">
        <v>29</v>
      </c>
      <c r="D342" s="110" t="s">
        <v>30</v>
      </c>
      <c r="E342" s="140" t="s">
        <v>31</v>
      </c>
      <c r="F342" s="141" t="s">
        <v>32</v>
      </c>
      <c r="G342" s="141" t="s">
        <v>33</v>
      </c>
      <c r="H342" s="110" t="s">
        <v>34</v>
      </c>
      <c r="I342" s="110" t="s">
        <v>227</v>
      </c>
      <c r="J342" s="198" t="s">
        <v>36</v>
      </c>
      <c r="K342" s="110" t="s">
        <v>37</v>
      </c>
      <c r="L342" s="352"/>
      <c r="M342" s="352"/>
    </row>
    <row r="343" spans="1:29" s="143" customFormat="1" ht="25.5">
      <c r="A343" s="350">
        <v>1</v>
      </c>
      <c r="B343" s="337">
        <v>2</v>
      </c>
      <c r="C343" s="337">
        <v>3</v>
      </c>
      <c r="D343" s="337">
        <v>4</v>
      </c>
      <c r="E343" s="337">
        <v>5</v>
      </c>
      <c r="F343" s="207" t="s">
        <v>105</v>
      </c>
      <c r="G343" s="205">
        <v>7</v>
      </c>
      <c r="H343" s="210" t="s">
        <v>106</v>
      </c>
      <c r="I343" s="205">
        <v>9</v>
      </c>
      <c r="J343" s="208">
        <v>10</v>
      </c>
      <c r="K343" s="205">
        <v>11</v>
      </c>
      <c r="L343" s="353"/>
      <c r="M343" s="353"/>
    </row>
    <row r="344" spans="1:29" customFormat="1" ht="153">
      <c r="A344" s="402">
        <v>1</v>
      </c>
      <c r="B344" s="61" t="s">
        <v>336</v>
      </c>
      <c r="C344" s="403" t="s">
        <v>132</v>
      </c>
      <c r="D344" s="403">
        <v>300</v>
      </c>
      <c r="E344" s="85"/>
      <c r="F344" s="166"/>
      <c r="G344" s="167"/>
      <c r="H344" s="169"/>
      <c r="I344" s="170"/>
      <c r="J344" s="187"/>
      <c r="K344" s="404"/>
      <c r="L344" s="334"/>
      <c r="M344" s="334"/>
    </row>
    <row r="345" spans="1:29" customFormat="1">
      <c r="A345" s="549" t="s">
        <v>22</v>
      </c>
      <c r="B345" s="550"/>
      <c r="C345" s="171"/>
      <c r="D345" s="118"/>
      <c r="E345" s="111"/>
      <c r="F345" s="172"/>
      <c r="G345" s="115"/>
      <c r="H345" s="173"/>
      <c r="I345" s="174"/>
      <c r="J345" s="405"/>
      <c r="K345" s="406"/>
      <c r="L345" s="334"/>
      <c r="M345" s="334"/>
    </row>
    <row r="346" spans="1:29" s="177" customFormat="1" ht="14.25">
      <c r="A346" s="551" t="s">
        <v>23</v>
      </c>
      <c r="B346" s="551"/>
      <c r="C346" s="551"/>
      <c r="D346" s="551"/>
      <c r="E346" s="551"/>
      <c r="F346" s="551"/>
      <c r="G346" s="551"/>
      <c r="H346" s="551"/>
      <c r="I346" s="551"/>
      <c r="J346" s="551"/>
      <c r="K346" s="551"/>
      <c r="L346" s="175"/>
      <c r="M346" s="175"/>
      <c r="N346" s="175"/>
      <c r="O346" s="175"/>
      <c r="P346" s="175"/>
      <c r="Q346" s="175"/>
      <c r="R346" s="175"/>
      <c r="S346" s="175"/>
      <c r="T346" s="175"/>
      <c r="U346" s="175"/>
      <c r="V346" s="175"/>
      <c r="W346" s="175"/>
      <c r="X346" s="175"/>
      <c r="Y346" s="175"/>
      <c r="Z346" s="175"/>
      <c r="AA346" s="175"/>
      <c r="AB346" s="176"/>
      <c r="AC346" s="176"/>
    </row>
    <row r="347" spans="1:29" s="177" customFormat="1" ht="14.25">
      <c r="A347"/>
      <c r="B347" s="334"/>
      <c r="C347"/>
      <c r="D347"/>
      <c r="E347"/>
      <c r="F347"/>
      <c r="G347"/>
      <c r="H347"/>
      <c r="I347"/>
      <c r="J347"/>
      <c r="K347"/>
      <c r="L347" s="175"/>
      <c r="M347" s="175"/>
      <c r="N347" s="175"/>
      <c r="O347" s="175"/>
      <c r="P347" s="175"/>
      <c r="Q347" s="175"/>
      <c r="R347" s="175"/>
      <c r="S347" s="175"/>
      <c r="T347" s="175"/>
      <c r="U347" s="175"/>
      <c r="V347" s="175"/>
      <c r="W347" s="175"/>
      <c r="X347" s="175"/>
      <c r="Y347" s="175"/>
      <c r="Z347" s="175"/>
      <c r="AA347" s="175"/>
      <c r="AB347" s="176"/>
      <c r="AC347" s="176"/>
    </row>
    <row r="348" spans="1:29">
      <c r="F348" s="199"/>
      <c r="G348" s="199"/>
      <c r="H348" s="199"/>
    </row>
  </sheetData>
  <mergeCells count="156">
    <mergeCell ref="A49:K49"/>
    <mergeCell ref="A18:K18"/>
    <mergeCell ref="A19:K19"/>
    <mergeCell ref="A23:B23"/>
    <mergeCell ref="A43:K43"/>
    <mergeCell ref="A47:B47"/>
    <mergeCell ref="A48:K48"/>
    <mergeCell ref="A30:K30"/>
    <mergeCell ref="A31:K31"/>
    <mergeCell ref="A35:B35"/>
    <mergeCell ref="A36:K36"/>
    <mergeCell ref="A37:K37"/>
    <mergeCell ref="A4:K4"/>
    <mergeCell ref="A10:B10"/>
    <mergeCell ref="A11:K11"/>
    <mergeCell ref="A12:K12"/>
    <mergeCell ref="A17:B17"/>
    <mergeCell ref="A77:B77"/>
    <mergeCell ref="A79:K79"/>
    <mergeCell ref="A83:B83"/>
    <mergeCell ref="A84:H84"/>
    <mergeCell ref="A78:H78"/>
    <mergeCell ref="A24:K24"/>
    <mergeCell ref="A25:K25"/>
    <mergeCell ref="A41:B41"/>
    <mergeCell ref="A42:K42"/>
    <mergeCell ref="A29:B29"/>
    <mergeCell ref="A53:B53"/>
    <mergeCell ref="A54:K54"/>
    <mergeCell ref="A55:K55"/>
    <mergeCell ref="A85:K85"/>
    <mergeCell ref="A60:H60"/>
    <mergeCell ref="A61:K61"/>
    <mergeCell ref="A59:B59"/>
    <mergeCell ref="A70:B70"/>
    <mergeCell ref="A71:H71"/>
    <mergeCell ref="A72:K72"/>
    <mergeCell ref="A130:B130"/>
    <mergeCell ref="A107:B107"/>
    <mergeCell ref="A108:H108"/>
    <mergeCell ref="A109:K109"/>
    <mergeCell ref="A114:B114"/>
    <mergeCell ref="A115:H115"/>
    <mergeCell ref="A116:K116"/>
    <mergeCell ref="A120:B120"/>
    <mergeCell ref="A121:H121"/>
    <mergeCell ref="A122:K122"/>
    <mergeCell ref="A96:H96"/>
    <mergeCell ref="A97:K97"/>
    <mergeCell ref="A101:B101"/>
    <mergeCell ref="A102:H102"/>
    <mergeCell ref="A89:B89"/>
    <mergeCell ref="A90:H90"/>
    <mergeCell ref="A91:K91"/>
    <mergeCell ref="A95:B95"/>
    <mergeCell ref="A103:K103"/>
    <mergeCell ref="A138:K138"/>
    <mergeCell ref="A146:B146"/>
    <mergeCell ref="A177:B177"/>
    <mergeCell ref="A131:H131"/>
    <mergeCell ref="A132:K132"/>
    <mergeCell ref="A147:H147"/>
    <mergeCell ref="A148:K148"/>
    <mergeCell ref="A152:B152"/>
    <mergeCell ref="A153:H153"/>
    <mergeCell ref="A136:B136"/>
    <mergeCell ref="A137:H137"/>
    <mergeCell ref="A183:B183"/>
    <mergeCell ref="A184:H184"/>
    <mergeCell ref="A178:H178"/>
    <mergeCell ref="A179:K179"/>
    <mergeCell ref="A159:H159"/>
    <mergeCell ref="A154:H154"/>
    <mergeCell ref="A158:B158"/>
    <mergeCell ref="A185:K185"/>
    <mergeCell ref="A160:K160"/>
    <mergeCell ref="A164:B164"/>
    <mergeCell ref="A165:H165"/>
    <mergeCell ref="A166:K166"/>
    <mergeCell ref="A170:B170"/>
    <mergeCell ref="A171:H171"/>
    <mergeCell ref="A172:K172"/>
    <mergeCell ref="A189:B189"/>
    <mergeCell ref="A190:H190"/>
    <mergeCell ref="A191:K191"/>
    <mergeCell ref="A220:H220"/>
    <mergeCell ref="A201:B201"/>
    <mergeCell ref="A202:H202"/>
    <mergeCell ref="A203:K203"/>
    <mergeCell ref="A207:B207"/>
    <mergeCell ref="A195:B195"/>
    <mergeCell ref="A196:H196"/>
    <mergeCell ref="A227:K227"/>
    <mergeCell ref="A231:B231"/>
    <mergeCell ref="A221:K221"/>
    <mergeCell ref="A208:H208"/>
    <mergeCell ref="A209:K209"/>
    <mergeCell ref="A213:B213"/>
    <mergeCell ref="A214:H214"/>
    <mergeCell ref="A215:K215"/>
    <mergeCell ref="A237:B237"/>
    <mergeCell ref="A238:H238"/>
    <mergeCell ref="A239:K239"/>
    <mergeCell ref="A243:B243"/>
    <mergeCell ref="A197:K197"/>
    <mergeCell ref="A219:B219"/>
    <mergeCell ref="A232:H232"/>
    <mergeCell ref="A233:K233"/>
    <mergeCell ref="A225:B225"/>
    <mergeCell ref="A226:H226"/>
    <mergeCell ref="A270:K270"/>
    <mergeCell ref="A276:B276"/>
    <mergeCell ref="A244:H244"/>
    <mergeCell ref="A245:K245"/>
    <mergeCell ref="A252:K252"/>
    <mergeCell ref="A256:B256"/>
    <mergeCell ref="A250:B250"/>
    <mergeCell ref="A251:H251"/>
    <mergeCell ref="A277:H277"/>
    <mergeCell ref="A278:K278"/>
    <mergeCell ref="A257:H257"/>
    <mergeCell ref="A258:K258"/>
    <mergeCell ref="A262:B262"/>
    <mergeCell ref="A263:H263"/>
    <mergeCell ref="J263:K263"/>
    <mergeCell ref="A264:K264"/>
    <mergeCell ref="A268:B268"/>
    <mergeCell ref="A269:H269"/>
    <mergeCell ref="A290:K290"/>
    <mergeCell ref="A294:B294"/>
    <mergeCell ref="A295:H295"/>
    <mergeCell ref="A282:B282"/>
    <mergeCell ref="A283:H283"/>
    <mergeCell ref="A284:K284"/>
    <mergeCell ref="A288:B288"/>
    <mergeCell ref="A289:H289"/>
    <mergeCell ref="J289:K289"/>
    <mergeCell ref="A296:K296"/>
    <mergeCell ref="A341:I341"/>
    <mergeCell ref="A314:K314"/>
    <mergeCell ref="A318:B318"/>
    <mergeCell ref="A319:H319"/>
    <mergeCell ref="A320:K320"/>
    <mergeCell ref="A311:B311"/>
    <mergeCell ref="A312:H312"/>
    <mergeCell ref="A313:K313"/>
    <mergeCell ref="A345:B345"/>
    <mergeCell ref="A346:K346"/>
    <mergeCell ref="A325:B325"/>
    <mergeCell ref="A326:H326"/>
    <mergeCell ref="A327:K327"/>
    <mergeCell ref="A331:B331"/>
    <mergeCell ref="A332:K332"/>
    <mergeCell ref="A333:K333"/>
    <mergeCell ref="A339:B339"/>
    <mergeCell ref="A340:J340"/>
  </mergeCells>
  <phoneticPr fontId="0" type="noConversion"/>
  <printOptions horizontalCentered="1"/>
  <pageMargins left="0.23622047244094491" right="0.23622047244094491" top="0.74803149606299213" bottom="0.74803149606299213" header="0.31496062992125984" footer="0.31496062992125984"/>
  <pageSetup paperSize="9" scale="71" fitToHeight="0" orientation="landscape" verticalDpi="300" r:id="rId1"/>
  <headerFooter>
    <oddFooter>&amp;R&amp;P</oddFooter>
  </headerFooter>
  <rowBreaks count="25" manualBreakCount="25">
    <brk id="11" max="16383" man="1"/>
    <brk id="18" max="16383" man="1"/>
    <brk id="24" max="16383" man="1"/>
    <brk id="30" max="16383" man="1"/>
    <brk id="36" max="16383" man="1"/>
    <brk id="42" max="16383" man="1"/>
    <brk id="54" max="16383" man="1"/>
    <brk id="60" max="16383" man="1"/>
    <brk id="71" max="16383" man="1"/>
    <brk id="75" max="16383" man="1"/>
    <brk id="78" max="16383" man="1"/>
    <brk id="84" max="16383" man="1"/>
    <brk id="90" max="16383" man="1"/>
    <brk id="96" max="16383" man="1"/>
    <brk id="102" max="16383" man="1"/>
    <brk id="108" max="16383" man="1"/>
    <brk id="121" max="16383" man="1"/>
    <brk id="137" max="16383" man="1"/>
    <brk id="147" max="16383" man="1"/>
    <brk id="159" max="16383" man="1"/>
    <brk id="171" max="16383" man="1"/>
    <brk id="178" max="16383" man="1"/>
    <brk id="184" max="16383" man="1"/>
    <brk id="202" max="16383" man="1"/>
    <brk id="214"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3:N61"/>
  <sheetViews>
    <sheetView zoomScaleNormal="100" workbookViewId="0">
      <selection activeCell="I44" sqref="I44"/>
    </sheetView>
  </sheetViews>
  <sheetFormatPr defaultRowHeight="14.25"/>
  <cols>
    <col min="2" max="2" width="84.75" customWidth="1"/>
    <col min="7" max="7" width="12" customWidth="1"/>
    <col min="8" max="8" width="13.125" customWidth="1"/>
    <col min="9" max="9" width="17.625" customWidth="1"/>
    <col min="10" max="10" width="13.25" customWidth="1"/>
    <col min="11" max="11" width="11.75" bestFit="1" customWidth="1"/>
  </cols>
  <sheetData>
    <row r="3" spans="1:14" s="98" customFormat="1" ht="15.75">
      <c r="A3" s="612" t="s">
        <v>263</v>
      </c>
      <c r="B3" s="613"/>
      <c r="C3" s="613"/>
      <c r="D3" s="613"/>
      <c r="E3" s="613"/>
      <c r="F3" s="613"/>
      <c r="G3" s="613"/>
      <c r="H3" s="613"/>
      <c r="I3" s="613"/>
      <c r="J3" s="613"/>
      <c r="K3" s="613"/>
      <c r="L3" s="614"/>
      <c r="M3" s="315"/>
      <c r="N3" s="315"/>
    </row>
    <row r="4" spans="1:14" s="34" customFormat="1" ht="25.5">
      <c r="A4" s="243" t="s">
        <v>114</v>
      </c>
      <c r="B4" s="243" t="s">
        <v>28</v>
      </c>
      <c r="C4" s="203" t="s">
        <v>29</v>
      </c>
      <c r="D4" s="110" t="s">
        <v>30</v>
      </c>
      <c r="E4" s="4" t="s">
        <v>31</v>
      </c>
      <c r="F4" s="5" t="s">
        <v>32</v>
      </c>
      <c r="G4" s="5" t="s">
        <v>33</v>
      </c>
      <c r="H4" s="5" t="s">
        <v>111</v>
      </c>
      <c r="I4" s="6" t="s">
        <v>34</v>
      </c>
      <c r="J4" s="6" t="s">
        <v>35</v>
      </c>
      <c r="K4" s="7" t="s">
        <v>36</v>
      </c>
      <c r="L4" s="6" t="s">
        <v>37</v>
      </c>
      <c r="M4" s="244"/>
      <c r="N4" s="244"/>
    </row>
    <row r="5" spans="1:14" s="35" customFormat="1" ht="12" customHeight="1">
      <c r="A5" s="205">
        <v>1</v>
      </c>
      <c r="B5" s="229">
        <v>2</v>
      </c>
      <c r="C5" s="229">
        <v>3</v>
      </c>
      <c r="D5" s="229">
        <v>4</v>
      </c>
      <c r="E5" s="230">
        <v>5</v>
      </c>
      <c r="F5" s="231">
        <v>6</v>
      </c>
      <c r="G5" s="229">
        <v>7</v>
      </c>
      <c r="H5" s="205" t="s">
        <v>38</v>
      </c>
      <c r="I5" s="205" t="s">
        <v>39</v>
      </c>
      <c r="J5" s="205">
        <v>10</v>
      </c>
      <c r="K5" s="208">
        <v>11</v>
      </c>
      <c r="L5" s="205">
        <v>12</v>
      </c>
      <c r="M5" s="245"/>
      <c r="N5" s="245"/>
    </row>
    <row r="6" spans="1:14" s="99" customFormat="1" ht="50.25" customHeight="1">
      <c r="A6" s="328">
        <v>1</v>
      </c>
      <c r="B6" s="61" t="s">
        <v>195</v>
      </c>
      <c r="C6" s="60" t="s">
        <v>122</v>
      </c>
      <c r="D6" s="323">
        <v>20000</v>
      </c>
      <c r="E6" s="407">
        <v>3.65</v>
      </c>
      <c r="F6" s="271">
        <f>D6*E6</f>
        <v>73000</v>
      </c>
      <c r="G6" s="264">
        <v>0.08</v>
      </c>
      <c r="H6" s="63">
        <f>F6*G6</f>
        <v>5840</v>
      </c>
      <c r="I6" s="271">
        <f>F6+H6</f>
        <v>78840</v>
      </c>
      <c r="J6" s="271"/>
      <c r="K6" s="298"/>
      <c r="L6" s="188"/>
      <c r="M6" s="319"/>
      <c r="N6" s="319"/>
    </row>
    <row r="7" spans="1:14" s="21" customFormat="1" ht="17.25" customHeight="1">
      <c r="A7" s="549" t="s">
        <v>196</v>
      </c>
      <c r="B7" s="550"/>
      <c r="C7" s="29"/>
      <c r="D7" s="118"/>
      <c r="E7" s="112"/>
      <c r="F7" s="66">
        <f>SUM(F6)</f>
        <v>73000</v>
      </c>
      <c r="G7" s="20"/>
      <c r="H7" s="113">
        <f>SUM(H6)</f>
        <v>5840</v>
      </c>
      <c r="I7" s="114">
        <f>SUM(I6)</f>
        <v>78840</v>
      </c>
      <c r="J7" s="115"/>
      <c r="K7" s="331"/>
      <c r="L7" s="174"/>
    </row>
    <row r="9" spans="1:14" ht="15">
      <c r="B9" s="438" t="s">
        <v>282</v>
      </c>
    </row>
    <row r="11" spans="1:14" ht="15" thickBot="1"/>
    <row r="12" spans="1:14">
      <c r="B12" s="615" t="s">
        <v>268</v>
      </c>
      <c r="C12" s="409"/>
      <c r="D12" s="409" t="s">
        <v>269</v>
      </c>
      <c r="E12" s="409" t="s">
        <v>271</v>
      </c>
      <c r="F12" s="408" t="s">
        <v>273</v>
      </c>
      <c r="G12" s="617" t="s">
        <v>255</v>
      </c>
      <c r="H12" s="408" t="s">
        <v>274</v>
      </c>
    </row>
    <row r="13" spans="1:14" ht="15" thickBot="1">
      <c r="B13" s="616"/>
      <c r="C13" s="410" t="s">
        <v>29</v>
      </c>
      <c r="D13" s="410" t="s">
        <v>270</v>
      </c>
      <c r="E13" s="410" t="s">
        <v>272</v>
      </c>
      <c r="F13" s="415"/>
      <c r="G13" s="618"/>
      <c r="H13" s="415"/>
    </row>
    <row r="14" spans="1:14" ht="15" thickBot="1">
      <c r="B14" s="425">
        <v>2</v>
      </c>
      <c r="C14" s="411"/>
      <c r="D14" s="411">
        <v>4</v>
      </c>
      <c r="E14" s="411">
        <v>5</v>
      </c>
      <c r="F14" s="411">
        <v>6</v>
      </c>
      <c r="G14" s="412">
        <v>7</v>
      </c>
      <c r="H14" s="419">
        <v>8</v>
      </c>
    </row>
    <row r="15" spans="1:14" ht="15" thickBot="1">
      <c r="B15" s="426" t="s">
        <v>275</v>
      </c>
      <c r="C15" s="413" t="s">
        <v>132</v>
      </c>
      <c r="D15" s="414">
        <v>83000</v>
      </c>
      <c r="E15" s="407">
        <v>4</v>
      </c>
      <c r="F15" s="413">
        <v>8</v>
      </c>
      <c r="G15" s="417">
        <f>E15*D15</f>
        <v>332000</v>
      </c>
      <c r="H15" s="420">
        <f>G15*1.08</f>
        <v>358560</v>
      </c>
    </row>
    <row r="16" spans="1:14" ht="15" thickBot="1">
      <c r="B16" s="426" t="s">
        <v>276</v>
      </c>
      <c r="C16" s="413" t="s">
        <v>209</v>
      </c>
      <c r="D16" s="414">
        <v>83000</v>
      </c>
      <c r="E16" s="407">
        <v>5</v>
      </c>
      <c r="F16" s="413">
        <v>8</v>
      </c>
      <c r="G16" s="417">
        <f>E16*D16</f>
        <v>415000</v>
      </c>
      <c r="H16" s="420">
        <f>G16*1.08</f>
        <v>448200.00000000006</v>
      </c>
    </row>
    <row r="17" spans="2:10" ht="15" thickBot="1">
      <c r="B17" s="426" t="s">
        <v>277</v>
      </c>
      <c r="C17" s="413" t="s">
        <v>278</v>
      </c>
      <c r="D17" s="414">
        <v>9000</v>
      </c>
      <c r="E17" s="407">
        <v>6</v>
      </c>
      <c r="F17" s="413">
        <v>8</v>
      </c>
      <c r="G17" s="417">
        <f>E17*D17</f>
        <v>54000</v>
      </c>
      <c r="H17" s="420">
        <f>G17*1.08</f>
        <v>58320.000000000007</v>
      </c>
    </row>
    <row r="18" spans="2:10" ht="15" thickBot="1">
      <c r="B18" s="427" t="s">
        <v>279</v>
      </c>
      <c r="C18" s="416"/>
      <c r="D18" s="416"/>
      <c r="E18" s="416"/>
      <c r="F18" s="423"/>
      <c r="G18" s="418">
        <f>SUM(G14:G17)</f>
        <v>801007</v>
      </c>
      <c r="H18" s="421">
        <f>SUM(H14:H17)</f>
        <v>865088</v>
      </c>
    </row>
    <row r="19" spans="2:10">
      <c r="F19" s="424" t="s">
        <v>280</v>
      </c>
      <c r="G19" s="199">
        <f>G18*0.08</f>
        <v>64080.560000000005</v>
      </c>
    </row>
    <row r="20" spans="2:10" s="437" customFormat="1"/>
    <row r="21" spans="2:10" ht="15">
      <c r="B21" s="430" t="s">
        <v>283</v>
      </c>
      <c r="J21" s="439" t="s">
        <v>281</v>
      </c>
    </row>
    <row r="22" spans="2:10" ht="15" thickBot="1">
      <c r="J22" t="s">
        <v>267</v>
      </c>
    </row>
    <row r="23" spans="2:10">
      <c r="B23" s="615" t="s">
        <v>268</v>
      </c>
      <c r="C23" s="409"/>
      <c r="D23" s="409" t="s">
        <v>269</v>
      </c>
      <c r="E23" s="409" t="s">
        <v>271</v>
      </c>
      <c r="F23" s="408" t="s">
        <v>273</v>
      </c>
      <c r="G23" s="615" t="s">
        <v>255</v>
      </c>
      <c r="H23" s="408" t="s">
        <v>274</v>
      </c>
    </row>
    <row r="24" spans="2:10" ht="15" thickBot="1">
      <c r="B24" s="616"/>
      <c r="C24" s="410" t="s">
        <v>29</v>
      </c>
      <c r="D24" s="410" t="s">
        <v>270</v>
      </c>
      <c r="E24" s="410" t="s">
        <v>272</v>
      </c>
      <c r="F24" s="415"/>
      <c r="G24" s="616"/>
      <c r="H24" s="415"/>
    </row>
    <row r="25" spans="2:10" ht="15" thickBot="1">
      <c r="B25" s="425">
        <v>2</v>
      </c>
      <c r="C25" s="411"/>
      <c r="D25" s="411">
        <v>4</v>
      </c>
      <c r="E25" s="411">
        <v>5</v>
      </c>
      <c r="F25" s="411">
        <v>6</v>
      </c>
      <c r="G25" s="412">
        <v>7</v>
      </c>
      <c r="H25" s="419">
        <v>8</v>
      </c>
    </row>
    <row r="26" spans="2:10" ht="15" thickBot="1">
      <c r="B26" s="426" t="s">
        <v>275</v>
      </c>
      <c r="C26" s="413" t="s">
        <v>132</v>
      </c>
      <c r="D26" s="414">
        <v>83000</v>
      </c>
      <c r="E26" s="407">
        <v>4</v>
      </c>
      <c r="F26" s="413">
        <v>8</v>
      </c>
      <c r="G26" s="417">
        <f>E26*D26</f>
        <v>332000</v>
      </c>
      <c r="H26" s="420">
        <f>G26*1.08</f>
        <v>358560</v>
      </c>
      <c r="J26" s="432">
        <f>H18-H29</f>
        <v>22842</v>
      </c>
    </row>
    <row r="27" spans="2:10" ht="15" thickBot="1">
      <c r="B27" s="426" t="s">
        <v>276</v>
      </c>
      <c r="C27" s="413" t="s">
        <v>209</v>
      </c>
      <c r="D27" s="414">
        <v>83000</v>
      </c>
      <c r="E27" s="407">
        <v>5</v>
      </c>
      <c r="F27" s="413">
        <v>8</v>
      </c>
      <c r="G27" s="417">
        <f>E27*D27</f>
        <v>415000</v>
      </c>
      <c r="H27" s="420">
        <f>G27*1.08</f>
        <v>448200.00000000006</v>
      </c>
    </row>
    <row r="28" spans="2:10" ht="15" thickBot="1">
      <c r="B28" s="426" t="s">
        <v>277</v>
      </c>
      <c r="C28" s="413" t="s">
        <v>278</v>
      </c>
      <c r="D28" s="414">
        <v>9000</v>
      </c>
      <c r="E28" s="431">
        <v>3.65</v>
      </c>
      <c r="F28" s="413">
        <v>8</v>
      </c>
      <c r="G28" s="417">
        <f>E28*D28</f>
        <v>32850</v>
      </c>
      <c r="H28" s="420">
        <f>G28*1.08</f>
        <v>35478</v>
      </c>
    </row>
    <row r="29" spans="2:10" ht="15" thickBot="1">
      <c r="B29" s="427" t="s">
        <v>279</v>
      </c>
      <c r="C29" s="416"/>
      <c r="D29" s="416"/>
      <c r="E29" s="416"/>
      <c r="F29" s="423"/>
      <c r="G29" s="418">
        <f>SUM(G25:G28)</f>
        <v>779857</v>
      </c>
      <c r="H29" s="421">
        <f>SUM(H25:H28)</f>
        <v>842246</v>
      </c>
    </row>
    <row r="30" spans="2:10">
      <c r="B30" s="433"/>
      <c r="C30" s="434"/>
      <c r="D30" s="434"/>
      <c r="E30" s="434"/>
      <c r="F30" s="424" t="s">
        <v>280</v>
      </c>
      <c r="G30" s="422">
        <f>G29*0.08</f>
        <v>62388.56</v>
      </c>
      <c r="H30" s="435"/>
    </row>
    <row r="31" spans="2:10">
      <c r="B31" s="433"/>
      <c r="C31" s="434"/>
      <c r="D31" s="434"/>
      <c r="E31" s="434"/>
      <c r="F31" s="428"/>
      <c r="G31" s="429"/>
      <c r="H31" s="435"/>
    </row>
    <row r="32" spans="2:10">
      <c r="B32" s="433"/>
      <c r="C32" s="434"/>
      <c r="D32" s="434"/>
      <c r="E32" s="434"/>
      <c r="F32" s="428"/>
      <c r="G32" s="429"/>
      <c r="H32" s="435"/>
    </row>
    <row r="33" spans="2:10">
      <c r="B33" s="433"/>
      <c r="C33" s="434"/>
      <c r="D33" s="434"/>
      <c r="E33" s="434"/>
      <c r="F33" s="428"/>
      <c r="G33" s="429"/>
      <c r="H33" s="435"/>
    </row>
    <row r="34" spans="2:10" ht="39" customHeight="1">
      <c r="B34" s="436" t="s">
        <v>285</v>
      </c>
      <c r="C34" s="434"/>
      <c r="D34" s="434"/>
      <c r="E34" s="434"/>
      <c r="F34" s="428"/>
      <c r="G34" s="429"/>
      <c r="H34" s="435"/>
    </row>
    <row r="35" spans="2:10">
      <c r="B35" s="433"/>
      <c r="C35" s="434"/>
      <c r="D35" s="434"/>
      <c r="E35" s="434"/>
      <c r="F35" s="428"/>
      <c r="G35" s="429"/>
      <c r="H35" s="435"/>
    </row>
    <row r="36" spans="2:10" ht="15" thickBot="1">
      <c r="B36" s="433"/>
      <c r="C36" s="434"/>
      <c r="D36" s="434"/>
      <c r="E36" s="434"/>
      <c r="F36" s="428"/>
      <c r="G36" s="429"/>
      <c r="H36" s="435"/>
    </row>
    <row r="37" spans="2:10" ht="20.100000000000001" customHeight="1">
      <c r="B37" s="615" t="s">
        <v>268</v>
      </c>
      <c r="C37" s="409"/>
      <c r="D37" s="409" t="s">
        <v>269</v>
      </c>
      <c r="E37" s="409" t="s">
        <v>271</v>
      </c>
      <c r="F37" s="408" t="s">
        <v>273</v>
      </c>
      <c r="G37" s="615" t="s">
        <v>255</v>
      </c>
      <c r="H37" s="408" t="s">
        <v>274</v>
      </c>
    </row>
    <row r="38" spans="2:10" ht="20.100000000000001" customHeight="1" thickBot="1">
      <c r="B38" s="616"/>
      <c r="C38" s="410" t="s">
        <v>29</v>
      </c>
      <c r="D38" s="410" t="s">
        <v>270</v>
      </c>
      <c r="E38" s="410" t="s">
        <v>272</v>
      </c>
      <c r="F38" s="415"/>
      <c r="G38" s="616"/>
      <c r="H38" s="415"/>
    </row>
    <row r="39" spans="2:10" ht="20.100000000000001" customHeight="1" thickBot="1">
      <c r="B39" s="425">
        <v>2</v>
      </c>
      <c r="C39" s="411"/>
      <c r="D39" s="411">
        <v>4</v>
      </c>
      <c r="E39" s="411">
        <v>5</v>
      </c>
      <c r="F39" s="411">
        <v>6</v>
      </c>
      <c r="G39" s="412">
        <v>7</v>
      </c>
      <c r="H39" s="419">
        <v>8</v>
      </c>
    </row>
    <row r="40" spans="2:10" ht="20.100000000000001" customHeight="1" thickBot="1">
      <c r="B40" s="426" t="s">
        <v>275</v>
      </c>
      <c r="C40" s="413" t="s">
        <v>132</v>
      </c>
      <c r="D40" s="414">
        <v>43000</v>
      </c>
      <c r="E40" s="407">
        <v>4</v>
      </c>
      <c r="F40" s="413">
        <v>8</v>
      </c>
      <c r="G40" s="417">
        <f>E40*D40</f>
        <v>172000</v>
      </c>
      <c r="H40" s="420">
        <f>G40*1.08</f>
        <v>185760</v>
      </c>
      <c r="J40" s="432">
        <f>H18-H43</f>
        <v>253962</v>
      </c>
    </row>
    <row r="41" spans="2:10" ht="20.100000000000001" customHeight="1" thickBot="1">
      <c r="B41" s="426" t="s">
        <v>276</v>
      </c>
      <c r="C41" s="413" t="s">
        <v>209</v>
      </c>
      <c r="D41" s="414">
        <v>43000</v>
      </c>
      <c r="E41" s="407">
        <v>5</v>
      </c>
      <c r="F41" s="413">
        <v>8</v>
      </c>
      <c r="G41" s="417">
        <f>E41*D41</f>
        <v>215000</v>
      </c>
      <c r="H41" s="420">
        <f>G41*1.08</f>
        <v>232200.00000000003</v>
      </c>
    </row>
    <row r="42" spans="2:10" ht="20.100000000000001" customHeight="1" thickBot="1">
      <c r="B42" s="426" t="s">
        <v>277</v>
      </c>
      <c r="C42" s="413" t="s">
        <v>278</v>
      </c>
      <c r="D42" s="414">
        <f>9000+40000</f>
        <v>49000</v>
      </c>
      <c r="E42" s="407">
        <f>E28</f>
        <v>3.65</v>
      </c>
      <c r="F42" s="413">
        <v>8</v>
      </c>
      <c r="G42" s="417">
        <f>E42*D42</f>
        <v>178850</v>
      </c>
      <c r="H42" s="420">
        <f>G42*1.08</f>
        <v>193158</v>
      </c>
    </row>
    <row r="43" spans="2:10" ht="20.100000000000001" customHeight="1" thickBot="1">
      <c r="B43" s="427" t="s">
        <v>279</v>
      </c>
      <c r="C43" s="416"/>
      <c r="D43" s="416"/>
      <c r="E43" s="416"/>
      <c r="F43" s="423"/>
      <c r="G43" s="418">
        <f>SUM(G39:G42)</f>
        <v>565857</v>
      </c>
      <c r="H43" s="421">
        <f>SUM(H39:H42)</f>
        <v>611126</v>
      </c>
    </row>
    <row r="44" spans="2:10" ht="42.75" customHeight="1">
      <c r="B44" s="436" t="s">
        <v>284</v>
      </c>
      <c r="C44" s="434"/>
      <c r="D44" s="434"/>
      <c r="E44" s="434"/>
      <c r="F44" s="424" t="s">
        <v>280</v>
      </c>
      <c r="G44" s="422">
        <f>G43*0.08</f>
        <v>45268.56</v>
      </c>
      <c r="H44" s="435"/>
    </row>
    <row r="45" spans="2:10" ht="20.100000000000001" customHeight="1">
      <c r="B45" s="428"/>
      <c r="C45" s="434"/>
      <c r="D45" s="434"/>
      <c r="E45" s="434"/>
      <c r="F45" s="428"/>
      <c r="G45" s="429"/>
      <c r="H45" s="435"/>
    </row>
    <row r="46" spans="2:10" ht="20.100000000000001" customHeight="1" thickBot="1">
      <c r="B46" s="428"/>
      <c r="C46" s="434"/>
      <c r="D46" s="434"/>
      <c r="E46" s="434"/>
      <c r="F46" s="428"/>
      <c r="G46" s="429"/>
      <c r="H46" s="435"/>
    </row>
    <row r="47" spans="2:10" ht="20.100000000000001" customHeight="1">
      <c r="B47" s="615" t="s">
        <v>268</v>
      </c>
      <c r="C47" s="409"/>
      <c r="D47" s="409" t="s">
        <v>269</v>
      </c>
      <c r="E47" s="409" t="s">
        <v>271</v>
      </c>
      <c r="F47" s="408" t="s">
        <v>273</v>
      </c>
      <c r="G47" s="615" t="s">
        <v>255</v>
      </c>
      <c r="H47" s="408" t="s">
        <v>274</v>
      </c>
    </row>
    <row r="48" spans="2:10" ht="20.100000000000001" customHeight="1" thickBot="1">
      <c r="B48" s="616"/>
      <c r="C48" s="410" t="s">
        <v>29</v>
      </c>
      <c r="D48" s="410" t="s">
        <v>270</v>
      </c>
      <c r="E48" s="410" t="s">
        <v>272</v>
      </c>
      <c r="F48" s="415"/>
      <c r="G48" s="616"/>
      <c r="H48" s="415"/>
    </row>
    <row r="49" spans="1:14" ht="20.100000000000001" customHeight="1" thickBot="1">
      <c r="B49" s="425">
        <v>2</v>
      </c>
      <c r="C49" s="411"/>
      <c r="D49" s="411">
        <v>4</v>
      </c>
      <c r="E49" s="411">
        <v>5</v>
      </c>
      <c r="F49" s="411">
        <v>6</v>
      </c>
      <c r="G49" s="412">
        <v>7</v>
      </c>
      <c r="H49" s="419">
        <v>8</v>
      </c>
    </row>
    <row r="50" spans="1:14" ht="20.100000000000001" customHeight="1" thickBot="1">
      <c r="B50" s="426" t="s">
        <v>275</v>
      </c>
      <c r="C50" s="413" t="s">
        <v>132</v>
      </c>
      <c r="D50" s="414">
        <v>0</v>
      </c>
      <c r="E50" s="407">
        <v>4</v>
      </c>
      <c r="F50" s="413">
        <v>8</v>
      </c>
      <c r="G50" s="417">
        <f>E50*D50</f>
        <v>0</v>
      </c>
      <c r="H50" s="420">
        <f>G50*1.08</f>
        <v>0</v>
      </c>
      <c r="J50" s="432">
        <f>H18-H53</f>
        <v>502416</v>
      </c>
      <c r="K50" s="199"/>
    </row>
    <row r="51" spans="1:14" s="59" customFormat="1" ht="21.2" customHeight="1" thickBot="1">
      <c r="A51"/>
      <c r="B51" s="426" t="s">
        <v>276</v>
      </c>
      <c r="C51" s="413" t="s">
        <v>209</v>
      </c>
      <c r="D51" s="414">
        <v>0</v>
      </c>
      <c r="E51" s="407">
        <v>5</v>
      </c>
      <c r="F51" s="413">
        <v>8</v>
      </c>
      <c r="G51" s="417">
        <f>E51*D51</f>
        <v>0</v>
      </c>
      <c r="H51" s="420">
        <f>G51*1.08</f>
        <v>0</v>
      </c>
      <c r="I51"/>
      <c r="J51"/>
      <c r="K51"/>
      <c r="L51"/>
      <c r="M51"/>
    </row>
    <row r="52" spans="1:14" s="34" customFormat="1" ht="15.75" thickBot="1">
      <c r="A52"/>
      <c r="B52" s="426" t="s">
        <v>277</v>
      </c>
      <c r="C52" s="413" t="s">
        <v>278</v>
      </c>
      <c r="D52" s="414">
        <f>D26+D28</f>
        <v>92000</v>
      </c>
      <c r="E52" s="407">
        <f>E28</f>
        <v>3.65</v>
      </c>
      <c r="F52" s="413">
        <v>8</v>
      </c>
      <c r="G52" s="417">
        <f>E52*D52</f>
        <v>335800</v>
      </c>
      <c r="H52" s="420">
        <f>G52*1.08</f>
        <v>362664</v>
      </c>
      <c r="I52"/>
      <c r="J52"/>
      <c r="K52"/>
      <c r="L52"/>
      <c r="M52"/>
      <c r="N52" s="244"/>
    </row>
    <row r="53" spans="1:14" s="35" customFormat="1" ht="12" customHeight="1" thickBot="1">
      <c r="A53"/>
      <c r="B53" s="427" t="s">
        <v>279</v>
      </c>
      <c r="C53" s="416"/>
      <c r="D53" s="416"/>
      <c r="E53" s="416"/>
      <c r="F53" s="423"/>
      <c r="G53" s="418">
        <f>SUM(G49:G52)</f>
        <v>335807</v>
      </c>
      <c r="H53" s="421">
        <f>SUM(H49:H52)</f>
        <v>362672</v>
      </c>
      <c r="I53"/>
      <c r="J53"/>
      <c r="K53"/>
      <c r="L53"/>
      <c r="M53"/>
      <c r="N53" s="245"/>
    </row>
    <row r="54" spans="1:14" s="47" customFormat="1" ht="21" customHeight="1">
      <c r="A54"/>
      <c r="B54"/>
      <c r="C54" s="434"/>
      <c r="D54" s="434"/>
      <c r="E54" s="434"/>
      <c r="F54" s="424" t="s">
        <v>280</v>
      </c>
      <c r="G54" s="422">
        <f>G53*0.08</f>
        <v>26864.560000000001</v>
      </c>
      <c r="H54" s="435"/>
      <c r="I54"/>
      <c r="J54"/>
      <c r="K54"/>
      <c r="L54"/>
      <c r="M54"/>
    </row>
    <row r="55" spans="1:14" s="37" customFormat="1" ht="22.5" customHeight="1">
      <c r="A55"/>
      <c r="B55"/>
      <c r="C55"/>
      <c r="D55"/>
      <c r="E55"/>
      <c r="F55"/>
      <c r="G55"/>
      <c r="H55"/>
      <c r="I55"/>
      <c r="J55"/>
      <c r="K55"/>
      <c r="L55"/>
      <c r="M55"/>
      <c r="N55" s="247"/>
    </row>
    <row r="56" spans="1:14" s="47" customFormat="1" ht="17.25" customHeight="1">
      <c r="A56"/>
      <c r="B56"/>
      <c r="C56"/>
      <c r="D56"/>
      <c r="E56"/>
      <c r="F56"/>
      <c r="G56"/>
      <c r="H56"/>
      <c r="I56"/>
      <c r="J56"/>
      <c r="K56"/>
      <c r="L56"/>
      <c r="M56"/>
    </row>
    <row r="57" spans="1:14" s="59" customFormat="1" ht="21.2" customHeight="1">
      <c r="A57"/>
      <c r="B57"/>
      <c r="C57"/>
      <c r="D57"/>
      <c r="E57"/>
      <c r="F57"/>
      <c r="G57"/>
      <c r="H57"/>
      <c r="I57"/>
      <c r="J57"/>
      <c r="K57"/>
      <c r="L57"/>
      <c r="M57"/>
    </row>
    <row r="58" spans="1:14" s="34" customFormat="1" ht="15">
      <c r="A58"/>
      <c r="B58"/>
      <c r="C58"/>
      <c r="D58"/>
      <c r="E58"/>
      <c r="F58"/>
      <c r="G58"/>
      <c r="H58"/>
      <c r="I58"/>
      <c r="J58"/>
      <c r="K58"/>
      <c r="L58"/>
      <c r="M58"/>
      <c r="N58" s="244"/>
    </row>
    <row r="59" spans="1:14" s="35" customFormat="1" ht="12" customHeight="1">
      <c r="A59"/>
      <c r="B59"/>
      <c r="C59"/>
      <c r="D59"/>
      <c r="E59"/>
      <c r="F59"/>
      <c r="G59"/>
      <c r="H59"/>
      <c r="I59"/>
      <c r="J59"/>
      <c r="K59"/>
      <c r="L59"/>
      <c r="M59"/>
      <c r="N59" s="245"/>
    </row>
    <row r="60" spans="1:14" s="50" customFormat="1" ht="12.75" customHeight="1">
      <c r="A60"/>
      <c r="B60"/>
      <c r="C60"/>
      <c r="D60"/>
      <c r="E60"/>
      <c r="F60"/>
      <c r="G60"/>
      <c r="H60"/>
      <c r="I60"/>
      <c r="J60"/>
      <c r="K60"/>
      <c r="L60"/>
      <c r="M60"/>
      <c r="N60" s="257"/>
    </row>
    <row r="61" spans="1:14" s="47" customFormat="1" ht="17.25" customHeight="1">
      <c r="A61"/>
      <c r="B61"/>
      <c r="C61"/>
      <c r="D61"/>
      <c r="E61"/>
      <c r="F61"/>
      <c r="G61"/>
      <c r="H61"/>
      <c r="I61"/>
      <c r="J61"/>
      <c r="K61"/>
      <c r="L61"/>
      <c r="M61"/>
    </row>
  </sheetData>
  <mergeCells count="10">
    <mergeCell ref="A3:L3"/>
    <mergeCell ref="B37:B38"/>
    <mergeCell ref="G37:G38"/>
    <mergeCell ref="B47:B48"/>
    <mergeCell ref="G47:G48"/>
    <mergeCell ref="A7:B7"/>
    <mergeCell ref="B12:B13"/>
    <mergeCell ref="G12:G13"/>
    <mergeCell ref="B23:B24"/>
    <mergeCell ref="G23:G24"/>
  </mergeCells>
  <phoneticPr fontId="0" type="noConversion"/>
  <pageMargins left="0.70866141732283472" right="0.70866141732283472" top="0.74803149606299213" bottom="0.74803149606299213" header="0.31496062992125984" footer="0.31496062992125984"/>
  <pageSetup paperSize="9" fitToWidth="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5:N65"/>
  <sheetViews>
    <sheetView topLeftCell="A4" workbookViewId="0">
      <selection activeCell="L13" sqref="L13"/>
    </sheetView>
  </sheetViews>
  <sheetFormatPr defaultRowHeight="14.25"/>
  <cols>
    <col min="2" max="2" width="65.75" customWidth="1"/>
    <col min="6" max="6" width="11.75" bestFit="1" customWidth="1"/>
    <col min="9" max="9" width="20.75" customWidth="1"/>
    <col min="10" max="10" width="26.25" customWidth="1"/>
  </cols>
  <sheetData>
    <row r="5" spans="1:11" ht="20.25">
      <c r="F5" s="199">
        <f>F11+F18+F35+F28+F41+F48+F57</f>
        <v>351405</v>
      </c>
      <c r="G5" s="199"/>
      <c r="H5" s="199"/>
      <c r="I5" s="498">
        <f>I11+I18+I35+I28+I41+I48+I57+I65</f>
        <v>392523.30000000005</v>
      </c>
    </row>
    <row r="7" spans="1:11" s="59" customFormat="1" ht="21.2" customHeight="1">
      <c r="A7" s="584" t="s">
        <v>0</v>
      </c>
      <c r="B7" s="585"/>
      <c r="C7" s="585"/>
      <c r="D7" s="585"/>
      <c r="E7" s="585"/>
      <c r="F7" s="585"/>
      <c r="G7" s="585"/>
      <c r="H7" s="585"/>
      <c r="I7" s="586"/>
    </row>
    <row r="8" spans="1:11" s="469" customFormat="1" ht="25.5">
      <c r="A8" s="463" t="s">
        <v>114</v>
      </c>
      <c r="B8" s="463" t="s">
        <v>28</v>
      </c>
      <c r="C8" s="464" t="s">
        <v>29</v>
      </c>
      <c r="D8" s="456" t="s">
        <v>30</v>
      </c>
      <c r="E8" s="465" t="s">
        <v>31</v>
      </c>
      <c r="F8" s="466" t="s">
        <v>32</v>
      </c>
      <c r="G8" s="466" t="s">
        <v>33</v>
      </c>
      <c r="H8" s="466" t="s">
        <v>111</v>
      </c>
      <c r="I8" s="467" t="s">
        <v>34</v>
      </c>
      <c r="J8" s="468"/>
      <c r="K8" s="468"/>
    </row>
    <row r="9" spans="1:11" s="469" customFormat="1" ht="12" customHeight="1">
      <c r="A9" s="470">
        <v>1</v>
      </c>
      <c r="B9" s="470">
        <v>2</v>
      </c>
      <c r="C9" s="470">
        <v>3</v>
      </c>
      <c r="D9" s="470">
        <v>4</v>
      </c>
      <c r="E9" s="471">
        <v>5</v>
      </c>
      <c r="F9" s="472">
        <v>6</v>
      </c>
      <c r="G9" s="470">
        <v>7</v>
      </c>
      <c r="H9" s="470" t="s">
        <v>38</v>
      </c>
      <c r="I9" s="470" t="s">
        <v>39</v>
      </c>
      <c r="J9" s="468"/>
      <c r="K9" s="468"/>
    </row>
    <row r="10" spans="1:11" s="461" customFormat="1" ht="255">
      <c r="A10" s="447">
        <v>1</v>
      </c>
      <c r="B10" s="457" t="s">
        <v>141</v>
      </c>
      <c r="C10" s="447" t="s">
        <v>132</v>
      </c>
      <c r="D10" s="447">
        <v>2500</v>
      </c>
      <c r="E10" s="460">
        <v>40</v>
      </c>
      <c r="F10" s="448">
        <f>D10*E10</f>
        <v>100000</v>
      </c>
      <c r="G10" s="459">
        <v>0.08</v>
      </c>
      <c r="H10" s="460">
        <f>F10*G10</f>
        <v>8000</v>
      </c>
      <c r="I10" s="448">
        <f>F10+H10</f>
        <v>108000</v>
      </c>
    </row>
    <row r="11" spans="1:11" s="47" customFormat="1" ht="17.25" customHeight="1">
      <c r="A11" s="569" t="s">
        <v>142</v>
      </c>
      <c r="B11" s="570"/>
      <c r="C11" s="53"/>
      <c r="D11" s="178"/>
      <c r="E11" s="54"/>
      <c r="F11" s="31">
        <f>SUM(F10)</f>
        <v>100000</v>
      </c>
      <c r="G11" s="56"/>
      <c r="H11" s="65">
        <f>SUM(H10)</f>
        <v>8000</v>
      </c>
      <c r="I11" s="66">
        <f>SUM(I10)</f>
        <v>108000</v>
      </c>
    </row>
    <row r="12" spans="1:11" s="22" customFormat="1" ht="17.25" customHeight="1">
      <c r="A12" s="574" t="s">
        <v>143</v>
      </c>
      <c r="B12" s="574"/>
      <c r="C12" s="574"/>
      <c r="D12" s="574"/>
      <c r="E12" s="574"/>
      <c r="F12" s="574"/>
      <c r="G12" s="574"/>
      <c r="H12" s="574"/>
      <c r="I12" s="574"/>
    </row>
    <row r="13" spans="1:11" s="59" customFormat="1" ht="21.2" customHeight="1">
      <c r="A13" s="626" t="s">
        <v>288</v>
      </c>
      <c r="B13" s="627"/>
      <c r="C13" s="627"/>
      <c r="D13" s="627"/>
      <c r="E13" s="627"/>
      <c r="F13" s="627"/>
      <c r="G13" s="627"/>
      <c r="H13" s="627"/>
      <c r="I13" s="627"/>
    </row>
    <row r="14" spans="1:11" s="34" customFormat="1" ht="25.5">
      <c r="A14" s="243" t="s">
        <v>114</v>
      </c>
      <c r="B14" s="243" t="s">
        <v>28</v>
      </c>
      <c r="C14" s="203" t="s">
        <v>29</v>
      </c>
      <c r="D14" s="110" t="s">
        <v>30</v>
      </c>
      <c r="E14" s="4" t="s">
        <v>31</v>
      </c>
      <c r="F14" s="5" t="s">
        <v>32</v>
      </c>
      <c r="G14" s="5" t="s">
        <v>33</v>
      </c>
      <c r="H14" s="5" t="s">
        <v>111</v>
      </c>
      <c r="I14" s="6" t="s">
        <v>34</v>
      </c>
      <c r="J14" s="244"/>
      <c r="K14" s="244"/>
    </row>
    <row r="15" spans="1:11" s="35" customFormat="1" ht="12" customHeight="1">
      <c r="A15" s="205">
        <v>1</v>
      </c>
      <c r="B15" s="229">
        <v>2</v>
      </c>
      <c r="C15" s="229">
        <v>3</v>
      </c>
      <c r="D15" s="229">
        <v>4</v>
      </c>
      <c r="E15" s="230">
        <v>5</v>
      </c>
      <c r="F15" s="231">
        <v>6</v>
      </c>
      <c r="G15" s="229">
        <v>7</v>
      </c>
      <c r="H15" s="205" t="s">
        <v>38</v>
      </c>
      <c r="I15" s="205" t="s">
        <v>39</v>
      </c>
      <c r="J15" s="245"/>
      <c r="K15" s="245"/>
    </row>
    <row r="16" spans="1:11" s="461" customFormat="1" ht="178.5">
      <c r="A16" s="447">
        <v>1</v>
      </c>
      <c r="B16" s="457" t="s">
        <v>155</v>
      </c>
      <c r="C16" s="447" t="s">
        <v>132</v>
      </c>
      <c r="D16" s="447">
        <v>11000</v>
      </c>
      <c r="E16" s="458">
        <v>11</v>
      </c>
      <c r="F16" s="448">
        <f>D16*E16</f>
        <v>121000</v>
      </c>
      <c r="G16" s="459">
        <v>0.08</v>
      </c>
      <c r="H16" s="460">
        <f>F16*G16</f>
        <v>9680</v>
      </c>
      <c r="I16" s="448">
        <f>F16+H16</f>
        <v>130680</v>
      </c>
    </row>
    <row r="17" spans="1:11" s="446" customFormat="1" ht="165.75">
      <c r="A17" s="442">
        <v>2</v>
      </c>
      <c r="B17" s="462" t="s">
        <v>156</v>
      </c>
      <c r="C17" s="442" t="s">
        <v>132</v>
      </c>
      <c r="D17" s="442">
        <v>2500</v>
      </c>
      <c r="E17" s="443">
        <v>8.5</v>
      </c>
      <c r="F17" s="448">
        <f>D17*E17</f>
        <v>21250</v>
      </c>
      <c r="G17" s="444">
        <v>0.08</v>
      </c>
      <c r="H17" s="460">
        <f>F17*G17</f>
        <v>1700</v>
      </c>
      <c r="I17" s="443">
        <f>F17+H17</f>
        <v>22950</v>
      </c>
      <c r="J17" s="445"/>
      <c r="K17" s="445"/>
    </row>
    <row r="18" spans="1:11" s="47" customFormat="1" ht="17.25" customHeight="1">
      <c r="A18" s="569" t="s">
        <v>157</v>
      </c>
      <c r="B18" s="570"/>
      <c r="C18" s="53"/>
      <c r="D18" s="178"/>
      <c r="E18" s="54"/>
      <c r="F18" s="31">
        <f>SUM(F16:F17)</f>
        <v>142250</v>
      </c>
      <c r="G18" s="56"/>
      <c r="H18" s="65">
        <f>SUM(H16:H17)</f>
        <v>11380</v>
      </c>
      <c r="I18" s="66">
        <f>SUM(I16:I17)</f>
        <v>153630</v>
      </c>
    </row>
    <row r="19" spans="1:11" s="22" customFormat="1" ht="17.25" customHeight="1">
      <c r="A19" s="574" t="s">
        <v>158</v>
      </c>
      <c r="B19" s="574"/>
      <c r="C19" s="574"/>
      <c r="D19" s="574"/>
      <c r="E19" s="574"/>
      <c r="F19" s="574"/>
      <c r="G19" s="574"/>
      <c r="H19" s="574"/>
      <c r="I19" s="574"/>
    </row>
    <row r="20" spans="1:11" s="59" customFormat="1" ht="21.2" customHeight="1">
      <c r="A20" s="584" t="s">
        <v>287</v>
      </c>
      <c r="B20" s="585"/>
      <c r="C20" s="585"/>
      <c r="D20" s="585"/>
      <c r="E20" s="585"/>
      <c r="F20" s="585"/>
      <c r="G20" s="585"/>
      <c r="H20" s="585"/>
      <c r="I20" s="586"/>
    </row>
    <row r="21" spans="1:11" s="34" customFormat="1" ht="25.5">
      <c r="A21" s="243" t="s">
        <v>114</v>
      </c>
      <c r="B21" s="243" t="s">
        <v>28</v>
      </c>
      <c r="C21" s="203" t="s">
        <v>29</v>
      </c>
      <c r="D21" s="110" t="s">
        <v>30</v>
      </c>
      <c r="E21" s="4" t="s">
        <v>31</v>
      </c>
      <c r="F21" s="5" t="s">
        <v>32</v>
      </c>
      <c r="G21" s="5" t="s">
        <v>33</v>
      </c>
      <c r="H21" s="5" t="s">
        <v>111</v>
      </c>
      <c r="I21" s="6" t="s">
        <v>34</v>
      </c>
      <c r="J21" s="244"/>
      <c r="K21" s="244"/>
    </row>
    <row r="22" spans="1:11" s="35" customFormat="1" ht="12" customHeight="1">
      <c r="A22" s="205">
        <v>1</v>
      </c>
      <c r="B22" s="229">
        <v>2</v>
      </c>
      <c r="C22" s="229">
        <v>3</v>
      </c>
      <c r="D22" s="229">
        <v>4</v>
      </c>
      <c r="E22" s="230">
        <v>5</v>
      </c>
      <c r="F22" s="231">
        <v>6</v>
      </c>
      <c r="G22" s="229">
        <v>7</v>
      </c>
      <c r="H22" s="205" t="s">
        <v>38</v>
      </c>
      <c r="I22" s="205" t="s">
        <v>39</v>
      </c>
      <c r="J22" s="245"/>
      <c r="K22" s="245"/>
    </row>
    <row r="23" spans="1:11" s="37" customFormat="1" ht="43.5" customHeight="1">
      <c r="A23" s="442">
        <v>1</v>
      </c>
      <c r="B23" s="441" t="s">
        <v>171</v>
      </c>
      <c r="C23" s="442" t="s">
        <v>132</v>
      </c>
      <c r="D23" s="442">
        <v>25</v>
      </c>
      <c r="E23" s="443">
        <v>170</v>
      </c>
      <c r="F23" s="443">
        <f>D23*E23</f>
        <v>4250</v>
      </c>
      <c r="G23" s="444">
        <v>0.08</v>
      </c>
      <c r="H23" s="443">
        <f>F23*G23</f>
        <v>340</v>
      </c>
      <c r="I23" s="443">
        <f>F23+H23</f>
        <v>4590</v>
      </c>
      <c r="J23" s="247"/>
      <c r="K23" s="247"/>
    </row>
    <row r="24" spans="1:11" s="446" customFormat="1" ht="42.75" customHeight="1">
      <c r="A24" s="440">
        <v>2</v>
      </c>
      <c r="B24" s="441" t="s">
        <v>172</v>
      </c>
      <c r="C24" s="442" t="s">
        <v>132</v>
      </c>
      <c r="D24" s="440">
        <v>25</v>
      </c>
      <c r="E24" s="443">
        <v>115</v>
      </c>
      <c r="F24" s="443">
        <f>D24*E24</f>
        <v>2875</v>
      </c>
      <c r="G24" s="444">
        <v>0.08</v>
      </c>
      <c r="H24" s="443">
        <f>F24*G24</f>
        <v>230</v>
      </c>
      <c r="I24" s="443">
        <f>F24+H24</f>
        <v>3105</v>
      </c>
      <c r="J24" s="445"/>
      <c r="K24" s="445"/>
    </row>
    <row r="25" spans="1:11" s="37" customFormat="1" ht="27.75" customHeight="1">
      <c r="A25" s="440">
        <v>3</v>
      </c>
      <c r="B25" s="441" t="s">
        <v>173</v>
      </c>
      <c r="C25" s="442" t="s">
        <v>132</v>
      </c>
      <c r="D25" s="440">
        <v>25</v>
      </c>
      <c r="E25" s="443">
        <v>115</v>
      </c>
      <c r="F25" s="443">
        <f>D25*E25</f>
        <v>2875</v>
      </c>
      <c r="G25" s="444">
        <v>0.08</v>
      </c>
      <c r="H25" s="443">
        <f>F25*G25</f>
        <v>230</v>
      </c>
      <c r="I25" s="443">
        <f>F25+H25</f>
        <v>3105</v>
      </c>
      <c r="J25" s="247"/>
      <c r="K25" s="247"/>
    </row>
    <row r="26" spans="1:11" s="37" customFormat="1" ht="25.5">
      <c r="A26" s="440">
        <v>4</v>
      </c>
      <c r="B26" s="441" t="s">
        <v>174</v>
      </c>
      <c r="C26" s="442" t="s">
        <v>132</v>
      </c>
      <c r="D26" s="440">
        <v>25</v>
      </c>
      <c r="E26" s="443">
        <v>75</v>
      </c>
      <c r="F26" s="443">
        <f>D26*E26</f>
        <v>1875</v>
      </c>
      <c r="G26" s="444">
        <v>0.08</v>
      </c>
      <c r="H26" s="443">
        <f>F26*G26</f>
        <v>150</v>
      </c>
      <c r="I26" s="443">
        <f>F26+H26</f>
        <v>2025</v>
      </c>
      <c r="J26" s="247"/>
      <c r="K26" s="247"/>
    </row>
    <row r="27" spans="1:11" s="22" customFormat="1" ht="19.5" customHeight="1">
      <c r="A27" s="447">
        <v>5</v>
      </c>
      <c r="B27" s="441" t="s">
        <v>175</v>
      </c>
      <c r="C27" s="442" t="s">
        <v>132</v>
      </c>
      <c r="D27" s="447">
        <v>75</v>
      </c>
      <c r="E27" s="448">
        <v>24</v>
      </c>
      <c r="F27" s="443">
        <f>D27*E27</f>
        <v>1800</v>
      </c>
      <c r="G27" s="444">
        <v>0.08</v>
      </c>
      <c r="H27" s="443">
        <f>F27*G27</f>
        <v>144</v>
      </c>
      <c r="I27" s="443">
        <f>F27+H27</f>
        <v>1944</v>
      </c>
    </row>
    <row r="28" spans="1:11" s="47" customFormat="1" ht="17.25" customHeight="1">
      <c r="A28" s="625" t="s">
        <v>176</v>
      </c>
      <c r="B28" s="625"/>
      <c r="C28" s="111"/>
      <c r="D28" s="118"/>
      <c r="E28" s="112"/>
      <c r="F28" s="326">
        <f>SUM(F23:F27)</f>
        <v>13675</v>
      </c>
      <c r="G28" s="20"/>
      <c r="H28" s="113">
        <f>SUM(H23:H27)</f>
        <v>1094</v>
      </c>
      <c r="I28" s="114">
        <f>SUM(I23:I27)</f>
        <v>14769</v>
      </c>
    </row>
    <row r="29" spans="1:11" s="22" customFormat="1" ht="12.75">
      <c r="A29" s="574" t="s">
        <v>177</v>
      </c>
      <c r="B29" s="574"/>
      <c r="C29" s="574"/>
      <c r="D29" s="574"/>
      <c r="E29" s="574"/>
      <c r="F29" s="574"/>
      <c r="G29" s="574"/>
      <c r="H29" s="574"/>
      <c r="I29" s="574"/>
    </row>
    <row r="30" spans="1:11" s="98" customFormat="1" ht="15" customHeight="1">
      <c r="A30" s="564" t="s">
        <v>286</v>
      </c>
      <c r="B30" s="565"/>
      <c r="C30" s="565"/>
      <c r="D30" s="565"/>
      <c r="E30" s="565"/>
      <c r="F30" s="565"/>
      <c r="G30" s="565"/>
      <c r="H30" s="565"/>
      <c r="I30" s="565"/>
      <c r="J30" s="315"/>
      <c r="K30" s="315"/>
    </row>
    <row r="31" spans="1:11" s="34" customFormat="1" ht="25.5">
      <c r="A31" s="243" t="s">
        <v>114</v>
      </c>
      <c r="B31" s="243" t="s">
        <v>28</v>
      </c>
      <c r="C31" s="203" t="s">
        <v>29</v>
      </c>
      <c r="D31" s="110" t="s">
        <v>30</v>
      </c>
      <c r="E31" s="4" t="s">
        <v>31</v>
      </c>
      <c r="F31" s="5" t="s">
        <v>32</v>
      </c>
      <c r="G31" s="5" t="s">
        <v>33</v>
      </c>
      <c r="H31" s="5" t="s">
        <v>111</v>
      </c>
      <c r="I31" s="6" t="s">
        <v>34</v>
      </c>
      <c r="J31" s="244"/>
      <c r="K31" s="244"/>
    </row>
    <row r="32" spans="1:11" s="35" customFormat="1" ht="12" customHeight="1">
      <c r="A32" s="205">
        <v>1</v>
      </c>
      <c r="B32" s="229">
        <v>2</v>
      </c>
      <c r="C32" s="229">
        <v>3</v>
      </c>
      <c r="D32" s="229">
        <v>4</v>
      </c>
      <c r="E32" s="230">
        <v>5</v>
      </c>
      <c r="F32" s="231">
        <v>6</v>
      </c>
      <c r="G32" s="229">
        <v>7</v>
      </c>
      <c r="H32" s="205" t="s">
        <v>38</v>
      </c>
      <c r="I32" s="205" t="s">
        <v>39</v>
      </c>
      <c r="J32" s="245"/>
      <c r="K32" s="245"/>
    </row>
    <row r="33" spans="1:11" s="455" customFormat="1" ht="127.5">
      <c r="A33" s="447">
        <v>1</v>
      </c>
      <c r="B33" s="449" t="s">
        <v>260</v>
      </c>
      <c r="C33" s="447" t="s">
        <v>132</v>
      </c>
      <c r="D33" s="450">
        <v>15000</v>
      </c>
      <c r="E33" s="448">
        <v>0.5</v>
      </c>
      <c r="F33" s="451">
        <f>D33*E33</f>
        <v>7500</v>
      </c>
      <c r="G33" s="452">
        <v>0.08</v>
      </c>
      <c r="H33" s="453">
        <f>F33*G33</f>
        <v>600</v>
      </c>
      <c r="I33" s="448">
        <f>F33+H33</f>
        <v>8100</v>
      </c>
      <c r="J33" s="454"/>
      <c r="K33" s="454"/>
    </row>
    <row r="34" spans="1:11" s="455" customFormat="1" ht="102">
      <c r="A34" s="447">
        <v>2</v>
      </c>
      <c r="B34" s="449" t="s">
        <v>261</v>
      </c>
      <c r="C34" s="447" t="s">
        <v>132</v>
      </c>
      <c r="D34" s="450">
        <v>15000</v>
      </c>
      <c r="E34" s="448">
        <v>0.4</v>
      </c>
      <c r="F34" s="451">
        <f>D34*E34</f>
        <v>6000</v>
      </c>
      <c r="G34" s="452">
        <v>0.08</v>
      </c>
      <c r="H34" s="453">
        <f>F34*G34</f>
        <v>480</v>
      </c>
      <c r="I34" s="448">
        <f>F34+H34</f>
        <v>6480</v>
      </c>
      <c r="J34" s="454"/>
      <c r="K34" s="454"/>
    </row>
    <row r="35" spans="1:11" s="21" customFormat="1" ht="17.25" customHeight="1">
      <c r="A35" s="625" t="s">
        <v>184</v>
      </c>
      <c r="B35" s="625"/>
      <c r="C35" s="111"/>
      <c r="D35" s="118"/>
      <c r="E35" s="112"/>
      <c r="F35" s="326">
        <f>SUM(F33:F34)</f>
        <v>13500</v>
      </c>
      <c r="G35" s="20"/>
      <c r="H35" s="113">
        <f>SUM(H33:H34)</f>
        <v>1080</v>
      </c>
      <c r="I35" s="114">
        <f>SUM(I33:I34)</f>
        <v>14580</v>
      </c>
    </row>
    <row r="36" spans="1:11" s="22" customFormat="1" ht="17.25" customHeight="1">
      <c r="A36" s="590" t="s">
        <v>185</v>
      </c>
      <c r="B36" s="590"/>
      <c r="C36" s="590"/>
      <c r="D36" s="590"/>
      <c r="E36" s="590"/>
      <c r="F36" s="590"/>
      <c r="G36" s="590"/>
      <c r="H36" s="590"/>
      <c r="I36" s="590"/>
    </row>
    <row r="37" spans="1:11" s="22" customFormat="1" ht="17.25" customHeight="1">
      <c r="A37" s="619" t="s">
        <v>291</v>
      </c>
      <c r="B37" s="620"/>
      <c r="C37" s="620"/>
      <c r="D37" s="620"/>
      <c r="E37" s="620"/>
      <c r="F37" s="620"/>
      <c r="G37" s="620"/>
      <c r="H37" s="620"/>
      <c r="I37" s="620"/>
    </row>
    <row r="38" spans="1:11" s="469" customFormat="1" ht="25.5">
      <c r="A38" s="463" t="s">
        <v>114</v>
      </c>
      <c r="B38" s="463" t="s">
        <v>28</v>
      </c>
      <c r="C38" s="464" t="s">
        <v>29</v>
      </c>
      <c r="D38" s="456" t="s">
        <v>30</v>
      </c>
      <c r="E38" s="465" t="s">
        <v>31</v>
      </c>
      <c r="F38" s="466" t="s">
        <v>32</v>
      </c>
      <c r="G38" s="466" t="s">
        <v>33</v>
      </c>
      <c r="H38" s="466" t="s">
        <v>111</v>
      </c>
      <c r="I38" s="467" t="s">
        <v>34</v>
      </c>
      <c r="J38" s="468"/>
      <c r="K38" s="468"/>
    </row>
    <row r="39" spans="1:11" s="469" customFormat="1" ht="12" customHeight="1">
      <c r="A39" s="470">
        <v>1</v>
      </c>
      <c r="B39" s="470">
        <v>2</v>
      </c>
      <c r="C39" s="470">
        <v>3</v>
      </c>
      <c r="D39" s="470">
        <v>4</v>
      </c>
      <c r="E39" s="471">
        <v>5</v>
      </c>
      <c r="F39" s="472">
        <v>6</v>
      </c>
      <c r="G39" s="470">
        <v>7</v>
      </c>
      <c r="H39" s="470" t="s">
        <v>38</v>
      </c>
      <c r="I39" s="470" t="s">
        <v>39</v>
      </c>
      <c r="J39" s="468"/>
      <c r="K39" s="468"/>
    </row>
    <row r="40" spans="1:11" s="493" customFormat="1" ht="51">
      <c r="A40" s="486">
        <v>1</v>
      </c>
      <c r="B40" s="487" t="s">
        <v>262</v>
      </c>
      <c r="C40" s="486" t="s">
        <v>192</v>
      </c>
      <c r="D40" s="486">
        <v>35000</v>
      </c>
      <c r="E40" s="488">
        <v>0.75</v>
      </c>
      <c r="F40" s="489">
        <f>D40*E40</f>
        <v>26250</v>
      </c>
      <c r="G40" s="490">
        <v>0.08</v>
      </c>
      <c r="H40" s="489">
        <f>F40*G40</f>
        <v>2100</v>
      </c>
      <c r="I40" s="489">
        <f>F40+H40</f>
        <v>28350</v>
      </c>
      <c r="J40" s="492"/>
      <c r="K40" s="492"/>
    </row>
    <row r="41" spans="1:11" s="21" customFormat="1" ht="18.75" customHeight="1">
      <c r="A41" s="549" t="s">
        <v>193</v>
      </c>
      <c r="B41" s="550"/>
      <c r="C41" s="29"/>
      <c r="D41" s="118"/>
      <c r="E41" s="111"/>
      <c r="F41" s="119">
        <f>SUM(F40)</f>
        <v>26250</v>
      </c>
      <c r="G41" s="67"/>
      <c r="H41" s="66">
        <f>SUM(H40)</f>
        <v>2100</v>
      </c>
      <c r="I41" s="18">
        <f>SUM(I40)</f>
        <v>28350</v>
      </c>
    </row>
    <row r="42" spans="1:11" s="22" customFormat="1" ht="17.25" customHeight="1">
      <c r="A42" s="574" t="s">
        <v>194</v>
      </c>
      <c r="B42" s="574"/>
      <c r="C42" s="574"/>
      <c r="D42" s="574"/>
      <c r="E42" s="574"/>
      <c r="F42" s="574"/>
      <c r="G42" s="574"/>
      <c r="H42" s="574"/>
      <c r="I42" s="574"/>
    </row>
    <row r="43" spans="1:11" s="485" customFormat="1" ht="17.25" customHeight="1">
      <c r="A43" s="619" t="s">
        <v>290</v>
      </c>
      <c r="B43" s="620"/>
      <c r="C43" s="620"/>
      <c r="D43" s="620"/>
      <c r="E43" s="620"/>
      <c r="F43" s="620"/>
      <c r="G43" s="620"/>
      <c r="H43" s="620"/>
      <c r="I43" s="620"/>
      <c r="J43" s="484"/>
      <c r="K43" s="484"/>
    </row>
    <row r="44" spans="1:11" s="469" customFormat="1" ht="25.5">
      <c r="A44" s="463" t="s">
        <v>114</v>
      </c>
      <c r="B44" s="463" t="s">
        <v>28</v>
      </c>
      <c r="C44" s="464" t="s">
        <v>29</v>
      </c>
      <c r="D44" s="456" t="s">
        <v>30</v>
      </c>
      <c r="E44" s="465" t="s">
        <v>31</v>
      </c>
      <c r="F44" s="466" t="s">
        <v>32</v>
      </c>
      <c r="G44" s="466" t="s">
        <v>33</v>
      </c>
      <c r="H44" s="466" t="s">
        <v>111</v>
      </c>
      <c r="I44" s="467" t="s">
        <v>34</v>
      </c>
      <c r="J44" s="468"/>
      <c r="K44" s="468"/>
    </row>
    <row r="45" spans="1:11" s="469" customFormat="1" ht="12" customHeight="1">
      <c r="A45" s="470">
        <v>1</v>
      </c>
      <c r="B45" s="470">
        <v>2</v>
      </c>
      <c r="C45" s="470">
        <v>3</v>
      </c>
      <c r="D45" s="470">
        <v>4</v>
      </c>
      <c r="E45" s="471">
        <v>5</v>
      </c>
      <c r="F45" s="472">
        <v>6</v>
      </c>
      <c r="G45" s="470">
        <v>7</v>
      </c>
      <c r="H45" s="470" t="s">
        <v>38</v>
      </c>
      <c r="I45" s="470" t="s">
        <v>39</v>
      </c>
      <c r="J45" s="468"/>
      <c r="K45" s="468"/>
    </row>
    <row r="46" spans="1:11" s="493" customFormat="1" ht="102">
      <c r="A46" s="486">
        <v>1</v>
      </c>
      <c r="B46" s="487" t="s">
        <v>264</v>
      </c>
      <c r="C46" s="486" t="s">
        <v>132</v>
      </c>
      <c r="D46" s="486">
        <v>9</v>
      </c>
      <c r="E46" s="489">
        <v>2590</v>
      </c>
      <c r="F46" s="489">
        <f>D46*E46</f>
        <v>23310</v>
      </c>
      <c r="G46" s="490">
        <v>0.23</v>
      </c>
      <c r="H46" s="491">
        <f>F46*G46</f>
        <v>5361.3</v>
      </c>
      <c r="I46" s="491">
        <f>F46+H46</f>
        <v>28671.3</v>
      </c>
      <c r="J46" s="492"/>
      <c r="K46" s="492"/>
    </row>
    <row r="47" spans="1:11" s="493" customFormat="1" ht="38.25">
      <c r="A47" s="494">
        <v>2</v>
      </c>
      <c r="B47" s="487" t="s">
        <v>224</v>
      </c>
      <c r="C47" s="494" t="s">
        <v>132</v>
      </c>
      <c r="D47" s="494">
        <v>9</v>
      </c>
      <c r="E47" s="495">
        <v>880</v>
      </c>
      <c r="F47" s="495">
        <f>D47*E47</f>
        <v>7920</v>
      </c>
      <c r="G47" s="496">
        <v>0.23</v>
      </c>
      <c r="H47" s="491">
        <f>F47*G47</f>
        <v>1821.6000000000001</v>
      </c>
      <c r="I47" s="491">
        <f>F47+H47</f>
        <v>9741.6</v>
      </c>
      <c r="J47" s="492"/>
      <c r="K47" s="492"/>
    </row>
    <row r="48" spans="1:11" s="139" customFormat="1" ht="17.25" customHeight="1">
      <c r="A48" s="569" t="s">
        <v>225</v>
      </c>
      <c r="B48" s="570"/>
      <c r="C48" s="137"/>
      <c r="D48" s="178"/>
      <c r="E48" s="138"/>
      <c r="F48" s="66">
        <f>SUM(F46:F47)</f>
        <v>31230</v>
      </c>
      <c r="G48" s="56"/>
      <c r="H48" s="18">
        <f>SUM(H46:H47)</f>
        <v>7182.9000000000005</v>
      </c>
      <c r="I48" s="66">
        <f>SUM(I46:I47)</f>
        <v>38412.9</v>
      </c>
    </row>
    <row r="49" spans="1:14" s="22" customFormat="1" ht="17.25" customHeight="1">
      <c r="A49" s="552" t="s">
        <v>223</v>
      </c>
      <c r="B49" s="552"/>
      <c r="C49" s="552"/>
      <c r="D49" s="552"/>
      <c r="E49" s="552"/>
      <c r="F49" s="552"/>
      <c r="G49" s="552"/>
      <c r="H49" s="552"/>
      <c r="I49" s="552"/>
    </row>
    <row r="50" spans="1:14" s="474" customFormat="1" ht="15.75">
      <c r="A50" s="623" t="s">
        <v>289</v>
      </c>
      <c r="B50" s="623"/>
      <c r="C50" s="623"/>
      <c r="D50" s="623"/>
      <c r="E50" s="623"/>
      <c r="F50" s="623"/>
      <c r="G50" s="623"/>
      <c r="H50" s="623"/>
      <c r="I50" s="623"/>
      <c r="J50" s="473"/>
      <c r="K50" s="473"/>
    </row>
    <row r="51" spans="1:14" s="480" customFormat="1" ht="25.5">
      <c r="A51" s="475" t="s">
        <v>226</v>
      </c>
      <c r="B51" s="475" t="s">
        <v>28</v>
      </c>
      <c r="C51" s="464" t="s">
        <v>29</v>
      </c>
      <c r="D51" s="456" t="s">
        <v>30</v>
      </c>
      <c r="E51" s="476" t="s">
        <v>31</v>
      </c>
      <c r="F51" s="477" t="s">
        <v>32</v>
      </c>
      <c r="G51" s="477" t="s">
        <v>33</v>
      </c>
      <c r="H51" s="478" t="s">
        <v>111</v>
      </c>
      <c r="I51" s="456" t="s">
        <v>34</v>
      </c>
      <c r="J51" s="479"/>
      <c r="K51" s="479"/>
    </row>
    <row r="52" spans="1:14" s="480" customFormat="1" ht="12" customHeight="1">
      <c r="A52" s="481">
        <v>1</v>
      </c>
      <c r="B52" s="481">
        <v>2</v>
      </c>
      <c r="C52" s="481">
        <v>3</v>
      </c>
      <c r="D52" s="481">
        <v>4</v>
      </c>
      <c r="E52" s="481">
        <v>5</v>
      </c>
      <c r="F52" s="481">
        <v>6</v>
      </c>
      <c r="G52" s="481">
        <v>7</v>
      </c>
      <c r="H52" s="481" t="s">
        <v>228</v>
      </c>
      <c r="I52" s="481" t="s">
        <v>39</v>
      </c>
      <c r="J52" s="479"/>
      <c r="K52" s="479"/>
    </row>
    <row r="53" spans="1:14" s="446" customFormat="1" ht="108" customHeight="1">
      <c r="A53" s="442">
        <v>1</v>
      </c>
      <c r="B53" s="482" t="s">
        <v>247</v>
      </c>
      <c r="C53" s="442" t="s">
        <v>132</v>
      </c>
      <c r="D53" s="442">
        <v>1200</v>
      </c>
      <c r="E53" s="443">
        <v>15</v>
      </c>
      <c r="F53" s="443">
        <f>D53*E53</f>
        <v>18000</v>
      </c>
      <c r="G53" s="444">
        <v>0.08</v>
      </c>
      <c r="H53" s="443">
        <f>F53*G53</f>
        <v>1440</v>
      </c>
      <c r="I53" s="443">
        <f>F53+H53</f>
        <v>19440</v>
      </c>
      <c r="J53" s="445"/>
      <c r="K53" s="445"/>
    </row>
    <row r="54" spans="1:14" s="446" customFormat="1" ht="25.5">
      <c r="A54" s="442">
        <v>2</v>
      </c>
      <c r="B54" s="483" t="s">
        <v>248</v>
      </c>
      <c r="C54" s="442" t="s">
        <v>132</v>
      </c>
      <c r="D54" s="442">
        <v>1200</v>
      </c>
      <c r="E54" s="443">
        <v>2</v>
      </c>
      <c r="F54" s="443">
        <f>D54*E54</f>
        <v>2400</v>
      </c>
      <c r="G54" s="444">
        <v>0.08</v>
      </c>
      <c r="H54" s="443">
        <f>F54*G54</f>
        <v>192</v>
      </c>
      <c r="I54" s="443">
        <f>F54+H54</f>
        <v>2592</v>
      </c>
      <c r="J54" s="445"/>
      <c r="K54" s="445"/>
    </row>
    <row r="55" spans="1:14" s="446" customFormat="1" ht="38.25">
      <c r="A55" s="442">
        <v>3</v>
      </c>
      <c r="B55" s="483" t="s">
        <v>249</v>
      </c>
      <c r="C55" s="442" t="s">
        <v>132</v>
      </c>
      <c r="D55" s="442">
        <v>1300</v>
      </c>
      <c r="E55" s="443">
        <v>2</v>
      </c>
      <c r="F55" s="443">
        <f>D55*E55</f>
        <v>2600</v>
      </c>
      <c r="G55" s="444">
        <v>0.08</v>
      </c>
      <c r="H55" s="443">
        <f>F55*G55</f>
        <v>208</v>
      </c>
      <c r="I55" s="443">
        <f>F55+H55</f>
        <v>2808</v>
      </c>
      <c r="J55" s="445"/>
      <c r="K55" s="445"/>
    </row>
    <row r="56" spans="1:14" s="446" customFormat="1" ht="25.5">
      <c r="A56" s="442">
        <v>4</v>
      </c>
      <c r="B56" s="483" t="s">
        <v>250</v>
      </c>
      <c r="C56" s="442" t="s">
        <v>132</v>
      </c>
      <c r="D56" s="442">
        <v>600</v>
      </c>
      <c r="E56" s="443">
        <v>2.5</v>
      </c>
      <c r="F56" s="443">
        <f>D56*E56</f>
        <v>1500</v>
      </c>
      <c r="G56" s="444">
        <v>0.08</v>
      </c>
      <c r="H56" s="443">
        <f>F56*G56</f>
        <v>120</v>
      </c>
      <c r="I56" s="443">
        <f>F56+H56</f>
        <v>1620</v>
      </c>
      <c r="J56" s="445"/>
      <c r="K56" s="445"/>
    </row>
    <row r="57" spans="1:14" s="47" customFormat="1" ht="17.25" customHeight="1">
      <c r="A57" s="589" t="s">
        <v>265</v>
      </c>
      <c r="B57" s="589"/>
      <c r="C57" s="589"/>
      <c r="D57" s="178"/>
      <c r="E57" s="179"/>
      <c r="F57" s="180">
        <f>SUM(F53:F56)</f>
        <v>24500</v>
      </c>
      <c r="G57" s="52"/>
      <c r="H57" s="181">
        <f>SUM(H53:H56)</f>
        <v>1960</v>
      </c>
      <c r="I57" s="66">
        <f>SUM(I53:I56)</f>
        <v>26460</v>
      </c>
    </row>
    <row r="58" spans="1:14" s="22" customFormat="1" ht="17.25" customHeight="1">
      <c r="A58" s="574" t="s">
        <v>266</v>
      </c>
      <c r="B58" s="574"/>
      <c r="C58" s="574"/>
      <c r="D58" s="574"/>
      <c r="E58" s="574"/>
      <c r="F58" s="574"/>
      <c r="G58" s="574"/>
      <c r="H58" s="574"/>
      <c r="I58" s="574"/>
    </row>
    <row r="60" spans="1:14" s="493" customFormat="1" ht="15.75">
      <c r="A60" s="624" t="s">
        <v>1</v>
      </c>
      <c r="B60" s="624"/>
      <c r="C60" s="624"/>
      <c r="D60" s="624"/>
      <c r="E60" s="624"/>
      <c r="F60" s="624"/>
      <c r="G60" s="624"/>
      <c r="H60" s="624"/>
      <c r="I60" s="624"/>
      <c r="J60" s="624"/>
      <c r="K60" s="492"/>
      <c r="L60" s="499"/>
      <c r="M60" s="492"/>
      <c r="N60" s="492"/>
    </row>
    <row r="61" spans="1:14" s="508" customFormat="1" ht="40.5" customHeight="1">
      <c r="A61" s="500" t="s">
        <v>252</v>
      </c>
      <c r="B61" s="501" t="s">
        <v>28</v>
      </c>
      <c r="C61" s="502" t="s">
        <v>253</v>
      </c>
      <c r="D61" s="456" t="s">
        <v>30</v>
      </c>
      <c r="E61" s="500" t="s">
        <v>254</v>
      </c>
      <c r="F61" s="500" t="s">
        <v>255</v>
      </c>
      <c r="G61" s="503" t="s">
        <v>256</v>
      </c>
      <c r="H61" s="500" t="s">
        <v>111</v>
      </c>
      <c r="I61" s="504" t="s">
        <v>34</v>
      </c>
      <c r="J61" s="505" t="s">
        <v>35</v>
      </c>
      <c r="K61" s="506" t="s">
        <v>36</v>
      </c>
      <c r="L61" s="456" t="s">
        <v>37</v>
      </c>
      <c r="M61" s="507"/>
      <c r="N61" s="507"/>
    </row>
    <row r="62" spans="1:14" s="513" customFormat="1" ht="14.25" customHeight="1">
      <c r="A62" s="509">
        <v>1</v>
      </c>
      <c r="B62" s="509">
        <v>2</v>
      </c>
      <c r="C62" s="510">
        <v>3</v>
      </c>
      <c r="D62" s="509">
        <v>4</v>
      </c>
      <c r="E62" s="509">
        <v>5</v>
      </c>
      <c r="F62" s="509">
        <v>6</v>
      </c>
      <c r="G62" s="509">
        <v>7</v>
      </c>
      <c r="H62" s="509" t="s">
        <v>257</v>
      </c>
      <c r="I62" s="509" t="s">
        <v>39</v>
      </c>
      <c r="J62" s="509">
        <v>10</v>
      </c>
      <c r="K62" s="511">
        <v>11</v>
      </c>
      <c r="L62" s="509">
        <v>12</v>
      </c>
      <c r="M62" s="512"/>
      <c r="N62" s="512"/>
    </row>
    <row r="63" spans="1:14" s="455" customFormat="1" ht="22.5" customHeight="1">
      <c r="A63" s="514">
        <v>1</v>
      </c>
      <c r="B63" s="515" t="s">
        <v>258</v>
      </c>
      <c r="C63" s="514" t="s">
        <v>162</v>
      </c>
      <c r="D63" s="514">
        <v>20</v>
      </c>
      <c r="E63" s="448">
        <v>195</v>
      </c>
      <c r="F63" s="448">
        <f>SUM(D63*E63)</f>
        <v>3900</v>
      </c>
      <c r="G63" s="516">
        <v>0.08</v>
      </c>
      <c r="H63" s="448">
        <f>F63*G63</f>
        <v>312</v>
      </c>
      <c r="I63" s="517">
        <f>F63+H63</f>
        <v>4212</v>
      </c>
      <c r="J63" s="518"/>
      <c r="K63" s="519"/>
      <c r="L63" s="518"/>
      <c r="M63" s="454"/>
      <c r="N63" s="454"/>
    </row>
    <row r="64" spans="1:14" s="455" customFormat="1" ht="31.5" customHeight="1">
      <c r="A64" s="514">
        <v>2</v>
      </c>
      <c r="B64" s="515" t="s">
        <v>259</v>
      </c>
      <c r="C64" s="514" t="s">
        <v>162</v>
      </c>
      <c r="D64" s="514">
        <v>20</v>
      </c>
      <c r="E64" s="448">
        <v>190.25</v>
      </c>
      <c r="F64" s="448">
        <f>SUM(D64*E64)</f>
        <v>3805</v>
      </c>
      <c r="G64" s="516">
        <v>0.08</v>
      </c>
      <c r="H64" s="448">
        <f>F64*G64</f>
        <v>304.40000000000003</v>
      </c>
      <c r="I64" s="517">
        <f>F64+H64</f>
        <v>4109.3999999999996</v>
      </c>
      <c r="J64" s="518"/>
      <c r="K64" s="519"/>
      <c r="L64" s="518"/>
      <c r="M64" s="454"/>
      <c r="N64" s="454"/>
    </row>
    <row r="65" spans="1:14" s="493" customFormat="1" ht="16.5">
      <c r="A65" s="621" t="s">
        <v>251</v>
      </c>
      <c r="B65" s="622"/>
      <c r="C65" s="520"/>
      <c r="D65" s="521"/>
      <c r="E65" s="522"/>
      <c r="F65" s="523">
        <f>SUM(F63:F64)</f>
        <v>7705</v>
      </c>
      <c r="G65" s="524"/>
      <c r="H65" s="525">
        <f>SUM(H63:H64)</f>
        <v>616.40000000000009</v>
      </c>
      <c r="I65" s="526">
        <f>SUM(I63:I64)</f>
        <v>8321.4</v>
      </c>
      <c r="J65" s="497"/>
      <c r="K65" s="527"/>
      <c r="L65" s="499"/>
      <c r="M65" s="492"/>
      <c r="N65" s="492"/>
    </row>
  </sheetData>
  <mergeCells count="23">
    <mergeCell ref="A20:I20"/>
    <mergeCell ref="A28:B28"/>
    <mergeCell ref="A29:I29"/>
    <mergeCell ref="A7:I7"/>
    <mergeCell ref="A11:B11"/>
    <mergeCell ref="A12:I12"/>
    <mergeCell ref="A13:I13"/>
    <mergeCell ref="A18:B18"/>
    <mergeCell ref="A19:I19"/>
    <mergeCell ref="A30:I30"/>
    <mergeCell ref="A36:I36"/>
    <mergeCell ref="A41:B41"/>
    <mergeCell ref="A42:I42"/>
    <mergeCell ref="A37:I37"/>
    <mergeCell ref="A35:B35"/>
    <mergeCell ref="A43:I43"/>
    <mergeCell ref="A48:B48"/>
    <mergeCell ref="A65:B65"/>
    <mergeCell ref="A50:I50"/>
    <mergeCell ref="A57:C57"/>
    <mergeCell ref="A58:I58"/>
    <mergeCell ref="A60:J60"/>
    <mergeCell ref="A49:I49"/>
  </mergeCells>
  <phoneticPr fontId="0" type="noConversion"/>
  <pageMargins left="0.70866141732283472" right="0.70866141732283472" top="0.74803149606299213" bottom="0.74803149606299213" header="0.31496062992125984" footer="0.31496062992125984"/>
  <pageSetup paperSize="9" scale="21" fitToWidth="0" orientation="landscape" r:id="rId1"/>
</worksheet>
</file>

<file path=xl/worksheets/sheet4.xml><?xml version="1.0" encoding="utf-8"?>
<worksheet xmlns="http://schemas.openxmlformats.org/spreadsheetml/2006/main" xmlns:r="http://schemas.openxmlformats.org/officeDocument/2006/relationships">
  <dimension ref="E3:E54"/>
  <sheetViews>
    <sheetView workbookViewId="0">
      <selection activeCell="T16" sqref="T16"/>
    </sheetView>
  </sheetViews>
  <sheetFormatPr defaultRowHeight="14.25"/>
  <cols>
    <col min="5" max="5" width="15.625" customWidth="1"/>
  </cols>
  <sheetData>
    <row r="3" spans="5:5" ht="15" thickBot="1">
      <c r="E3">
        <f>SUM(E4:E54)</f>
        <v>3874503.4200000009</v>
      </c>
    </row>
    <row r="4" spans="5:5" ht="15" thickBot="1">
      <c r="E4" s="530">
        <v>317374.2</v>
      </c>
    </row>
    <row r="5" spans="5:5" ht="15" thickBot="1">
      <c r="E5" s="531">
        <v>201376.8</v>
      </c>
    </row>
    <row r="6" spans="5:5" ht="15" thickBot="1">
      <c r="E6" s="531">
        <v>7603.2</v>
      </c>
    </row>
    <row r="7" spans="5:5" ht="15" thickBot="1">
      <c r="E7" s="531">
        <v>117612</v>
      </c>
    </row>
    <row r="8" spans="5:5" ht="15" thickBot="1">
      <c r="E8" s="531">
        <v>288619.2</v>
      </c>
    </row>
    <row r="9" spans="5:5" ht="15" thickBot="1">
      <c r="E9" s="531">
        <v>129081.60000000001</v>
      </c>
    </row>
    <row r="10" spans="5:5" ht="15" thickBot="1">
      <c r="E10" s="531">
        <v>34668</v>
      </c>
    </row>
    <row r="11" spans="5:5" ht="15" thickBot="1">
      <c r="E11" s="531">
        <v>131414</v>
      </c>
    </row>
    <row r="12" spans="5:5" ht="15" thickBot="1">
      <c r="E12" s="531">
        <v>1555.2</v>
      </c>
    </row>
    <row r="13" spans="5:5" ht="15" thickBot="1">
      <c r="E13" s="531">
        <v>157465.07999999999</v>
      </c>
    </row>
    <row r="14" spans="5:5" ht="15" thickBot="1">
      <c r="E14" s="531">
        <v>63255.6</v>
      </c>
    </row>
    <row r="15" spans="5:5" ht="15" thickBot="1">
      <c r="E15" s="531">
        <v>20185.2</v>
      </c>
    </row>
    <row r="16" spans="5:5" ht="15" thickBot="1">
      <c r="E16" s="531">
        <v>37013.760000000002</v>
      </c>
    </row>
    <row r="17" spans="5:5" ht="15" thickBot="1">
      <c r="E17" s="531">
        <v>41368.32</v>
      </c>
    </row>
    <row r="18" spans="5:5" ht="15" thickBot="1">
      <c r="E18" s="531">
        <v>103950</v>
      </c>
    </row>
    <row r="19" spans="5:5" ht="15" thickBot="1">
      <c r="E19" s="531">
        <v>46656</v>
      </c>
    </row>
    <row r="20" spans="5:5" ht="15" thickBot="1">
      <c r="E20" s="531">
        <v>90736.2</v>
      </c>
    </row>
    <row r="21" spans="5:5" ht="15" thickBot="1">
      <c r="E21" s="531">
        <v>160380</v>
      </c>
    </row>
    <row r="22" spans="5:5" ht="15" thickBot="1">
      <c r="E22" s="531">
        <v>170833.06</v>
      </c>
    </row>
    <row r="23" spans="5:5" ht="15" thickBot="1">
      <c r="E23" s="531">
        <v>1296</v>
      </c>
    </row>
    <row r="24" spans="5:5" ht="15" thickBot="1">
      <c r="E24" s="531">
        <v>47127.64</v>
      </c>
    </row>
    <row r="25" spans="5:5" ht="15" thickBot="1">
      <c r="E25" s="531">
        <v>2169.7199999999998</v>
      </c>
    </row>
    <row r="26" spans="5:5" ht="15" thickBot="1">
      <c r="E26" s="531">
        <v>12744</v>
      </c>
    </row>
    <row r="27" spans="5:5" ht="15" thickBot="1">
      <c r="E27" s="531">
        <v>29970</v>
      </c>
    </row>
    <row r="28" spans="5:5" ht="15" thickBot="1">
      <c r="E28" s="531">
        <v>14785.2</v>
      </c>
    </row>
    <row r="29" spans="5:5" ht="15" thickBot="1">
      <c r="E29" s="531">
        <v>24138</v>
      </c>
    </row>
    <row r="30" spans="5:5" ht="15" thickBot="1">
      <c r="E30" s="531">
        <v>140184</v>
      </c>
    </row>
    <row r="31" spans="5:5" ht="15" thickBot="1">
      <c r="E31" s="531">
        <v>19502.099999999999</v>
      </c>
    </row>
    <row r="32" spans="5:5" ht="15" thickBot="1">
      <c r="E32" s="531">
        <v>243000</v>
      </c>
    </row>
    <row r="33" spans="5:5" ht="15" thickBot="1">
      <c r="E33" s="531">
        <v>52876.800000000003</v>
      </c>
    </row>
    <row r="34" spans="5:5" ht="15" thickBot="1">
      <c r="E34" s="531">
        <v>17496</v>
      </c>
    </row>
    <row r="35" spans="5:5" ht="15" thickBot="1">
      <c r="E35" s="531">
        <v>65378.879999999997</v>
      </c>
    </row>
    <row r="36" spans="5:5" ht="15" thickBot="1">
      <c r="E36" s="531">
        <v>6078</v>
      </c>
    </row>
    <row r="37" spans="5:5" ht="15" thickBot="1">
      <c r="E37" s="531">
        <v>42768</v>
      </c>
    </row>
    <row r="38" spans="5:5" ht="15" thickBot="1">
      <c r="E38" s="531">
        <v>8942.4</v>
      </c>
    </row>
    <row r="39" spans="5:5" ht="15" thickBot="1">
      <c r="E39" s="531">
        <v>2916</v>
      </c>
    </row>
    <row r="40" spans="5:5" ht="15" thickBot="1">
      <c r="E40" s="531">
        <v>9736.2000000000007</v>
      </c>
    </row>
    <row r="41" spans="5:5" ht="15" thickBot="1">
      <c r="E41" s="531">
        <v>357271.34</v>
      </c>
    </row>
    <row r="42" spans="5:5" ht="15" thickBot="1">
      <c r="E42" s="531">
        <v>149506.56</v>
      </c>
    </row>
    <row r="43" spans="5:5" ht="15" thickBot="1">
      <c r="E43" s="531">
        <v>3326.4</v>
      </c>
    </row>
    <row r="44" spans="5:5" ht="15" thickBot="1">
      <c r="E44" s="531">
        <v>10800</v>
      </c>
    </row>
    <row r="45" spans="5:5" ht="15" thickBot="1">
      <c r="E45" s="531">
        <v>146880</v>
      </c>
    </row>
    <row r="46" spans="5:5" ht="15" thickBot="1">
      <c r="E46" s="531">
        <v>70470</v>
      </c>
    </row>
    <row r="47" spans="5:5" ht="15" thickBot="1">
      <c r="E47" s="531">
        <v>27540</v>
      </c>
    </row>
    <row r="48" spans="5:5" ht="15" thickBot="1">
      <c r="E48" s="531">
        <v>664.2</v>
      </c>
    </row>
    <row r="49" spans="5:5" ht="15" thickBot="1">
      <c r="E49" s="531">
        <v>29142.720000000001</v>
      </c>
    </row>
    <row r="50" spans="5:5" ht="15" thickBot="1">
      <c r="E50" s="531">
        <v>7560</v>
      </c>
    </row>
    <row r="51" spans="5:5" ht="15" thickBot="1">
      <c r="E51" s="531">
        <v>40305.599999999999</v>
      </c>
    </row>
    <row r="52" spans="5:5" ht="15" thickBot="1">
      <c r="E52" s="531">
        <v>127535.03999999999</v>
      </c>
    </row>
    <row r="53" spans="5:5" ht="15" thickBot="1">
      <c r="E53" s="531">
        <v>31201.200000000001</v>
      </c>
    </row>
    <row r="54" spans="5:5" ht="15" thickBot="1">
      <c r="E54" s="531">
        <v>10044</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Obłożenia i inne</vt:lpstr>
      <vt:lpstr>Gdynia vs Wejherowo</vt:lpstr>
      <vt:lpstr>pakiety powtórzone</vt:lpstr>
      <vt:lpstr>Arkusz1</vt:lpstr>
      <vt:lpstr>'Gdynia vs Wejherowo'!Obszar_wydruku</vt:lpstr>
      <vt:lpstr>'Obłożenia i inne'!Obszar_wydruku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Benedysiuk</dc:creator>
  <cp:lastModifiedBy>Tomek</cp:lastModifiedBy>
  <cp:lastPrinted>2019-04-15T09:41:18Z</cp:lastPrinted>
  <dcterms:created xsi:type="dcterms:W3CDTF">2019-03-27T13:34:40Z</dcterms:created>
  <dcterms:modified xsi:type="dcterms:W3CDTF">2019-06-19T07:44:54Z</dcterms:modified>
</cp:coreProperties>
</file>