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135" tabRatio="693" firstSheet="2" activeTab="2"/>
  </bookViews>
  <sheets>
    <sheet name=" 1 vwr international" sheetId="34" state="hidden" r:id="rId1"/>
    <sheet name="5 elektromed_SCruz" sheetId="35" state="hidden" r:id="rId2"/>
    <sheet name="część nr 15" sheetId="17" r:id="rId3"/>
    <sheet name="28 KRAKCHEMIA" sheetId="36" state="hidden" r:id="rId4"/>
    <sheet name="28 ALFACHEM" sheetId="37" state="hidden" r:id="rId5"/>
  </sheets>
  <definedNames>
    <definedName name="_xlnm.Print_Area" localSheetId="0">' 1 vwr international'!$A$1:$K$25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2" i="17"/>
  <c r="H242"/>
  <c r="J159" i="37" l="1"/>
  <c r="K135"/>
  <c r="J135"/>
  <c r="J127"/>
  <c r="J94"/>
  <c r="J28"/>
  <c r="K25"/>
  <c r="J25"/>
  <c r="J7"/>
  <c r="J8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K159"/>
  <c r="J161"/>
  <c r="K161"/>
  <c r="J162"/>
  <c r="K162"/>
  <c r="J163"/>
  <c r="K163"/>
  <c r="J164"/>
  <c r="K164"/>
  <c r="J165"/>
  <c r="K165"/>
  <c r="J166"/>
  <c r="K166"/>
  <c r="J129"/>
  <c r="K129"/>
  <c r="J130"/>
  <c r="K130"/>
  <c r="J131"/>
  <c r="K131"/>
  <c r="J132"/>
  <c r="K132"/>
  <c r="J133"/>
  <c r="K133"/>
  <c r="J134"/>
  <c r="K13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89"/>
  <c r="K89"/>
  <c r="J90"/>
  <c r="K90"/>
  <c r="J84"/>
  <c r="K84"/>
  <c r="J85"/>
  <c r="K85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6"/>
  <c r="K6"/>
  <c r="K7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6"/>
  <c r="K26"/>
  <c r="J27"/>
  <c r="K27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K92"/>
  <c r="J92"/>
  <c r="K91"/>
  <c r="J91"/>
  <c r="H7"/>
  <c r="H17"/>
  <c r="H25"/>
  <c r="H26"/>
  <c r="H33"/>
  <c r="H37"/>
  <c r="H59"/>
  <c r="H101"/>
  <c r="H116"/>
  <c r="H127"/>
  <c r="H138"/>
  <c r="G160"/>
  <c r="K160" s="1"/>
  <c r="H146"/>
  <c r="H148"/>
  <c r="H161"/>
  <c r="H166"/>
  <c r="H165"/>
  <c r="H164"/>
  <c r="H163"/>
  <c r="H162"/>
  <c r="H159"/>
  <c r="H158"/>
  <c r="H157"/>
  <c r="H156"/>
  <c r="H155"/>
  <c r="H154"/>
  <c r="H153"/>
  <c r="H152"/>
  <c r="H151"/>
  <c r="H150"/>
  <c r="H149"/>
  <c r="H147"/>
  <c r="H145"/>
  <c r="H144"/>
  <c r="H143"/>
  <c r="H142"/>
  <c r="H141"/>
  <c r="H140"/>
  <c r="H139"/>
  <c r="K137"/>
  <c r="J137"/>
  <c r="H137"/>
  <c r="K136"/>
  <c r="J136"/>
  <c r="H136"/>
  <c r="H135"/>
  <c r="H134"/>
  <c r="H133"/>
  <c r="H132"/>
  <c r="H131"/>
  <c r="H130"/>
  <c r="H129"/>
  <c r="K128"/>
  <c r="J128"/>
  <c r="H128"/>
  <c r="K127"/>
  <c r="K126"/>
  <c r="J126"/>
  <c r="H126"/>
  <c r="H125"/>
  <c r="H124"/>
  <c r="H123"/>
  <c r="H122"/>
  <c r="H121"/>
  <c r="H120"/>
  <c r="H119"/>
  <c r="H118"/>
  <c r="H117"/>
  <c r="H115"/>
  <c r="H114"/>
  <c r="H113"/>
  <c r="H112"/>
  <c r="H111"/>
  <c r="H110"/>
  <c r="H109"/>
  <c r="H108"/>
  <c r="H107"/>
  <c r="H106"/>
  <c r="H105"/>
  <c r="H104"/>
  <c r="H103"/>
  <c r="H102"/>
  <c r="H100"/>
  <c r="H99"/>
  <c r="H98"/>
  <c r="H97"/>
  <c r="H96"/>
  <c r="H95"/>
  <c r="H94"/>
  <c r="K93"/>
  <c r="J93"/>
  <c r="H93"/>
  <c r="H92"/>
  <c r="H91"/>
  <c r="H90"/>
  <c r="H89"/>
  <c r="K88"/>
  <c r="J88"/>
  <c r="H88"/>
  <c r="K87"/>
  <c r="J87"/>
  <c r="H87"/>
  <c r="K86"/>
  <c r="J86"/>
  <c r="H86"/>
  <c r="H85"/>
  <c r="H84"/>
  <c r="K83"/>
  <c r="J83"/>
  <c r="H83"/>
  <c r="K82"/>
  <c r="J82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K58"/>
  <c r="J58"/>
  <c r="H58"/>
  <c r="K57"/>
  <c r="J57"/>
  <c r="H57"/>
  <c r="K56"/>
  <c r="J56"/>
  <c r="H56"/>
  <c r="K55"/>
  <c r="J55"/>
  <c r="H55"/>
  <c r="H54"/>
  <c r="H53"/>
  <c r="H52"/>
  <c r="H51"/>
  <c r="H50"/>
  <c r="H49"/>
  <c r="H48"/>
  <c r="H47"/>
  <c r="H46"/>
  <c r="H45"/>
  <c r="H44"/>
  <c r="H43"/>
  <c r="H42"/>
  <c r="K41"/>
  <c r="J41"/>
  <c r="H41"/>
  <c r="K40"/>
  <c r="J40"/>
  <c r="H40"/>
  <c r="H39"/>
  <c r="H38"/>
  <c r="H36"/>
  <c r="H35"/>
  <c r="H34"/>
  <c r="H32"/>
  <c r="H31"/>
  <c r="H30"/>
  <c r="H29"/>
  <c r="H28"/>
  <c r="H27"/>
  <c r="H24"/>
  <c r="H23"/>
  <c r="H22"/>
  <c r="H21"/>
  <c r="H20"/>
  <c r="H19"/>
  <c r="H18"/>
  <c r="H16"/>
  <c r="H15"/>
  <c r="H14"/>
  <c r="H13"/>
  <c r="H12"/>
  <c r="H11"/>
  <c r="H10"/>
  <c r="H9"/>
  <c r="H8"/>
  <c r="H6"/>
  <c r="K5"/>
  <c r="J5"/>
  <c r="H5"/>
  <c r="J160" l="1"/>
  <c r="H160"/>
  <c r="H167"/>
  <c r="K167"/>
  <c r="K78" i="36" l="1"/>
  <c r="J40"/>
  <c r="J55"/>
  <c r="J56"/>
  <c r="J57"/>
  <c r="J82"/>
  <c r="J86"/>
  <c r="J87"/>
  <c r="J126"/>
  <c r="J127"/>
  <c r="J135"/>
  <c r="J136"/>
  <c r="J166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1"/>
  <c r="J42"/>
  <c r="J43"/>
  <c r="J44"/>
  <c r="J45"/>
  <c r="J46"/>
  <c r="J47"/>
  <c r="J48"/>
  <c r="J49"/>
  <c r="J50"/>
  <c r="J51"/>
  <c r="J52"/>
  <c r="J53"/>
  <c r="J54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3"/>
  <c r="J84"/>
  <c r="J85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8"/>
  <c r="J129"/>
  <c r="J130"/>
  <c r="J131"/>
  <c r="J132"/>
  <c r="J133"/>
  <c r="J134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5"/>
  <c r="K110" l="1"/>
  <c r="K166"/>
  <c r="H166"/>
  <c r="K165"/>
  <c r="H165"/>
  <c r="K164"/>
  <c r="H164"/>
  <c r="K163"/>
  <c r="H163"/>
  <c r="K162"/>
  <c r="H162"/>
  <c r="K161"/>
  <c r="H161"/>
  <c r="K160"/>
  <c r="H160"/>
  <c r="K159"/>
  <c r="H159"/>
  <c r="K158"/>
  <c r="H158"/>
  <c r="K157"/>
  <c r="H157"/>
  <c r="K156"/>
  <c r="H156"/>
  <c r="K155"/>
  <c r="H155"/>
  <c r="K154"/>
  <c r="H154"/>
  <c r="K153"/>
  <c r="H153"/>
  <c r="K152"/>
  <c r="H152"/>
  <c r="K151"/>
  <c r="H151"/>
  <c r="K150"/>
  <c r="H150"/>
  <c r="K149"/>
  <c r="H149"/>
  <c r="K148"/>
  <c r="H148"/>
  <c r="K147"/>
  <c r="H147"/>
  <c r="K146"/>
  <c r="H146"/>
  <c r="K145"/>
  <c r="H145"/>
  <c r="K144"/>
  <c r="H144"/>
  <c r="K143"/>
  <c r="H143"/>
  <c r="K142"/>
  <c r="H142"/>
  <c r="K141"/>
  <c r="H141"/>
  <c r="K140"/>
  <c r="H140"/>
  <c r="K139"/>
  <c r="H139"/>
  <c r="K138"/>
  <c r="H138"/>
  <c r="K137"/>
  <c r="H137"/>
  <c r="K136"/>
  <c r="H136"/>
  <c r="K135"/>
  <c r="H135"/>
  <c r="K134"/>
  <c r="H134"/>
  <c r="K133"/>
  <c r="H133"/>
  <c r="K132"/>
  <c r="H132"/>
  <c r="K131"/>
  <c r="H131"/>
  <c r="K130"/>
  <c r="H130"/>
  <c r="K129"/>
  <c r="H129"/>
  <c r="K128"/>
  <c r="H128"/>
  <c r="K127"/>
  <c r="H127"/>
  <c r="K126"/>
  <c r="H126"/>
  <c r="K125"/>
  <c r="H125"/>
  <c r="K124"/>
  <c r="H124"/>
  <c r="K123"/>
  <c r="H123"/>
  <c r="K122"/>
  <c r="H122"/>
  <c r="K121"/>
  <c r="H121"/>
  <c r="K120"/>
  <c r="H120"/>
  <c r="K119"/>
  <c r="H119"/>
  <c r="K118"/>
  <c r="H118"/>
  <c r="K117"/>
  <c r="H117"/>
  <c r="K116"/>
  <c r="H116"/>
  <c r="K115"/>
  <c r="H115"/>
  <c r="K114"/>
  <c r="H114"/>
  <c r="K113"/>
  <c r="H113"/>
  <c r="K112"/>
  <c r="H112"/>
  <c r="K111"/>
  <c r="H111"/>
  <c r="H110"/>
  <c r="K109"/>
  <c r="H109"/>
  <c r="K108"/>
  <c r="H108"/>
  <c r="K107"/>
  <c r="H107"/>
  <c r="K106"/>
  <c r="H106"/>
  <c r="K105"/>
  <c r="H105"/>
  <c r="K104"/>
  <c r="H104"/>
  <c r="K103"/>
  <c r="H103"/>
  <c r="K102"/>
  <c r="H102"/>
  <c r="K101"/>
  <c r="H101"/>
  <c r="K100"/>
  <c r="H100"/>
  <c r="K99"/>
  <c r="H99"/>
  <c r="K98"/>
  <c r="H98"/>
  <c r="K97"/>
  <c r="H97"/>
  <c r="K96"/>
  <c r="H96"/>
  <c r="K95"/>
  <c r="H95"/>
  <c r="K94"/>
  <c r="H94"/>
  <c r="K93"/>
  <c r="H93"/>
  <c r="K92"/>
  <c r="H92"/>
  <c r="K91"/>
  <c r="H91"/>
  <c r="K90"/>
  <c r="H90"/>
  <c r="K89"/>
  <c r="H89"/>
  <c r="K88"/>
  <c r="H88"/>
  <c r="K87"/>
  <c r="H87"/>
  <c r="K86"/>
  <c r="H86"/>
  <c r="K85"/>
  <c r="H85"/>
  <c r="K84"/>
  <c r="H84"/>
  <c r="K83"/>
  <c r="H83"/>
  <c r="K82"/>
  <c r="H82"/>
  <c r="K81"/>
  <c r="H81"/>
  <c r="K80"/>
  <c r="H80"/>
  <c r="K79"/>
  <c r="H79"/>
  <c r="H78"/>
  <c r="K77"/>
  <c r="H77"/>
  <c r="K76"/>
  <c r="H76"/>
  <c r="K75"/>
  <c r="H75"/>
  <c r="K74"/>
  <c r="H74"/>
  <c r="K73"/>
  <c r="H73"/>
  <c r="K72"/>
  <c r="H72"/>
  <c r="K71"/>
  <c r="H71"/>
  <c r="K70"/>
  <c r="H70"/>
  <c r="K69"/>
  <c r="H69"/>
  <c r="K68"/>
  <c r="H68"/>
  <c r="K67"/>
  <c r="H67"/>
  <c r="K66"/>
  <c r="H66"/>
  <c r="K65"/>
  <c r="H65"/>
  <c r="K64"/>
  <c r="H64"/>
  <c r="K63"/>
  <c r="H63"/>
  <c r="K62"/>
  <c r="H62"/>
  <c r="K61"/>
  <c r="H61"/>
  <c r="K60"/>
  <c r="H60"/>
  <c r="K59"/>
  <c r="H59"/>
  <c r="K58"/>
  <c r="H58"/>
  <c r="K57"/>
  <c r="H57"/>
  <c r="K56"/>
  <c r="H56"/>
  <c r="K55"/>
  <c r="H55"/>
  <c r="K54"/>
  <c r="H54"/>
  <c r="K53"/>
  <c r="H53"/>
  <c r="K52"/>
  <c r="H52"/>
  <c r="K51"/>
  <c r="H51"/>
  <c r="K50"/>
  <c r="H50"/>
  <c r="K49"/>
  <c r="H49"/>
  <c r="K48"/>
  <c r="H48"/>
  <c r="K47"/>
  <c r="H47"/>
  <c r="K46"/>
  <c r="H46"/>
  <c r="K45"/>
  <c r="H45"/>
  <c r="K44"/>
  <c r="H44"/>
  <c r="K43"/>
  <c r="H43"/>
  <c r="K42"/>
  <c r="H42"/>
  <c r="K41"/>
  <c r="H41"/>
  <c r="K40"/>
  <c r="H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K7"/>
  <c r="H7"/>
  <c r="K6"/>
  <c r="H6"/>
  <c r="K5"/>
  <c r="H5"/>
  <c r="K167" l="1"/>
  <c r="H167"/>
  <c r="K172" l="1"/>
  <c r="K11" i="35"/>
  <c r="J11"/>
  <c r="H11"/>
  <c r="K10"/>
  <c r="J10"/>
  <c r="H10"/>
  <c r="K9"/>
  <c r="J9"/>
  <c r="H9"/>
  <c r="K8"/>
  <c r="J8"/>
  <c r="H8"/>
  <c r="K7"/>
  <c r="J7"/>
  <c r="H7"/>
  <c r="K6"/>
  <c r="J6"/>
  <c r="H6"/>
  <c r="K5"/>
  <c r="J5"/>
  <c r="H5"/>
  <c r="K6" i="34"/>
  <c r="K7"/>
  <c r="K8"/>
  <c r="K9"/>
  <c r="K10"/>
  <c r="K11"/>
  <c r="K12"/>
  <c r="K13"/>
  <c r="K14"/>
  <c r="K15"/>
  <c r="K16"/>
  <c r="K17"/>
  <c r="K5"/>
  <c r="J6"/>
  <c r="J7"/>
  <c r="J8"/>
  <c r="J9"/>
  <c r="J10"/>
  <c r="J11"/>
  <c r="J12"/>
  <c r="J13"/>
  <c r="J14"/>
  <c r="J15"/>
  <c r="J16"/>
  <c r="J17"/>
  <c r="J5"/>
  <c r="H17"/>
  <c r="H16"/>
  <c r="H15"/>
  <c r="H14"/>
  <c r="H13"/>
  <c r="H12"/>
  <c r="H11"/>
  <c r="H10"/>
  <c r="H9"/>
  <c r="H8"/>
  <c r="H7"/>
  <c r="H6"/>
  <c r="H5"/>
  <c r="H18" l="1"/>
  <c r="K12" i="35"/>
  <c r="H12"/>
  <c r="K18" i="34"/>
</calcChain>
</file>

<file path=xl/sharedStrings.xml><?xml version="1.0" encoding="utf-8"?>
<sst xmlns="http://schemas.openxmlformats.org/spreadsheetml/2006/main" count="2046" uniqueCount="778">
  <si>
    <t>Nazwa  oraz opis przedmiotu</t>
  </si>
  <si>
    <t>Numer katalogowy</t>
  </si>
  <si>
    <t>Producent</t>
  </si>
  <si>
    <t>Wielkość opakowania</t>
  </si>
  <si>
    <t>Cena jednostkowa netto (za op.)</t>
  </si>
  <si>
    <t>Wartość netto                                [VxVII]</t>
  </si>
  <si>
    <t>Cena jednostkowa brutto (za op.)                            [VII + VAT]</t>
  </si>
  <si>
    <t>Wartość brutto                                                                                         [V x VII + VAT]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</si>
  <si>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</si>
  <si>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</si>
  <si>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</si>
  <si>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</si>
  <si>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</si>
  <si>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</si>
  <si>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</si>
  <si>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</si>
  <si>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</si>
  <si>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</si>
  <si>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</si>
  <si>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500mL</t>
  </si>
  <si>
    <t xml:space="preserve">RAZEM </t>
  </si>
  <si>
    <t>NETTO</t>
  </si>
  <si>
    <t xml:space="preserve"> BRUTTO</t>
  </si>
  <si>
    <t>500ml</t>
  </si>
  <si>
    <t>10 ml</t>
  </si>
  <si>
    <t>100ml</t>
  </si>
  <si>
    <t>100mL</t>
  </si>
  <si>
    <t>1l</t>
  </si>
  <si>
    <t>ASCORBIC ACID, 1000MG, NEAT</t>
  </si>
  <si>
    <t>Sigma-Aldrich</t>
  </si>
  <si>
    <t>zgodnie z nr kat.</t>
  </si>
  <si>
    <t>FOLIC ACID, 500MG, NEAT</t>
  </si>
  <si>
    <t>ADENOSINE 5'-MONOPHOSPHATE DISODIUM SALT</t>
  </si>
  <si>
    <t>01930-25G</t>
  </si>
  <si>
    <t>01930-5G</t>
  </si>
  <si>
    <t>1.06035.2500</t>
  </si>
  <si>
    <t>ALPHA-D-GLUCOSE, ANHYDROUS, 96%</t>
  </si>
  <si>
    <t>158968-2.5KG</t>
  </si>
  <si>
    <t>SODIUM PYROPHOSPHATE DECAHYDRATE, 99%,</t>
  </si>
  <si>
    <t>S6422-100G</t>
  </si>
  <si>
    <t>6-HYDROXY-2,5,7,8-TETRAMETHYLCHROMAN-2-C</t>
  </si>
  <si>
    <t>238813-1G</t>
  </si>
  <si>
    <t>TRIS(HYDROXYMETHYL)AMINOMETHANE, 99.8+%,</t>
  </si>
  <si>
    <t>252859-500G</t>
  </si>
  <si>
    <t>2,2-DI(4-TERT-OCTYLPHENYL)-1-PICRYL-HYDR</t>
  </si>
  <si>
    <t>257621-100MG</t>
  </si>
  <si>
    <t>HYDROCHLORIC ACID, 37%, A.C.S. REAGENT</t>
  </si>
  <si>
    <t>258148-500ML-M</t>
  </si>
  <si>
    <t>Hexane, CHROMASOLV(R), for HPLC, &gt;=95%</t>
  </si>
  <si>
    <t>1.04391.2500</t>
  </si>
  <si>
    <t>ACETIC ACID 100 %, EXTRA PURE, DAB, PH.</t>
  </si>
  <si>
    <t>27225-1L-M</t>
  </si>
  <si>
    <t>COOMASSIE(R) BRILLIANT BLUE G 250</t>
  </si>
  <si>
    <t>27815-25G-F</t>
  </si>
  <si>
    <t>CARVACROL, 98%</t>
  </si>
  <si>
    <t>282197-10G</t>
  </si>
  <si>
    <t>DIISOPROPYL ETHER, ANHYDROUS, 99%</t>
  </si>
  <si>
    <t>296856-1L</t>
  </si>
  <si>
    <t>Quercetin hydrate, &gt;=95%</t>
  </si>
  <si>
    <t>337951-25G</t>
  </si>
  <si>
    <t>Acetone, CHROMASOLV(R), for HPLC, &gt;=99.8</t>
  </si>
  <si>
    <t>34850-2.5L-M</t>
  </si>
  <si>
    <t>2-Propanol, CHROMASOLV(R), for HPLC, 99.</t>
  </si>
  <si>
    <t>2-PROPANOL LC-MS CHROMASOLV(TM)</t>
  </si>
  <si>
    <t>1.02781.2500</t>
  </si>
  <si>
    <t>METHANOL, LC-MS CHROMASOLV(R), &gt;=99.9%</t>
  </si>
  <si>
    <t>ACETONITRILE LC-MS CHROMASOLV</t>
  </si>
  <si>
    <t>1.00029.2500</t>
  </si>
  <si>
    <t>WATER, LC-MS CHROMASOLV(R)</t>
  </si>
  <si>
    <t>FORMIC ACID, ACS REAGENT, 88 - 91%</t>
  </si>
  <si>
    <t>B-NICOTINAMIDE ADENINE DINUCLEOTIDE, RE&amp;</t>
  </si>
  <si>
    <t>43420-100MG</t>
  </si>
  <si>
    <t>ACETIC ACID SOLUTION, FOR HPLC</t>
  </si>
  <si>
    <t>NICOTINAMIDE (NIACINAMIDE), 1000MG, NEAT</t>
  </si>
  <si>
    <t>47865-U</t>
  </si>
  <si>
    <t>POTASSIUM HYDROXIDE, REAGENT GRADE, 90%&amp;</t>
  </si>
  <si>
    <t>1.05033.1000</t>
  </si>
  <si>
    <t>Formic acid</t>
  </si>
  <si>
    <t>5.33002.0050</t>
  </si>
  <si>
    <t>Sodium phosphate dibasic anhydrous</t>
  </si>
  <si>
    <t>71636-250G</t>
  </si>
  <si>
    <t>Sodium nitroprusside dihydrate, puriss.</t>
  </si>
  <si>
    <t>TRIS EDTA BUFFER SOLUTION PH 8.0, FOR MO</t>
  </si>
  <si>
    <t>93283-100ML</t>
  </si>
  <si>
    <t>2,4,6-TRI(2-PYRIDYL)-S-TRIAZINE</t>
  </si>
  <si>
    <t>93285-5G</t>
  </si>
  <si>
    <t>TRITON(R) X-100 SOLUTION, FOR MOLECULAR</t>
  </si>
  <si>
    <t>93443-100ML</t>
  </si>
  <si>
    <t>93443-500ML</t>
  </si>
  <si>
    <t>BOVINE SERUM ALBUMIN, LYOPHILIZED POWDE&amp;</t>
  </si>
  <si>
    <t>A2153-50G</t>
  </si>
  <si>
    <t>ADENOSINE 5'-TRIPHOSPHATE DISODIUM SALT</t>
  </si>
  <si>
    <t>A2383-5G</t>
  </si>
  <si>
    <t>ACRYLAMIDE/BIS-ACRYLAMIDE, 30% SOLUTION</t>
  </si>
  <si>
    <t>A3574-5X100ML</t>
  </si>
  <si>
    <t>BOVINE SERUM ALBUMIN, COLD ETHANOL FRACT</t>
  </si>
  <si>
    <t>A4503-10G</t>
  </si>
  <si>
    <t>APROTININ FROM BOVINE LUNG*AFFINITY PURI</t>
  </si>
  <si>
    <t>A4529-10MG</t>
  </si>
  <si>
    <t>ACRYLAMIDE/BIS-ACRYLAMIDE, 40% SOLUTION</t>
  </si>
  <si>
    <t>A7168-100ML</t>
  </si>
  <si>
    <t>BOVINE SERUM ALBUMIN, FATTY ACID FREE, &amp;</t>
  </si>
  <si>
    <t>A8806-1G</t>
  </si>
  <si>
    <t>Acetic Acid</t>
  </si>
  <si>
    <t>ARK2183-1L</t>
  </si>
  <si>
    <t>BIURET REAGENT</t>
  </si>
  <si>
    <t>B3934-110ML</t>
  </si>
  <si>
    <t>BRADFORD REAGENT</t>
  </si>
  <si>
    <t>B6916-500ML</t>
  </si>
  <si>
    <t>BICINCHONINIC ACID PROTEIN*DETERMINATION</t>
  </si>
  <si>
    <t>BCA1-1KT</t>
  </si>
  <si>
    <t>COLLAGENASE TYPE I</t>
  </si>
  <si>
    <t>C0130-100MG</t>
  </si>
  <si>
    <t>CHLOROFORM , CONTAINS 100 - 200 PPM&amp;</t>
  </si>
  <si>
    <t>372978-1L</t>
  </si>
  <si>
    <t>CHROMOMYCIN A3 FROM STREPTOMYCES*GRISEUS</t>
  </si>
  <si>
    <t>C2659-5MG</t>
  </si>
  <si>
    <t>CERAMIDE 1-PHOSPHATE</t>
  </si>
  <si>
    <t>C4832-1MG</t>
  </si>
  <si>
    <t>DULBECCOS MODIFIED EAGLES MEDIUM - HIG</t>
  </si>
  <si>
    <t>D5796-6X500ML</t>
  </si>
  <si>
    <t>FETAL BOVINE SERUM HEAT INACTIVATED</t>
  </si>
  <si>
    <t>F9665-500ML</t>
  </si>
  <si>
    <t>GLUTATHIONE REDUCTASE</t>
  </si>
  <si>
    <t>G3664-500UN</t>
  </si>
  <si>
    <t>L-GLUTATHIONE OXIDIZED, &gt;/=98% (HPLC)</t>
  </si>
  <si>
    <t>G4376-1G</t>
  </si>
  <si>
    <t>GLUTARALDEHYDE GRADE I</t>
  </si>
  <si>
    <t>G5882-100ML</t>
  </si>
  <si>
    <t>GLYCINE, REAGENTPLUS(TM), &gt;= 99% (HPLC)</t>
  </si>
  <si>
    <t>G7126-1KG</t>
  </si>
  <si>
    <t>L-GLUTAMINE SOLUTION BIOXTRA, 200 MM, SO</t>
  </si>
  <si>
    <t>G7513-100ML</t>
  </si>
  <si>
    <t>G7513-20ML</t>
  </si>
  <si>
    <t>IMMERSION OIL 1,250 CENTISTOKE</t>
  </si>
  <si>
    <t>I0890-100ML</t>
  </si>
  <si>
    <t>KANAMYCIN SOLUTION FROM FROM STREPTOMYCE</t>
  </si>
  <si>
    <t>K0254-20ML</t>
  </si>
  <si>
    <t>SODIUM DODECYL SULFATE, REAGENTPLUS TM &gt;</t>
  </si>
  <si>
    <t>L4509-1KG</t>
  </si>
  <si>
    <t>MINIMUM ESSENTIAL MEDIUM EAGLE, WITH EAR</t>
  </si>
  <si>
    <t>M5650-6X500ML</t>
  </si>
  <si>
    <t>HEMATOXYLIN SOLUTION MAYER'S; PH 2.4*AT</t>
  </si>
  <si>
    <t>MHS32-1L</t>
  </si>
  <si>
    <t>CHLOROFORM:ISOAMYL ALCOHOL 25:24&amp;</t>
  </si>
  <si>
    <t>P2069-400ML</t>
  </si>
  <si>
    <t>PEPSTATIN A</t>
  </si>
  <si>
    <t>P4265-1MG</t>
  </si>
  <si>
    <t>PENICILLIN -STREPTOMYCIN SOLUTION*STABIL</t>
  </si>
  <si>
    <t>P4333-100ML</t>
  </si>
  <si>
    <t>POTASSIUM PHOSPHATE MONOBASIC, REAGENTPL</t>
  </si>
  <si>
    <t>P5379-1KG</t>
  </si>
  <si>
    <t>PHENYLMETHYLSULFONYL FLUORIDE</t>
  </si>
  <si>
    <t>P7626-1G</t>
  </si>
  <si>
    <t>POLYOXYETHYLENESORBITAN MONOLAURATE*MOLE</t>
  </si>
  <si>
    <t>P9416-100ML</t>
  </si>
  <si>
    <t>RUTIN HYDRATE</t>
  </si>
  <si>
    <t>R5143-100G</t>
  </si>
  <si>
    <t>RPMI-1640 MEDIUM, WITH L-GLUTAMINE AND S</t>
  </si>
  <si>
    <t>R8758-500ML</t>
  </si>
  <si>
    <t>R8758-6X500ML</t>
  </si>
  <si>
    <t>SODIUM PHOSPHATE MONOBASIC&amp;</t>
  </si>
  <si>
    <t>S5011-500G</t>
  </si>
  <si>
    <t>SODIUM BICARBONATE, POWDER, BIOREAGENT,</t>
  </si>
  <si>
    <t>S5761-500G</t>
  </si>
  <si>
    <t>SODIUM CHLORIDE BIOXTRA</t>
  </si>
  <si>
    <t>S7653-1KG</t>
  </si>
  <si>
    <t>SODIUM ACETATE BUFFER SOLUTION, FOR &amp;</t>
  </si>
  <si>
    <t>S7899-100ML</t>
  </si>
  <si>
    <t>Sodium Pyruvate Solution</t>
  </si>
  <si>
    <t>S8636-100ML</t>
  </si>
  <si>
    <t>TRIZMA(R) BASE, PRIMARY STANDARD AND BUF</t>
  </si>
  <si>
    <t>T1503-1KG</t>
  </si>
  <si>
    <t>TRIZMA(R) HYDROCHLORIDE, REAGENT GRADE&amp;</t>
  </si>
  <si>
    <t>T3253-1KG</t>
  </si>
  <si>
    <t>T3253-500G</t>
  </si>
  <si>
    <t>TRYPSIN-EDTA SOLUTION 1X, BIOREAGENT, 0.</t>
  </si>
  <si>
    <t>T3924-500ML</t>
  </si>
  <si>
    <t>TRYPSIN-EDTA SOLUTION 10X*CELL CULTURE T</t>
  </si>
  <si>
    <t>T4174-100ML</t>
  </si>
  <si>
    <t>TRICHLOROACETIC ACID ACS REAGENT</t>
  </si>
  <si>
    <t>T6399-250G</t>
  </si>
  <si>
    <t>TRYPAN BLUE SOLUTION CELL CULTURE*TESTED</t>
  </si>
  <si>
    <t>T8154-100ML</t>
  </si>
  <si>
    <t>WATER MOLECULAR BIOLOGY REAGENT</t>
  </si>
  <si>
    <t>W4502-1L</t>
  </si>
  <si>
    <t>Expand High Fidelity PCR System, dNTPack  500U</t>
  </si>
  <si>
    <t>500 U</t>
  </si>
  <si>
    <t xml:space="preserve">cOmplete, Mini </t>
  </si>
  <si>
    <t>25 tablets in a glass vial, each tablet is sufficient for a volume of 10 ml extraction solution</t>
  </si>
  <si>
    <t>Amersham ECL prime western blotting detection reagent</t>
  </si>
  <si>
    <t>RPN2232</t>
  </si>
  <si>
    <t>GE healthcare</t>
  </si>
  <si>
    <t>PCR Nucleotide Mix  ( Roche)</t>
  </si>
  <si>
    <t>2000U</t>
  </si>
  <si>
    <t>Expandt Reverse Transcriptase ( Roche)</t>
  </si>
  <si>
    <t>1000 U</t>
  </si>
  <si>
    <t>Agarose for molecular bioilogz</t>
  </si>
  <si>
    <t>Dulbecco +F12 medium</t>
  </si>
  <si>
    <t>D8062</t>
  </si>
  <si>
    <t xml:space="preserve">BSA </t>
  </si>
  <si>
    <t>A4503-100G</t>
  </si>
  <si>
    <t>100g</t>
  </si>
  <si>
    <t>collagenase type II</t>
  </si>
  <si>
    <t>C6885-100mg</t>
  </si>
  <si>
    <t>100mg</t>
  </si>
  <si>
    <t>cell dissociation</t>
  </si>
  <si>
    <t>C5914-100mL</t>
  </si>
  <si>
    <t>TRIs-Glycine-SDS buffer</t>
  </si>
  <si>
    <t>T7777-1L</t>
  </si>
  <si>
    <t>1L</t>
  </si>
  <si>
    <t>2,2′-Azino-bis(3-ethylbenzothiazoline-6-sulfonic acid)</t>
  </si>
  <si>
    <t>A1888-1G</t>
  </si>
  <si>
    <t>Glycine, electrophoresis reagent</t>
  </si>
  <si>
    <t>G8898 - 1 kg</t>
  </si>
  <si>
    <t>Acrylamide/Bis acrylamide 30 % solution</t>
  </si>
  <si>
    <t>A 3574-5 X 100 ml</t>
  </si>
  <si>
    <t>Gelatin from porcine skin</t>
  </si>
  <si>
    <t>G 1890 - 100 G</t>
  </si>
  <si>
    <t>3-Methoxy-L-tyrosine monohydrate</t>
  </si>
  <si>
    <t>M4255-50MG</t>
  </si>
  <si>
    <t>50mg</t>
  </si>
  <si>
    <t>3,4-Dihydroxybenzylamine hydrobromide</t>
  </si>
  <si>
    <t>858781-1G</t>
  </si>
  <si>
    <t>1g</t>
  </si>
  <si>
    <t>Citalopram hydrobromide</t>
  </si>
  <si>
    <t>C7861-10MG</t>
  </si>
  <si>
    <t>10mg</t>
  </si>
  <si>
    <t>Cell Proliferation Reagent WST-1</t>
  </si>
  <si>
    <t>25 ml</t>
  </si>
  <si>
    <t>Dimethyl sulfoxide (DMSO)</t>
  </si>
  <si>
    <t>D2650</t>
  </si>
  <si>
    <t>100 ml</t>
  </si>
  <si>
    <t>Aniline Blue diammonium salt 50g</t>
  </si>
  <si>
    <t>415049-50G</t>
  </si>
  <si>
    <t>Toluidine blue O - 5 G</t>
  </si>
  <si>
    <t>T3260-5G</t>
  </si>
  <si>
    <t>Acridine Orange, for nuclear acid stain</t>
  </si>
  <si>
    <t>A6014-10G</t>
  </si>
  <si>
    <t>Picric acid solution</t>
  </si>
  <si>
    <t>P6744-1GA</t>
  </si>
  <si>
    <t>Alpha-D-glucose-1-phosphate-disodium salt hydrate</t>
  </si>
  <si>
    <t>G-7000-25G</t>
  </si>
  <si>
    <t>Sodium phenyl-phosphate-dibasic-dehydrate (fenylofosforan sodowy)</t>
  </si>
  <si>
    <t>Ribonucleic acid from torula yeast</t>
  </si>
  <si>
    <t>R6625-25G</t>
  </si>
  <si>
    <t>Pancreatin from porcine pancreas</t>
  </si>
  <si>
    <t>P1750-25G</t>
  </si>
  <si>
    <t>Creatinine, anhydrous</t>
  </si>
  <si>
    <t>C4255-10G</t>
  </si>
  <si>
    <t>Bovine Serum Albumin</t>
  </si>
  <si>
    <t>Dodecylsulfate Na - salt (SDS)</t>
  </si>
  <si>
    <t>75746-250G</t>
  </si>
  <si>
    <t>Sodium citrate monobasic purum p.a., anhydrous, ≥99.0% (T) 1 kg
purum p.a., anhydrous, ≥99.0% (T) 1 kg</t>
  </si>
  <si>
    <t>71498-1KG</t>
  </si>
  <si>
    <t>L-Lactic Dehydrogenase from bovine heart 1000 Units/mL</t>
  </si>
  <si>
    <t>L3916-2.5ML</t>
  </si>
  <si>
    <t>b-Nicotinamide adenine dinucleotide hydrate Green Alternative</t>
  </si>
  <si>
    <t>N7004-1G</t>
  </si>
  <si>
    <t>Bromek etydyny</t>
  </si>
  <si>
    <t>E1510</t>
  </si>
  <si>
    <t>Mueller Hinton Broth for microbiology</t>
  </si>
  <si>
    <t>70192-500G</t>
  </si>
  <si>
    <t>Sigma Aldrich</t>
  </si>
  <si>
    <t xml:space="preserve">Methanol,  from HPLC  </t>
  </si>
  <si>
    <t xml:space="preserve">Sodium carbonate anhydrous </t>
  </si>
  <si>
    <t>Collagenase Type V</t>
  </si>
  <si>
    <t>C9263-100MG</t>
  </si>
  <si>
    <t>MystiCq® microRNA cDNA Synthesis Mix</t>
  </si>
  <si>
    <t>MIRRT-100RXN</t>
  </si>
  <si>
    <t>100 reakcji</t>
  </si>
  <si>
    <t>Sodium Fluoride (100 g)</t>
  </si>
  <si>
    <t>S7920</t>
  </si>
  <si>
    <t xml:space="preserve">Sodium orthovanadate (10 g) </t>
  </si>
  <si>
    <t>S6508</t>
  </si>
  <si>
    <t>Albumin, from bovine serum</t>
  </si>
  <si>
    <t>A7030-50G</t>
  </si>
  <si>
    <t>A9539-10G</t>
  </si>
  <si>
    <t>10g</t>
  </si>
  <si>
    <t>A9647-10G</t>
  </si>
  <si>
    <t>100 g</t>
  </si>
  <si>
    <t xml:space="preserve"> P7751 </t>
  </si>
  <si>
    <t>ThermoFisher Scientific</t>
  </si>
  <si>
    <t>500 ml</t>
  </si>
  <si>
    <t>1 litr</t>
  </si>
  <si>
    <t>250 ml</t>
  </si>
  <si>
    <t>5 x 1 ml</t>
  </si>
  <si>
    <t>EO0492</t>
  </si>
  <si>
    <t>6X DNA LOADING DYE</t>
  </si>
  <si>
    <t>R0611</t>
  </si>
  <si>
    <t>1 L</t>
  </si>
  <si>
    <t>1 l</t>
  </si>
  <si>
    <t>Merck Millipore</t>
  </si>
  <si>
    <t>ECL  - EMD Millipore Immobilon™ Western Chemiluminescent HRP Substrate</t>
  </si>
  <si>
    <t>Folin-Ciocalteu's phenol reagent</t>
  </si>
  <si>
    <t>Siarczan żelaza(II), heptahydrat GR do analizy</t>
  </si>
  <si>
    <t>Chlorek żelaza(III), heksahydrat</t>
  </si>
  <si>
    <t>250g</t>
  </si>
  <si>
    <t>Kwas galusowy bezwodny, do syntezy</t>
  </si>
  <si>
    <t>25g</t>
  </si>
  <si>
    <t>octan sodu bezwodny cz.d.a.</t>
  </si>
  <si>
    <t>1 kg</t>
  </si>
  <si>
    <t>octan sodu trihydrat cz.d.a.</t>
  </si>
  <si>
    <t>1kg</t>
  </si>
  <si>
    <t>Acetonitril</t>
  </si>
  <si>
    <t>2,5l</t>
  </si>
  <si>
    <t>Kwas azotowy 65% suprapure</t>
  </si>
  <si>
    <t>Kwas nadchlorowy 70% suprapur</t>
  </si>
  <si>
    <t>1.00517.1000</t>
  </si>
  <si>
    <t>Acetonitryl  czystość gradientowa do chromatografii cieczowej Reag. PhEur LiCHrosolv</t>
  </si>
  <si>
    <t>100030.2500</t>
  </si>
  <si>
    <t>Acetonitile isocratic grade for liquid chromatography</t>
  </si>
  <si>
    <t>1.14291.2500</t>
  </si>
  <si>
    <t>2,5 L</t>
  </si>
  <si>
    <t>Methanol gradient grade for liquid chromatography</t>
  </si>
  <si>
    <t>1.06007.2500</t>
  </si>
  <si>
    <t>Kaiser's glycerol gelatine</t>
  </si>
  <si>
    <t xml:space="preserve"> 1.09242.0100</t>
  </si>
  <si>
    <t xml:space="preserve"> 1.06267.1000</t>
  </si>
  <si>
    <t>1.06268.1000</t>
  </si>
  <si>
    <t>1.00003.2500</t>
  </si>
  <si>
    <t>2x250 ml</t>
  </si>
  <si>
    <t xml:space="preserve"> WBKLS0500</t>
  </si>
  <si>
    <t>PARP-1 Antibody (F-2)</t>
  </si>
  <si>
    <t>sc-8007</t>
  </si>
  <si>
    <t>SCBiotechnology</t>
  </si>
  <si>
    <t>200µg/ml</t>
  </si>
  <si>
    <t>Cox-2 Antibody (29)</t>
  </si>
  <si>
    <t>sc-19999</t>
  </si>
  <si>
    <t>Przeciwciało Irz dla COX-1</t>
  </si>
  <si>
    <t>SC-19998</t>
  </si>
  <si>
    <t xml:space="preserve">Przeciwciało Irz dla beta-aktyny </t>
  </si>
  <si>
    <t>SC-47778</t>
  </si>
  <si>
    <t>Bcl-2 (C-2) monoklonalne</t>
  </si>
  <si>
    <t>sc-7382 HRP</t>
  </si>
  <si>
    <t>Bax (B-9) monoklonalne</t>
  </si>
  <si>
    <t>sc-7480</t>
  </si>
  <si>
    <t>Cytochrome c (A-8)</t>
  </si>
  <si>
    <t>sc-13156 HRP</t>
  </si>
  <si>
    <t>FASTAP THERMOSENSITIVE AP</t>
  </si>
  <si>
    <t>EF0652</t>
  </si>
  <si>
    <t>5x1000U</t>
  </si>
  <si>
    <t>EXONUCLEASE I (EXOI)</t>
  </si>
  <si>
    <t>EN0582</t>
  </si>
  <si>
    <t>20000 U</t>
  </si>
  <si>
    <t>PROTEINASE K (REC.)- PCR GRADE</t>
  </si>
  <si>
    <t>TAQ DNA POLYMERASE (REC.)</t>
  </si>
  <si>
    <t>EP0402</t>
  </si>
  <si>
    <t>DREAMTAQ GREEN DNA POLYMERASE</t>
  </si>
  <si>
    <t>EP0712</t>
  </si>
  <si>
    <t>DNTP MIX- 2MM EACH</t>
  </si>
  <si>
    <t>R0241</t>
  </si>
  <si>
    <t>DNTP MIX- 10mM EACH</t>
  </si>
  <si>
    <t>R0192</t>
  </si>
  <si>
    <t>RiboLock Inhibitor rybonukleazy</t>
  </si>
  <si>
    <t>EO0382</t>
  </si>
  <si>
    <t>GENERULER 50BP DNA LADDER</t>
  </si>
  <si>
    <t>SM0371</t>
  </si>
  <si>
    <t>RevertAid RT Kit</t>
  </si>
  <si>
    <t>K1691</t>
  </si>
  <si>
    <t>500 react.</t>
  </si>
  <si>
    <t>pUC19 DNA/MspI Marker</t>
  </si>
  <si>
    <t>5x50 µg</t>
  </si>
  <si>
    <t>Random Hexamer</t>
  </si>
  <si>
    <t>SO142</t>
  </si>
  <si>
    <t>120 µg</t>
  </si>
  <si>
    <t>zgodnie z nr katalogowym</t>
  </si>
  <si>
    <t>5 l</t>
  </si>
  <si>
    <t>Benzyna ekstrakcyjna</t>
  </si>
  <si>
    <t>1  L</t>
  </si>
  <si>
    <t>Aceton cz.d.a.</t>
  </si>
  <si>
    <t>CHEMPUR</t>
  </si>
  <si>
    <t>Alkohol etylowy 96% cz.d.a.</t>
  </si>
  <si>
    <t>Kwas cytrynowy monohydrat cz.</t>
  </si>
  <si>
    <t>1 Kg</t>
  </si>
  <si>
    <t>Chlorek sodu  cz.d.a.</t>
  </si>
  <si>
    <t>Chlorek potasu cz.d.a.</t>
  </si>
  <si>
    <t>Gliceryna bezw., cz.</t>
  </si>
  <si>
    <t>Sacharoza cz.d.a.</t>
  </si>
  <si>
    <t>Glukoza cz.d.a.</t>
  </si>
  <si>
    <t>Alkohol etylowy absolutny</t>
  </si>
  <si>
    <t>696-10311036</t>
  </si>
  <si>
    <t>Alchem</t>
  </si>
  <si>
    <t>alkohol etylowy 99,8%</t>
  </si>
  <si>
    <t>Rozcieńczalnik RRK12 (denaturat) bezbarwny</t>
  </si>
  <si>
    <t>363-757650004-1L</t>
  </si>
  <si>
    <t>Chempur</t>
  </si>
  <si>
    <t>POCH</t>
  </si>
  <si>
    <t>250 g</t>
  </si>
  <si>
    <t>2-Naftol</t>
  </si>
  <si>
    <t>100 G</t>
  </si>
  <si>
    <t>aldehyd benzoesowy</t>
  </si>
  <si>
    <t>alkohol metylowy czda</t>
  </si>
  <si>
    <t>amonu siarczan czda</t>
  </si>
  <si>
    <t>azotan kobaltu czda</t>
  </si>
  <si>
    <t>100G</t>
  </si>
  <si>
    <t>azotan srebra</t>
  </si>
  <si>
    <t>bezwodnik octowy czda</t>
  </si>
  <si>
    <t>Butanol-1 czda</t>
  </si>
  <si>
    <t>chloramina T</t>
  </si>
  <si>
    <t>chlorek magnezu 6 H2O czda</t>
  </si>
  <si>
    <t>1KG</t>
  </si>
  <si>
    <t>chlorek niklu NiCl2 x 6 H2O czda</t>
  </si>
  <si>
    <r>
      <rPr>
        <sz val="9"/>
        <color rgb="FF000000"/>
        <rFont val="Calibri"/>
        <family val="2"/>
        <charset val="238"/>
      </rPr>
      <t>chlorek żelaza Fe Cl</t>
    </r>
    <r>
      <rPr>
        <vertAlign val="subscript"/>
        <sz val="9"/>
        <color rgb="FF000000"/>
        <rFont val="Calibri"/>
        <family val="2"/>
        <charset val="238"/>
      </rPr>
      <t>3</t>
    </r>
    <r>
      <rPr>
        <sz val="9"/>
        <color rgb="FF000000"/>
        <rFont val="Calibri"/>
        <family val="2"/>
        <charset val="238"/>
      </rPr>
      <t>x 6 H</t>
    </r>
    <r>
      <rPr>
        <vertAlign val="sub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>O czda</t>
    </r>
  </si>
  <si>
    <t>chloroform stab. Amyl. Czda</t>
  </si>
  <si>
    <t>cynk metal proszek</t>
  </si>
  <si>
    <r>
      <rPr>
        <sz val="9"/>
        <color rgb="FF000000"/>
        <rFont val="Calibri"/>
        <family val="2"/>
        <charset val="238"/>
      </rPr>
      <t>dwuchromian potasu K</t>
    </r>
    <r>
      <rPr>
        <vertAlign val="sub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>Cr</t>
    </r>
    <r>
      <rPr>
        <vertAlign val="sub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>O</t>
    </r>
    <r>
      <rPr>
        <vertAlign val="subscript"/>
        <sz val="9"/>
        <color rgb="FF000000"/>
        <rFont val="Calibri"/>
        <family val="2"/>
        <charset val="238"/>
      </rPr>
      <t>7</t>
    </r>
  </si>
  <si>
    <t>fenoloftaleina</t>
  </si>
  <si>
    <t>50G</t>
  </si>
  <si>
    <t>fosforan tripotasowy</t>
  </si>
  <si>
    <t>glukoza</t>
  </si>
  <si>
    <t>heksan</t>
  </si>
  <si>
    <t>kwas ortofosforowy 85%</t>
  </si>
  <si>
    <t>kwas salicylowy</t>
  </si>
  <si>
    <t>kwas siarkowy 98 %</t>
  </si>
  <si>
    <t>kwas solny 36 %</t>
  </si>
  <si>
    <t>szt.</t>
  </si>
  <si>
    <t>kwas winowy</t>
  </si>
  <si>
    <t>L-Cystyna</t>
  </si>
  <si>
    <t>25 g</t>
  </si>
  <si>
    <t>L-Tyrosyne</t>
  </si>
  <si>
    <t>50 g</t>
  </si>
  <si>
    <t>magnezu tlenek</t>
  </si>
  <si>
    <t>maltoza</t>
  </si>
  <si>
    <t>mocznik</t>
  </si>
  <si>
    <t>nitroprusydek sodu</t>
  </si>
  <si>
    <t>octan sodu bzw.</t>
  </si>
  <si>
    <t>500g</t>
  </si>
  <si>
    <t>odczynnik Nesslera</t>
  </si>
  <si>
    <t>oranż metylowy</t>
  </si>
  <si>
    <t>potasu jodek</t>
  </si>
  <si>
    <t>potasu rodanek</t>
  </si>
  <si>
    <t>roztwór buforowy 10</t>
  </si>
  <si>
    <t>roztwór buforowy 4,0</t>
  </si>
  <si>
    <t>roztwór buforowy 6</t>
  </si>
  <si>
    <t>roztwór buforowy 7</t>
  </si>
  <si>
    <t>roztwór buforowy 8</t>
  </si>
  <si>
    <t>roztwór buforowy,6,5</t>
  </si>
  <si>
    <t>roztwór buforowy7,5</t>
  </si>
  <si>
    <t>siarczan (VI) miedzi II</t>
  </si>
  <si>
    <t>siarczan glinu uwodniony</t>
  </si>
  <si>
    <t>siarczan niklu</t>
  </si>
  <si>
    <t>skrobia rozpuszczalna</t>
  </si>
  <si>
    <t>sodu chlorek</t>
  </si>
  <si>
    <t>tiosiarczan sodu</t>
  </si>
  <si>
    <t>Trichloroacetic acid</t>
  </si>
  <si>
    <t>woda amoniakalna</t>
  </si>
  <si>
    <t>węgiel aktywny granulowany</t>
  </si>
  <si>
    <t>wodorotlenek sodu mikrogranulki</t>
  </si>
  <si>
    <t>wodorowęglan sodu</t>
  </si>
  <si>
    <t>żel krzemionkowy</t>
  </si>
  <si>
    <t>TWEEN 80 (POLYSORBATE 80)</t>
  </si>
  <si>
    <t>KRAKCHEMIA</t>
  </si>
  <si>
    <t>SODU WODOROTLENEK czda</t>
  </si>
  <si>
    <t>SODU WĘGLAN BZW czda</t>
  </si>
  <si>
    <t>PARAFINA CIEKŁA</t>
  </si>
  <si>
    <t>WANILINA czda</t>
  </si>
  <si>
    <t>KWAS OCTOWY 80%</t>
  </si>
  <si>
    <t>ALKOHOL IZOBUTYLOWY czda</t>
  </si>
  <si>
    <t>ALKOHOL AMYLOWY czda</t>
  </si>
  <si>
    <t>ALKOHOL POLIWINYLOWY</t>
  </si>
  <si>
    <t>ETET DIETYLOWY czda</t>
  </si>
  <si>
    <t>CHLOREK GLINU HEKSAHYDRAT</t>
  </si>
  <si>
    <t>Eter naftowy 40-60</t>
  </si>
  <si>
    <t>Sodu tiosiarczan bezwodny</t>
  </si>
  <si>
    <t>Kwas mlekowy</t>
  </si>
  <si>
    <t>n-Heksan</t>
  </si>
  <si>
    <t>Nr.kat.114663206</t>
  </si>
  <si>
    <t>Chloroform  Cz.d.a.</t>
  </si>
  <si>
    <t>Nr kat 234430111</t>
  </si>
  <si>
    <t>Octan etylu cz.d.a.</t>
  </si>
  <si>
    <t>Eter dietylowy cz.d.a.</t>
  </si>
  <si>
    <t>Sodu siarczan bezwodny cz.d.a.</t>
  </si>
  <si>
    <t>Nr.kat.807870111</t>
  </si>
  <si>
    <t>Alkohol etylowy 99,8 % czda (absol.)</t>
  </si>
  <si>
    <t>0,5 l</t>
  </si>
  <si>
    <t>Kwas azotowy 65 % czda</t>
  </si>
  <si>
    <t>0,5l</t>
  </si>
  <si>
    <t>Amoniak 25%</t>
  </si>
  <si>
    <t>Kwas solny 0,1N, 1L</t>
  </si>
  <si>
    <t>kwas trójchlorooctowy</t>
  </si>
  <si>
    <t>kwas octowy 99%</t>
  </si>
  <si>
    <t>siarczan amonowy</t>
  </si>
  <si>
    <t>kwas benzoesowy</t>
  </si>
  <si>
    <t>kwas sulfosalicylowy</t>
  </si>
  <si>
    <t>chlorek wapnia</t>
  </si>
  <si>
    <t>kwas azotowy stężony</t>
  </si>
  <si>
    <t>kwas solny stężony</t>
  </si>
  <si>
    <t>odczynnik Folina i Ciocalten'a</t>
  </si>
  <si>
    <t>wodorosiarczyn sodu 40% r-r</t>
  </si>
  <si>
    <t>disodu wodorofosforan 12x hydrat</t>
  </si>
  <si>
    <t>sodu diwodorofosforan bezw. NaH2PO4</t>
  </si>
  <si>
    <t>amonu siarczan</t>
  </si>
  <si>
    <t>molibdenian amonu 4 hydrat</t>
  </si>
  <si>
    <t>siarczan sodu bezw.</t>
  </si>
  <si>
    <t>węglan sodu bezw.</t>
  </si>
  <si>
    <t>sacharoza</t>
  </si>
  <si>
    <t>wodorotlenek sodu cz.d.a.</t>
  </si>
  <si>
    <t>3kg</t>
  </si>
  <si>
    <t>glukoza bezw. GR. C6H12O6</t>
  </si>
  <si>
    <t>kwas szczawiowy 2 hydrat</t>
  </si>
  <si>
    <t>2L</t>
  </si>
  <si>
    <t>kwas siarkowy 95%</t>
  </si>
  <si>
    <t>BA 5000115</t>
  </si>
  <si>
    <t>siarczan magnezu MgSO4</t>
  </si>
  <si>
    <t>potasu chlorek KCL</t>
  </si>
  <si>
    <t>szczawian amonu</t>
  </si>
  <si>
    <t>sodu azotyn</t>
  </si>
  <si>
    <t>baru chlorek 2x hydrat</t>
  </si>
  <si>
    <t>wodoru nadtlenek 30%</t>
  </si>
  <si>
    <t>skrobia ziemniaczana</t>
  </si>
  <si>
    <t>żelatyna proszek</t>
  </si>
  <si>
    <t>potasu diwodorofosforan</t>
  </si>
  <si>
    <t>siarczan miedzi bezw. Cz.d.a.</t>
  </si>
  <si>
    <t>octan sodowy 3H2O</t>
  </si>
  <si>
    <t>difenyloamina</t>
  </si>
  <si>
    <t>trójsodowy cytrynian</t>
  </si>
  <si>
    <t>odczynnik Schiffa</t>
  </si>
  <si>
    <t>ninhydryna</t>
  </si>
  <si>
    <t>laktoza</t>
  </si>
  <si>
    <t>węgiel aktywny gran. 1-4 mm</t>
  </si>
  <si>
    <t>S-22-24/25</t>
  </si>
  <si>
    <t>D-Fruktoza CZ</t>
  </si>
  <si>
    <t>1LITR</t>
  </si>
  <si>
    <t>parafina tt.56-50 st.C</t>
  </si>
  <si>
    <t>CAS:64742-51-4</t>
  </si>
  <si>
    <t>5kg</t>
  </si>
  <si>
    <t>ksylen</t>
  </si>
  <si>
    <t>Akrylamid dla biochemii 99+%</t>
  </si>
  <si>
    <t>ACRS16485</t>
  </si>
  <si>
    <r>
      <rPr>
        <sz val="9"/>
        <color rgb="FF000000"/>
        <rFont val="Calibri"/>
        <family val="2"/>
        <charset val="238"/>
      </rPr>
      <t>Acetonitryl do HPLC 2,5dm</t>
    </r>
    <r>
      <rPr>
        <vertAlign val="superscript"/>
        <sz val="9"/>
        <color rgb="FF000000"/>
        <rFont val="Calibri"/>
        <family val="2"/>
        <charset val="238"/>
      </rPr>
      <t>3</t>
    </r>
  </si>
  <si>
    <t>2,5L</t>
  </si>
  <si>
    <t>Błękit bromofenolowy</t>
  </si>
  <si>
    <t>ACRS15134</t>
  </si>
  <si>
    <r>
      <rPr>
        <sz val="9"/>
        <color rgb="FF000000"/>
        <rFont val="Calibri"/>
        <family val="2"/>
        <charset val="238"/>
      </rPr>
      <t>n- Butanol CZDA (alkohol n- butylowy)- 1 dm</t>
    </r>
    <r>
      <rPr>
        <vertAlign val="superscript"/>
        <sz val="9"/>
        <color rgb="FF000000"/>
        <rFont val="Calibri"/>
        <family val="2"/>
        <charset val="238"/>
      </rPr>
      <t>3</t>
    </r>
  </si>
  <si>
    <r>
      <rPr>
        <sz val="9"/>
        <rFont val="Calibri"/>
        <family val="2"/>
        <charset val="238"/>
      </rPr>
      <t>Di- sodu wersenian 2 hydrat. (EDTA 2*H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O) CZDA</t>
    </r>
  </si>
  <si>
    <r>
      <rPr>
        <sz val="9"/>
        <rFont val="Calibri"/>
        <family val="2"/>
        <charset val="238"/>
      </rPr>
      <t>Potasu di- wodorofosforan (KH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PO</t>
    </r>
    <r>
      <rPr>
        <vertAlign val="subscript"/>
        <sz val="9"/>
        <rFont val="Calibri"/>
        <family val="2"/>
        <charset val="238"/>
      </rPr>
      <t>4</t>
    </r>
    <r>
      <rPr>
        <sz val="9"/>
        <rFont val="Calibri"/>
        <family val="2"/>
        <charset val="238"/>
      </rPr>
      <t>) CZDA</t>
    </r>
  </si>
  <si>
    <r>
      <rPr>
        <sz val="9"/>
        <rFont val="Calibri"/>
        <family val="2"/>
        <charset val="238"/>
      </rPr>
      <t>n- HEKSAN 95% do HPLC 2,5 dm</t>
    </r>
    <r>
      <rPr>
        <vertAlign val="superscript"/>
        <sz val="9"/>
        <rFont val="Calibri"/>
        <family val="2"/>
        <charset val="238"/>
      </rPr>
      <t>3</t>
    </r>
  </si>
  <si>
    <t>Glinu tlenek prażony CZDA</t>
  </si>
  <si>
    <t>Kwas octowy 99,5%--99,9%</t>
  </si>
  <si>
    <t>Kwas solny 35 - 38% CZDA</t>
  </si>
  <si>
    <t>Miedzi (II) siarczan bezwodny CZ</t>
  </si>
  <si>
    <t>Mocznik do analizy ACS, 99% /ACROS 424585000/</t>
  </si>
  <si>
    <t>ACRS42458</t>
  </si>
  <si>
    <t>Ninhydryna CZDA</t>
  </si>
  <si>
    <t>676 500 117</t>
  </si>
  <si>
    <t>N,N,N`,N`-Tetrametyloetylenodiamina ekstra czysta, 99% /ACROS</t>
  </si>
  <si>
    <r>
      <rPr>
        <sz val="9"/>
        <rFont val="Calibri"/>
        <family val="2"/>
        <charset val="238"/>
      </rPr>
      <t>Octan etylu do HPLC 2,5 dm</t>
    </r>
    <r>
      <rPr>
        <vertAlign val="superscript"/>
        <sz val="9"/>
        <rFont val="Calibri"/>
        <family val="2"/>
        <charset val="238"/>
      </rPr>
      <t>3</t>
    </r>
    <r>
      <rPr>
        <sz val="9"/>
        <rFont val="Calibri"/>
        <family val="2"/>
        <charset val="238"/>
      </rPr>
      <t/>
    </r>
  </si>
  <si>
    <t>Potasu jodek CZDA</t>
  </si>
  <si>
    <t>743 160 117</t>
  </si>
  <si>
    <t>2- propanol (Izopropanol) CZDA- 1 L</t>
  </si>
  <si>
    <t>Sodu chlorek CZDA</t>
  </si>
  <si>
    <t>794 121 116</t>
  </si>
  <si>
    <t>Sodu dodecylosiarczan CZ, Ph.Eur.</t>
  </si>
  <si>
    <t>TitraFix™ odważka analityczna sodu wodorotlenek  0,1 mol/L (0,1N)(ciecz)</t>
  </si>
  <si>
    <t>1 szt.</t>
  </si>
  <si>
    <t>Tris (hydroksymetylo)aminometan CZDA</t>
  </si>
  <si>
    <t>Ksylen, dwumetylobenzen, ksylol (mieszanina izomerów) CZDA</t>
  </si>
  <si>
    <t>363-115208603-1L</t>
  </si>
  <si>
    <t>Formalina 36-38%, formaldehyd, aldehyd mrówkowy CZDA</t>
  </si>
  <si>
    <t>363-114321734-500ML</t>
  </si>
  <si>
    <t>Formaldehyd, formalina buforowana r-r 4% formaliny</t>
  </si>
  <si>
    <t>363-114321729-1L</t>
  </si>
  <si>
    <t>Formaldehyd, formalina buforowana r-r 10% formaliny</t>
  </si>
  <si>
    <t>363-114321730-1L</t>
  </si>
  <si>
    <t>spirytus cz.d.a 99%</t>
  </si>
  <si>
    <t>METANOL czda</t>
  </si>
  <si>
    <t>O1960</t>
  </si>
  <si>
    <t>Chemland</t>
  </si>
  <si>
    <t>5</t>
  </si>
  <si>
    <t>METANOL HPLC</t>
  </si>
  <si>
    <t>2</t>
  </si>
  <si>
    <t>2,5 l</t>
  </si>
  <si>
    <t>363-113964800-1 L</t>
  </si>
  <si>
    <t>Ilość opakowań (sztuki)</t>
  </si>
  <si>
    <t>Stawka podatku VAT</t>
  </si>
  <si>
    <t>Załacznik nr III A do SIWZ - Szczegółowa oferta cenowa</t>
  </si>
  <si>
    <t>Zadanie nr 1</t>
  </si>
  <si>
    <t>Lp.</t>
  </si>
  <si>
    <t>Data i podpis osoby upoważnionej</t>
  </si>
  <si>
    <t>………………………………………………………..</t>
  </si>
  <si>
    <t>Zadanie nr 5</t>
  </si>
  <si>
    <t>Zadanie nr 28</t>
  </si>
  <si>
    <t>SM0222</t>
  </si>
  <si>
    <t>kwas solny odważka stężenie 0,1 mol/L</t>
  </si>
  <si>
    <t>wodorotlenek sodu odważka stężenie 0,1 mol/L</t>
  </si>
  <si>
    <t>5.43808.0250.</t>
  </si>
  <si>
    <t>3*1kg</t>
  </si>
  <si>
    <t>Czerwień Kongo</t>
  </si>
  <si>
    <t>Sucrose</t>
  </si>
  <si>
    <t>Brain Heart Infusion</t>
  </si>
  <si>
    <t>Ammonium sulfate</t>
  </si>
  <si>
    <t>1-Propanol for HPLC,&gt;34871-1L</t>
  </si>
  <si>
    <t>Ethyl acetate HPLC  Plus for HPLC  GC and residue analysis, 99.9%</t>
  </si>
  <si>
    <t>Acetic acid (glacial) 100% Suprapur</t>
  </si>
  <si>
    <t>75768-25mg</t>
  </si>
  <si>
    <t>84100-1kg</t>
  </si>
  <si>
    <t>53286-500g</t>
  </si>
  <si>
    <t>A4418-500G</t>
  </si>
  <si>
    <t>34871-1L</t>
  </si>
  <si>
    <t>650528-1L</t>
  </si>
  <si>
    <t>Ascrobic acid</t>
  </si>
  <si>
    <t>95210-250G</t>
  </si>
  <si>
    <t>Folin &amp; Ciocalteus phenol reagent</t>
  </si>
  <si>
    <t>F9252-100ml</t>
  </si>
  <si>
    <t>G307-1G</t>
  </si>
  <si>
    <t>Galvinoxyl , free radical</t>
  </si>
  <si>
    <t>Gallic acid</t>
  </si>
  <si>
    <t>2-PROPANOL, BIOREAGENT, FOR MOLECULAR&amp;</t>
  </si>
  <si>
    <t>I9516-500ML</t>
  </si>
  <si>
    <t>Giemza Stain</t>
  </si>
  <si>
    <t>GS 500-500ml</t>
  </si>
  <si>
    <t>Sigma - Aldrich</t>
  </si>
  <si>
    <t>Carmine</t>
  </si>
  <si>
    <t>25gram</t>
  </si>
  <si>
    <t>Hematoxylin Mayera</t>
  </si>
  <si>
    <t>MHS 16 -500ml</t>
  </si>
  <si>
    <t>Hematoxylin Harris (alkoholowa)</t>
  </si>
  <si>
    <t>HHS16 -500ml</t>
  </si>
  <si>
    <t>Acrylamide, suitable for electrophoresis, ≥99%</t>
  </si>
  <si>
    <t>A8887-500G</t>
  </si>
  <si>
    <t>500 g</t>
  </si>
  <si>
    <t>Ammonium persulfate for molecular biology, for electrophoresis, ≥98%</t>
  </si>
  <si>
    <t>A3678-25G</t>
  </si>
  <si>
    <t xml:space="preserve">N,N′-Methylenebisacrylamide (Bisacrylamide), powder, for molecular biology, for electrophoresis, ≥99.5% </t>
  </si>
  <si>
    <t>M7279-25G</t>
  </si>
  <si>
    <t>schiff reagent</t>
  </si>
  <si>
    <t>3952016-500ml</t>
  </si>
  <si>
    <t>2-Propanol</t>
  </si>
  <si>
    <t>1.01040.2500</t>
  </si>
  <si>
    <t>alpha-ketoglutaric acid</t>
  </si>
  <si>
    <t>K1750-100G</t>
  </si>
  <si>
    <t>DL-Aspartic acid</t>
  </si>
  <si>
    <t>A9006-100G</t>
  </si>
  <si>
    <t>1,4-phenylenediamine dihydrochloride</t>
  </si>
  <si>
    <t>78460-100G</t>
  </si>
  <si>
    <t>SODIUM PHOSPHATE MONOBASIC MONOHYDRATE B</t>
  </si>
  <si>
    <t>71507-250G</t>
  </si>
  <si>
    <t>Forskolin</t>
  </si>
  <si>
    <t>F3917-10MG</t>
  </si>
  <si>
    <t>Lipid Mixture 1, Chemically Defined</t>
  </si>
  <si>
    <t>L0288-100ML</t>
  </si>
  <si>
    <t>Soyben trypsin Inhibitor</t>
  </si>
  <si>
    <t>T6522-25mg</t>
  </si>
  <si>
    <t>Dexamethasone</t>
  </si>
  <si>
    <t>D4902-25mg</t>
  </si>
  <si>
    <t>T3 (3, 3' 5-triiodo-L-thyronine)</t>
  </si>
  <si>
    <t>Epidermal Growth Factor-EGF</t>
  </si>
  <si>
    <t>NTB/BCIP ready to use tablets</t>
  </si>
  <si>
    <t>Levamisole hybdrochloride vereanal</t>
  </si>
  <si>
    <t>31742-250MG</t>
  </si>
  <si>
    <t>250 mg</t>
  </si>
  <si>
    <t>Bovine Serum Albumin solution</t>
  </si>
  <si>
    <t>A9576-50mL</t>
  </si>
  <si>
    <t>Eukitt Quick-hardening mounting medium</t>
  </si>
  <si>
    <t>03989-100mL</t>
  </si>
  <si>
    <t>Nuclear Fast Red solution</t>
  </si>
  <si>
    <t>N3020-100mL</t>
  </si>
  <si>
    <t>Anti-Fluorescein-AP, Fab fragments</t>
  </si>
  <si>
    <t>Sodium citratetribasic dihydrate</t>
  </si>
  <si>
    <t>S4641-1kg</t>
  </si>
  <si>
    <t>Tween 20</t>
  </si>
  <si>
    <t>P1379-250ml</t>
  </si>
  <si>
    <t>Beta mercaptoethanol</t>
  </si>
  <si>
    <t>M6250-250</t>
  </si>
  <si>
    <t>Hydrogen peroxide solution, 30 % (w/w) in H2O, contains stabilizer,</t>
  </si>
  <si>
    <t>H1009-500ML</t>
  </si>
  <si>
    <t>PhosSTOP™</t>
  </si>
  <si>
    <t>H1009-5ML</t>
  </si>
  <si>
    <t>tert-Butylhydroquinone</t>
  </si>
  <si>
    <t>112941-100G</t>
  </si>
  <si>
    <t>L-α-Phosphatidylethanolamine from egg yolk</t>
  </si>
  <si>
    <t>P7943-5MG</t>
  </si>
  <si>
    <t>L-α-Phosphatidylcholine</t>
  </si>
  <si>
    <t>P3556-25MG</t>
  </si>
  <si>
    <t>Phosphatidylinositol sodium salt</t>
  </si>
  <si>
    <t>79403-5MG</t>
  </si>
  <si>
    <t>1,2-Diacyl-sn-glycero-3-phospho-L-serine</t>
  </si>
  <si>
    <t>P7769-5MG</t>
  </si>
  <si>
    <t>1-(3-sn-Phosphatidyl)-rac-glycerol sodium salt</t>
  </si>
  <si>
    <t>50445-10MG</t>
  </si>
  <si>
    <t>Cardiolipin sodium salt from bovine heart</t>
  </si>
  <si>
    <t>C0563-10MG</t>
  </si>
  <si>
    <t>from chicken egg yolk, ≥98.0% (TLC) (Sigma-Aldrich)</t>
  </si>
  <si>
    <t>85615-50MG</t>
  </si>
  <si>
    <t>L-α-Lysophosphatidylcholine from bovine brain</t>
  </si>
  <si>
    <t>L1381-5MG</t>
  </si>
  <si>
    <t>L-α-lysophosphatidylserine (Brain, Porcine) (sodium salt), powder (Avanti)</t>
  </si>
  <si>
    <t>850092P-5MG</t>
  </si>
  <si>
    <t>3-sn-Lysophosphatidylethanolamine from egg yolk</t>
  </si>
  <si>
    <t>L4754-5MG</t>
  </si>
  <si>
    <t>3-sn-Phosphatidic acid sodium salt from egg yolk lecithin</t>
  </si>
  <si>
    <t>P9511-5MG</t>
  </si>
  <si>
    <t>Triethylamine</t>
  </si>
  <si>
    <t>T0886-100ML</t>
  </si>
  <si>
    <t>Curcumin</t>
  </si>
  <si>
    <t>78246-100mg</t>
  </si>
  <si>
    <t>trans-ferulic acid</t>
  </si>
  <si>
    <t>46278-1G</t>
  </si>
  <si>
    <t>resveratrol</t>
  </si>
  <si>
    <t>R5010-100mg</t>
  </si>
  <si>
    <t>p-coumaric acid</t>
  </si>
  <si>
    <t>C9008-1g</t>
  </si>
  <si>
    <t>epigallocatechin galate</t>
  </si>
  <si>
    <t>Potassium acetate for molecular biology, ≥99.0%</t>
  </si>
  <si>
    <t>P1190-100G</t>
  </si>
  <si>
    <t>D-Mannitol</t>
  </si>
  <si>
    <t>M4125-500G</t>
  </si>
  <si>
    <t>Riboflavin (B2)</t>
  </si>
  <si>
    <t>Cyanocobalamin (B12)</t>
  </si>
  <si>
    <t>Thiamine Hydrochloride (B1)</t>
  </si>
  <si>
    <t>Nicotinic acid</t>
  </si>
  <si>
    <t>72309-100</t>
  </si>
  <si>
    <t>Biotin</t>
  </si>
  <si>
    <t>B4501-100MG</t>
  </si>
  <si>
    <t>Pyridoxal 5′-phosphate hydrate</t>
  </si>
  <si>
    <t>P9255-1G</t>
  </si>
  <si>
    <t>Boron trifluoride-methanol solution</t>
  </si>
  <si>
    <t>B1252-1L</t>
  </si>
  <si>
    <t>Pożywka EMEM (EBSS) Minimum Essential Medium Eagle’s, Earle’s Balanced Salt Solu 500ml </t>
  </si>
  <si>
    <t>M2279-500ML</t>
  </si>
  <si>
    <t>NEAA Non Essential Amino Acids – 100 ml</t>
  </si>
  <si>
    <t>M7145 -100ML</t>
  </si>
  <si>
    <t>Trypsin-EDTA solution, 0,25% sterille – 500 m</t>
  </si>
  <si>
    <t>T4049-500ML</t>
  </si>
  <si>
    <t>Fetal Bovine Serum, qualified, Brazil FBS 500 ml </t>
  </si>
  <si>
    <t>Ammonium acetate  for HPLC 100g</t>
  </si>
  <si>
    <t>5.43834.0100</t>
  </si>
  <si>
    <t>Sodium chloride for analysis EMSURE® ACS,ISO,Reag. Ph Eur</t>
  </si>
  <si>
    <t>Ammonium phosphate monobasic anhydrous, free-flowing, Redi-Dri™, ACS reagent, ≥98%</t>
  </si>
  <si>
    <t>795461-100G</t>
  </si>
  <si>
    <t>Penicillin-Streptomycin (10,000 U/mL) 100 ML </t>
  </si>
  <si>
    <t>U-87 MG Cell Line human</t>
  </si>
  <si>
    <t>89081402-1VL</t>
  </si>
  <si>
    <t>sodium 1-heptane- sulfonate monohydrate Fluka 25g</t>
  </si>
  <si>
    <t>pyridine anhydrous, 99.8%</t>
  </si>
  <si>
    <t>270970-100ML</t>
  </si>
  <si>
    <t>1-(Trimethylsilyl)imidazole</t>
  </si>
  <si>
    <t>153583-100ML</t>
  </si>
  <si>
    <t>Lipase from porcine pancreas</t>
  </si>
  <si>
    <t>L3126-25G</t>
  </si>
  <si>
    <t>Phospholipase A2 from porcine pancreas</t>
  </si>
  <si>
    <t>P6534-5MG</t>
  </si>
  <si>
    <t>G7384-100</t>
  </si>
  <si>
    <t>Sigma</t>
  </si>
  <si>
    <t>D-(+)-Glucose solution</t>
  </si>
  <si>
    <t>G8644</t>
  </si>
  <si>
    <t>Dulbecco’s Modified Eagle’s Medium - high glucose</t>
  </si>
  <si>
    <t>D1145-6X500ML</t>
  </si>
  <si>
    <t>McCoy’s 5A Medium</t>
  </si>
  <si>
    <t>M8403-500ML</t>
  </si>
  <si>
    <t>Nutrient Mixture F-12 Ham</t>
  </si>
  <si>
    <t>F6636-10X1L</t>
  </si>
  <si>
    <t>Dulbecco’s Modified Eagle’s Medium - low glucose (without folic acid)</t>
  </si>
  <si>
    <t xml:space="preserve">D2429 </t>
  </si>
  <si>
    <t xml:space="preserve">Anti-Mouse IgG (whole molecule)–FITC antibody </t>
  </si>
  <si>
    <t>F2012-1ML</t>
  </si>
  <si>
    <t>Methanol</t>
  </si>
  <si>
    <t>Monoclonal Anti-α-Tubulin antibody produced in mouse</t>
  </si>
  <si>
    <t>T5168-.2ML</t>
  </si>
  <si>
    <t>Orcinol monohydrate</t>
  </si>
  <si>
    <t>10 g</t>
  </si>
  <si>
    <t>399388-2.5L</t>
  </si>
  <si>
    <t>51832-50G</t>
  </si>
  <si>
    <t>C2432-1L</t>
  </si>
  <si>
    <t>E4127-0.1mg</t>
  </si>
  <si>
    <t>DNA oligos in tubes, 0.025 µmole, DESALTED, length 20-24 DNA bases</t>
  </si>
  <si>
    <t>5mg</t>
  </si>
  <si>
    <t>25mg</t>
  </si>
  <si>
    <t>Ammonium acetatefor HPLC LiChropur® (EMD Millipore)  5438340100 (100g)</t>
  </si>
  <si>
    <t>F7524-500ML</t>
  </si>
  <si>
    <t>P4333</t>
  </si>
  <si>
    <t>34863-1L</t>
  </si>
  <si>
    <t>34860-4X2.5L-R</t>
  </si>
  <si>
    <t>C6152-25G</t>
  </si>
  <si>
    <t>E4143-50MG</t>
  </si>
  <si>
    <t>T6397-100MG</t>
  </si>
  <si>
    <r>
      <t xml:space="preserve">Część nr 15 - dopuszcza się złożenie oferty z odczynnikami równoważnymi do wskazanych, zgodnie z zapisami Rozdziału XVII SIWZ - </t>
    </r>
    <r>
      <rPr>
        <b/>
        <sz val="9"/>
        <color rgb="FFFF0000"/>
        <rFont val="Calibri"/>
        <family val="2"/>
        <charset val="238"/>
        <scheme val="minor"/>
      </rPr>
      <t>ZMIANY NA DZIEŃ 11.12.2019r.</t>
    </r>
  </si>
</sst>
</file>

<file path=xl/styles.xml><?xml version="1.0" encoding="utf-8"?>
<styleSheet xmlns="http://schemas.openxmlformats.org/spreadsheetml/2006/main">
  <numFmts count="7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&quot; &quot;#,##0.00&quot; zł &quot;;&quot;-&quot;#,##0.00&quot; zł &quot;;&quot; -&quot;#&quot; zł &quot;;&quot; &quot;@&quot; &quot;"/>
    <numFmt numFmtId="166" formatCode="[$-415]General"/>
    <numFmt numFmtId="167" formatCode="#,##0.00&quot; &quot;[$zł-415];[Red]&quot;-&quot;#,##0.00&quot; &quot;[$zł-415]"/>
    <numFmt numFmtId="170" formatCode="#,##0.00\ [$zł-415];\-#,##0.00\ [$zł-415]"/>
  </numFmts>
  <fonts count="4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indexed="8"/>
      <name val="Czcionka tekstu podstawowego"/>
    </font>
    <font>
      <u/>
      <sz val="11"/>
      <color theme="1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vertAlign val="subscript"/>
      <sz val="9"/>
      <color rgb="FF000000"/>
      <name val="Calibri"/>
      <family val="2"/>
      <charset val="238"/>
    </font>
    <font>
      <vertAlign val="superscript"/>
      <sz val="9"/>
      <color rgb="FF000000"/>
      <name val="Calibri"/>
      <family val="2"/>
      <charset val="238"/>
    </font>
    <font>
      <vertAlign val="subscript"/>
      <sz val="9"/>
      <name val="Calibri"/>
      <family val="2"/>
      <charset val="238"/>
    </font>
    <font>
      <u/>
      <sz val="11"/>
      <color theme="10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9"/>
      <color rgb="FF0000FF"/>
      <name val="Calibri"/>
      <family val="2"/>
      <charset val="238"/>
    </font>
    <font>
      <b/>
      <sz val="9"/>
      <color rgb="FF00B05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00B050"/>
      <name val="Calibri"/>
      <family val="2"/>
      <charset val="238"/>
    </font>
    <font>
      <sz val="10"/>
      <name val="Arial"/>
      <family val="2"/>
      <charset val="238"/>
    </font>
    <font>
      <sz val="9"/>
      <color theme="1"/>
      <name val="Arial Narrow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rgb="FFEDEDED"/>
      </patternFill>
    </fill>
    <fill>
      <patternFill patternType="solid">
        <fgColor theme="0"/>
        <bgColor rgb="FFEDEDE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rgb="FFEDEDED"/>
      </patternFill>
    </fill>
    <fill>
      <patternFill patternType="solid">
        <fgColor rgb="FFF4F5D7"/>
        <bgColor rgb="FFEDEDED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DEDE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DEDED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1" fillId="0" borderId="0"/>
    <xf numFmtId="165" fontId="12" fillId="0" borderId="0"/>
    <xf numFmtId="166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7" fillId="0" borderId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3" fillId="5" borderId="12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/>
    <xf numFmtId="0" fontId="38" fillId="0" borderId="0"/>
    <xf numFmtId="0" fontId="39" fillId="0" borderId="0"/>
    <xf numFmtId="0" fontId="12" fillId="0" borderId="0" applyNumberFormat="0" applyBorder="0" applyProtection="0"/>
  </cellStyleXfs>
  <cellXfs count="205">
    <xf numFmtId="0" fontId="0" fillId="0" borderId="0" xfId="0"/>
    <xf numFmtId="0" fontId="4" fillId="0" borderId="2" xfId="0" applyFont="1" applyFill="1" applyBorder="1" applyAlignment="1">
      <alignment horizontal="left"/>
    </xf>
    <xf numFmtId="0" fontId="0" fillId="0" borderId="0" xfId="0"/>
    <xf numFmtId="0" fontId="4" fillId="0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4" fontId="4" fillId="3" borderId="7" xfId="1" applyFont="1" applyFill="1" applyBorder="1" applyAlignment="1">
      <alignment horizontal="center" vertical="center" wrapText="1"/>
    </xf>
    <xf numFmtId="44" fontId="4" fillId="3" borderId="8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49" fontId="4" fillId="4" borderId="13" xfId="4" applyNumberFormat="1" applyFont="1" applyFill="1" applyBorder="1" applyAlignment="1">
      <alignment horizontal="left" vertical="center" wrapText="1"/>
    </xf>
    <xf numFmtId="0" fontId="0" fillId="0" borderId="0" xfId="0" applyFill="1"/>
    <xf numFmtId="170" fontId="0" fillId="0" borderId="0" xfId="0" applyNumberFormat="1"/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7" fontId="4" fillId="3" borderId="13" xfId="1" applyNumberFormat="1" applyFont="1" applyFill="1" applyBorder="1" applyAlignment="1">
      <alignment horizontal="right" vertical="center" wrapText="1"/>
    </xf>
    <xf numFmtId="9" fontId="4" fillId="3" borderId="1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7" fontId="4" fillId="3" borderId="18" xfId="1" applyNumberFormat="1" applyFont="1" applyFill="1" applyBorder="1" applyAlignment="1">
      <alignment vertical="center" wrapText="1"/>
    </xf>
    <xf numFmtId="0" fontId="32" fillId="0" borderId="0" xfId="0" applyFont="1"/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7" fontId="4" fillId="3" borderId="11" xfId="1" applyNumberFormat="1" applyFont="1" applyFill="1" applyBorder="1" applyAlignment="1">
      <alignment horizontal="right" vertical="center" wrapText="1"/>
    </xf>
    <xf numFmtId="7" fontId="4" fillId="3" borderId="11" xfId="1" applyNumberFormat="1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44" fontId="5" fillId="8" borderId="18" xfId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44" fontId="4" fillId="3" borderId="9" xfId="1" applyFont="1" applyFill="1" applyBorder="1" applyAlignment="1">
      <alignment vertical="center" wrapText="1"/>
    </xf>
    <xf numFmtId="44" fontId="4" fillId="3" borderId="10" xfId="1" applyFont="1" applyFill="1" applyBorder="1" applyAlignment="1">
      <alignment vertical="center" wrapText="1"/>
    </xf>
    <xf numFmtId="44" fontId="5" fillId="8" borderId="9" xfId="1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170" fontId="3" fillId="9" borderId="2" xfId="0" applyNumberFormat="1" applyFont="1" applyFill="1" applyBorder="1" applyAlignment="1">
      <alignment horizontal="center" vertical="center" wrapText="1"/>
    </xf>
    <xf numFmtId="170" fontId="15" fillId="9" borderId="2" xfId="0" applyNumberFormat="1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5" fillId="6" borderId="2" xfId="19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6" borderId="2" xfId="19" applyFont="1" applyFill="1" applyBorder="1" applyAlignment="1">
      <alignment horizontal="center" vertical="center" wrapText="1"/>
    </xf>
    <xf numFmtId="0" fontId="15" fillId="9" borderId="2" xfId="19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left" vertical="top" wrapText="1"/>
    </xf>
    <xf numFmtId="0" fontId="15" fillId="6" borderId="2" xfId="0" applyFont="1" applyFill="1" applyBorder="1" applyAlignment="1">
      <alignment horizontal="center" wrapText="1"/>
    </xf>
    <xf numFmtId="0" fontId="15" fillId="6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left"/>
    </xf>
    <xf numFmtId="0" fontId="15" fillId="7" borderId="2" xfId="0" applyFont="1" applyFill="1" applyBorder="1" applyAlignment="1">
      <alignment horizontal="left" vertical="center" wrapText="1"/>
    </xf>
    <xf numFmtId="0" fontId="15" fillId="7" borderId="2" xfId="0" applyFont="1" applyFill="1" applyBorder="1"/>
    <xf numFmtId="0" fontId="15" fillId="7" borderId="2" xfId="0" applyFont="1" applyFill="1" applyBorder="1" applyAlignment="1">
      <alignment horizontal="center" vertical="center" wrapText="1"/>
    </xf>
    <xf numFmtId="0" fontId="15" fillId="7" borderId="2" xfId="19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center" vertical="center"/>
    </xf>
    <xf numFmtId="0" fontId="15" fillId="7" borderId="2" xfId="19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5" fillId="6" borderId="2" xfId="0" applyFont="1" applyFill="1" applyBorder="1"/>
    <xf numFmtId="170" fontId="15" fillId="9" borderId="2" xfId="1" applyNumberFormat="1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15" fillId="6" borderId="2" xfId="0" applyFont="1" applyFill="1" applyBorder="1" applyAlignment="1">
      <alignment horizontal="left" wrapText="1"/>
    </xf>
    <xf numFmtId="49" fontId="3" fillId="9" borderId="2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70" fontId="15" fillId="3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15" fillId="6" borderId="2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170" fontId="3" fillId="9" borderId="7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left" vertical="center" wrapText="1"/>
    </xf>
    <xf numFmtId="7" fontId="6" fillId="3" borderId="21" xfId="1" applyNumberFormat="1" applyFont="1" applyFill="1" applyBorder="1" applyAlignment="1">
      <alignment horizontal="right" vertical="center" wrapText="1"/>
    </xf>
    <xf numFmtId="7" fontId="6" fillId="3" borderId="19" xfId="1" applyNumberFormat="1" applyFont="1" applyFill="1" applyBorder="1" applyAlignment="1">
      <alignment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170" fontId="15" fillId="9" borderId="13" xfId="0" applyNumberFormat="1" applyFont="1" applyFill="1" applyBorder="1" applyAlignment="1">
      <alignment horizontal="center" vertical="center" wrapText="1"/>
    </xf>
    <xf numFmtId="170" fontId="20" fillId="3" borderId="9" xfId="15" applyNumberFormat="1" applyFont="1" applyFill="1" applyBorder="1" applyAlignment="1">
      <alignment vertical="center" wrapText="1"/>
    </xf>
    <xf numFmtId="0" fontId="15" fillId="10" borderId="2" xfId="0" applyFont="1" applyFill="1" applyBorder="1" applyAlignment="1">
      <alignment horizontal="center" vertical="center" wrapText="1"/>
    </xf>
    <xf numFmtId="170" fontId="3" fillId="9" borderId="13" xfId="0" applyNumberFormat="1" applyFont="1" applyFill="1" applyBorder="1" applyAlignment="1">
      <alignment horizontal="center" vertical="center" wrapText="1"/>
    </xf>
    <xf numFmtId="170" fontId="37" fillId="3" borderId="10" xfId="15" applyNumberFormat="1" applyFont="1" applyFill="1" applyBorder="1" applyAlignment="1">
      <alignment vertical="center" wrapText="1"/>
    </xf>
    <xf numFmtId="170" fontId="15" fillId="12" borderId="13" xfId="0" applyNumberFormat="1" applyFont="1" applyFill="1" applyBorder="1" applyAlignment="1">
      <alignment horizontal="center" vertical="center" wrapText="1"/>
    </xf>
    <xf numFmtId="170" fontId="20" fillId="11" borderId="9" xfId="15" applyNumberFormat="1" applyFont="1" applyFill="1" applyBorder="1" applyAlignment="1">
      <alignment vertical="center" wrapText="1"/>
    </xf>
    <xf numFmtId="170" fontId="36" fillId="11" borderId="10" xfId="15" applyNumberFormat="1" applyFont="1" applyFill="1" applyBorder="1" applyAlignment="1">
      <alignment vertical="center" wrapText="1"/>
    </xf>
    <xf numFmtId="170" fontId="3" fillId="12" borderId="13" xfId="0" applyNumberFormat="1" applyFont="1" applyFill="1" applyBorder="1" applyAlignment="1">
      <alignment horizontal="center" vertical="center" wrapText="1"/>
    </xf>
    <xf numFmtId="170" fontId="3" fillId="13" borderId="13" xfId="0" applyNumberFormat="1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170" fontId="3" fillId="12" borderId="2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wrapText="1"/>
    </xf>
    <xf numFmtId="0" fontId="4" fillId="0" borderId="0" xfId="0" applyFont="1"/>
    <xf numFmtId="0" fontId="7" fillId="4" borderId="13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wrapText="1"/>
    </xf>
    <xf numFmtId="0" fontId="4" fillId="4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8" fillId="0" borderId="0" xfId="0" applyFont="1"/>
    <xf numFmtId="0" fontId="4" fillId="4" borderId="0" xfId="0" applyFont="1" applyFill="1" applyBorder="1" applyAlignment="1">
      <alignment horizontal="left" vertical="center" wrapText="1"/>
    </xf>
    <xf numFmtId="49" fontId="4" fillId="0" borderId="13" xfId="4" applyNumberFormat="1" applyFont="1" applyFill="1" applyBorder="1" applyAlignment="1">
      <alignment horizontal="center" wrapText="1"/>
    </xf>
    <xf numFmtId="164" fontId="5" fillId="8" borderId="18" xfId="1" applyNumberFormat="1" applyFont="1" applyFill="1" applyBorder="1" applyAlignment="1">
      <alignment horizontal="center" vertical="center" wrapText="1"/>
    </xf>
    <xf numFmtId="44" fontId="5" fillId="3" borderId="18" xfId="1" applyFont="1" applyFill="1" applyBorder="1" applyAlignment="1">
      <alignment vertical="center" wrapText="1"/>
    </xf>
    <xf numFmtId="44" fontId="35" fillId="3" borderId="19" xfId="1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wrapText="1"/>
    </xf>
    <xf numFmtId="0" fontId="3" fillId="15" borderId="13" xfId="0" applyFont="1" applyFill="1" applyBorder="1" applyAlignment="1">
      <alignment horizontal="center" vertical="center" wrapText="1"/>
    </xf>
    <xf numFmtId="9" fontId="4" fillId="4" borderId="13" xfId="6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6" fillId="4" borderId="13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164" fontId="4" fillId="4" borderId="13" xfId="1" applyNumberFormat="1" applyFont="1" applyFill="1" applyBorder="1" applyAlignment="1">
      <alignment horizontal="right" vertical="center" wrapText="1"/>
    </xf>
    <xf numFmtId="44" fontId="7" fillId="4" borderId="13" xfId="1" applyFont="1" applyFill="1" applyBorder="1" applyAlignment="1">
      <alignment horizontal="center" vertical="center" wrapText="1"/>
    </xf>
    <xf numFmtId="9" fontId="7" fillId="4" borderId="13" xfId="0" applyNumberFormat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right" vertical="center" wrapText="1"/>
    </xf>
    <xf numFmtId="164" fontId="4" fillId="4" borderId="13" xfId="0" applyNumberFormat="1" applyFont="1" applyFill="1" applyBorder="1" applyAlignment="1">
      <alignment horizontal="right" vertical="center" wrapText="1"/>
    </xf>
    <xf numFmtId="49" fontId="4" fillId="0" borderId="13" xfId="4" applyNumberFormat="1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7" fillId="15" borderId="23" xfId="0" applyFont="1" applyFill="1" applyBorder="1" applyAlignment="1">
      <alignment horizontal="center" vertical="center" wrapText="1"/>
    </xf>
    <xf numFmtId="0" fontId="4" fillId="15" borderId="23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3" xfId="3" applyFont="1" applyBorder="1" applyAlignment="1">
      <alignment horizontal="left" wrapText="1"/>
    </xf>
    <xf numFmtId="0" fontId="4" fillId="0" borderId="13" xfId="3" applyFont="1" applyFill="1" applyBorder="1" applyAlignment="1">
      <alignment horizontal="center" wrapText="1"/>
    </xf>
    <xf numFmtId="0" fontId="4" fillId="15" borderId="13" xfId="3" applyFont="1" applyFill="1" applyBorder="1" applyAlignment="1">
      <alignment horizontal="center" wrapText="1"/>
    </xf>
    <xf numFmtId="164" fontId="4" fillId="4" borderId="13" xfId="1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center" wrapText="1"/>
    </xf>
    <xf numFmtId="0" fontId="6" fillId="15" borderId="13" xfId="3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left" wrapText="1"/>
    </xf>
    <xf numFmtId="0" fontId="6" fillId="15" borderId="13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164" fontId="6" fillId="4" borderId="13" xfId="1" applyNumberFormat="1" applyFont="1" applyFill="1" applyBorder="1" applyAlignment="1">
      <alignment horizontal="right" wrapText="1"/>
    </xf>
    <xf numFmtId="164" fontId="6" fillId="4" borderId="13" xfId="0" applyNumberFormat="1" applyFont="1" applyFill="1" applyBorder="1" applyAlignment="1">
      <alignment horizontal="right" wrapText="1"/>
    </xf>
    <xf numFmtId="0" fontId="4" fillId="4" borderId="13" xfId="3" applyFont="1" applyFill="1" applyBorder="1" applyAlignment="1">
      <alignment horizontal="left" wrapText="1"/>
    </xf>
    <xf numFmtId="0" fontId="7" fillId="0" borderId="13" xfId="3" applyFont="1" applyBorder="1" applyAlignment="1">
      <alignment wrapText="1"/>
    </xf>
    <xf numFmtId="0" fontId="7" fillId="0" borderId="13" xfId="3" applyFont="1" applyBorder="1" applyAlignment="1">
      <alignment horizontal="center" wrapText="1"/>
    </xf>
    <xf numFmtId="0" fontId="7" fillId="15" borderId="13" xfId="3" applyFont="1" applyFill="1" applyBorder="1" applyAlignment="1">
      <alignment horizontal="center" wrapText="1"/>
    </xf>
    <xf numFmtId="0" fontId="6" fillId="0" borderId="13" xfId="3" applyFont="1" applyFill="1" applyBorder="1" applyAlignment="1">
      <alignment horizontal="center" wrapText="1"/>
    </xf>
    <xf numFmtId="0" fontId="6" fillId="4" borderId="13" xfId="3" applyFont="1" applyFill="1" applyBorder="1" applyAlignment="1">
      <alignment wrapText="1"/>
    </xf>
    <xf numFmtId="0" fontId="6" fillId="4" borderId="13" xfId="3" applyFont="1" applyFill="1" applyBorder="1" applyAlignment="1">
      <alignment horizontal="center" wrapText="1"/>
    </xf>
    <xf numFmtId="0" fontId="4" fillId="4" borderId="13" xfId="3" applyFont="1" applyFill="1" applyBorder="1" applyAlignment="1">
      <alignment horizontal="left" vertical="center" wrapText="1"/>
    </xf>
    <xf numFmtId="0" fontId="4" fillId="15" borderId="23" xfId="3" applyFont="1" applyFill="1" applyBorder="1" applyAlignment="1">
      <alignment horizontal="center" wrapText="1"/>
    </xf>
    <xf numFmtId="0" fontId="4" fillId="0" borderId="13" xfId="3" applyFont="1" applyBorder="1" applyAlignment="1">
      <alignment wrapText="1"/>
    </xf>
    <xf numFmtId="0" fontId="4" fillId="0" borderId="13" xfId="3" applyFont="1" applyBorder="1" applyAlignment="1">
      <alignment horizontal="center" wrapText="1"/>
    </xf>
    <xf numFmtId="9" fontId="4" fillId="0" borderId="0" xfId="0" applyNumberFormat="1" applyFont="1" applyAlignment="1">
      <alignment wrapText="1"/>
    </xf>
    <xf numFmtId="0" fontId="40" fillId="4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right" vertical="center"/>
    </xf>
    <xf numFmtId="0" fontId="24" fillId="8" borderId="14" xfId="0" applyFont="1" applyFill="1" applyBorder="1" applyAlignment="1">
      <alignment horizontal="right" vertical="center"/>
    </xf>
    <xf numFmtId="0" fontId="24" fillId="8" borderId="15" xfId="0" applyFont="1" applyFill="1" applyBorder="1" applyAlignment="1">
      <alignment horizontal="right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</cellXfs>
  <cellStyles count="26">
    <cellStyle name="Dane wyjściowe 2" xfId="18"/>
    <cellStyle name="Excel Built-in Currency" xfId="8"/>
    <cellStyle name="Excel Built-in Normal" xfId="9"/>
    <cellStyle name="Excel Built-in Normal 1" xfId="25"/>
    <cellStyle name="Heading" xfId="10"/>
    <cellStyle name="Heading1" xfId="11"/>
    <cellStyle name="Hiperłącze 2" xfId="5"/>
    <cellStyle name="Hiperłącze 3" xfId="21"/>
    <cellStyle name="Normal_Sheet1" xfId="22"/>
    <cellStyle name="Normale 2" xfId="23"/>
    <cellStyle name="Normalny" xfId="0" builtinId="0"/>
    <cellStyle name="Normalny 2" xfId="7"/>
    <cellStyle name="Normalny 3" xfId="24"/>
    <cellStyle name="Normalny 4" xfId="4"/>
    <cellStyle name="Normalny 5" xfId="3"/>
    <cellStyle name="Normalny 6" xfId="14"/>
    <cellStyle name="Procentowy" xfId="6" builtinId="5"/>
    <cellStyle name="Result" xfId="12"/>
    <cellStyle name="Result2" xfId="13"/>
    <cellStyle name="Tekst objaśnienia" xfId="19" builtinId="53"/>
    <cellStyle name="Walutowy" xfId="1" builtinId="4"/>
    <cellStyle name="Walutowy 2" xfId="2"/>
    <cellStyle name="Walutowy 2 2" xfId="15"/>
    <cellStyle name="Walutowy 2 2 2" xfId="17"/>
    <cellStyle name="Walutowy 3" xfId="16"/>
    <cellStyle name="Walutowy 4" xfId="20"/>
  </cellStyles>
  <dxfs count="0"/>
  <tableStyles count="0" defaultTableStyle="TableStyleMedium2" defaultPivotStyle="PivotStyleLight16"/>
  <colors>
    <mruColors>
      <color rgb="FF0000FF"/>
      <color rgb="FFF4F5D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zoomScaleNormal="100" workbookViewId="0">
      <selection activeCell="D8" sqref="D8"/>
    </sheetView>
  </sheetViews>
  <sheetFormatPr defaultColWidth="9.140625" defaultRowHeight="15"/>
  <cols>
    <col min="1" max="1" width="6.140625" style="2" customWidth="1"/>
    <col min="2" max="2" width="27.5703125" style="2" customWidth="1"/>
    <col min="3" max="4" width="13.28515625" style="2" customWidth="1"/>
    <col min="5" max="5" width="12.7109375" style="2" bestFit="1" customWidth="1"/>
    <col min="6" max="6" width="14.7109375" style="2" customWidth="1"/>
    <col min="7" max="11" width="13.28515625" style="2" customWidth="1"/>
    <col min="12" max="16384" width="9.140625" style="2"/>
  </cols>
  <sheetData>
    <row r="1" spans="1:11" ht="30" customHeight="1">
      <c r="A1" s="190" t="s">
        <v>576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</row>
    <row r="2" spans="1:11" ht="24" customHeight="1" thickBot="1">
      <c r="A2" s="193" t="s">
        <v>577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</row>
    <row r="3" spans="1:11" ht="48">
      <c r="A3" s="35" t="s">
        <v>578</v>
      </c>
      <c r="B3" s="36" t="s">
        <v>0</v>
      </c>
      <c r="C3" s="36" t="s">
        <v>1</v>
      </c>
      <c r="D3" s="36" t="s">
        <v>2</v>
      </c>
      <c r="E3" s="36" t="s">
        <v>574</v>
      </c>
      <c r="F3" s="36" t="s">
        <v>3</v>
      </c>
      <c r="G3" s="36" t="s">
        <v>4</v>
      </c>
      <c r="H3" s="36" t="s">
        <v>5</v>
      </c>
      <c r="I3" s="36" t="s">
        <v>575</v>
      </c>
      <c r="J3" s="36" t="s">
        <v>6</v>
      </c>
      <c r="K3" s="37" t="s">
        <v>7</v>
      </c>
    </row>
    <row r="4" spans="1:11" ht="15.75" thickBot="1">
      <c r="A4" s="38" t="s">
        <v>8</v>
      </c>
      <c r="B4" s="39" t="s">
        <v>9</v>
      </c>
      <c r="C4" s="39" t="s">
        <v>10</v>
      </c>
      <c r="D4" s="39" t="s">
        <v>11</v>
      </c>
      <c r="E4" s="39" t="s">
        <v>12</v>
      </c>
      <c r="F4" s="39" t="s">
        <v>13</v>
      </c>
      <c r="G4" s="39" t="s">
        <v>14</v>
      </c>
      <c r="H4" s="39" t="s">
        <v>15</v>
      </c>
      <c r="I4" s="39" t="s">
        <v>16</v>
      </c>
      <c r="J4" s="39" t="s">
        <v>17</v>
      </c>
      <c r="K4" s="40" t="s">
        <v>18</v>
      </c>
    </row>
    <row r="5" spans="1:11" ht="22.5">
      <c r="A5" s="29">
        <v>1</v>
      </c>
      <c r="B5" s="30" t="s">
        <v>339</v>
      </c>
      <c r="C5" s="7" t="s">
        <v>340</v>
      </c>
      <c r="D5" s="31" t="s">
        <v>282</v>
      </c>
      <c r="E5" s="32">
        <v>12</v>
      </c>
      <c r="F5" s="7" t="s">
        <v>341</v>
      </c>
      <c r="G5" s="33">
        <v>967.5</v>
      </c>
      <c r="H5" s="33">
        <f>E5*G5</f>
        <v>11610</v>
      </c>
      <c r="I5" s="25">
        <v>0.23</v>
      </c>
      <c r="J5" s="34">
        <f>G5*1.23</f>
        <v>1190.0250000000001</v>
      </c>
      <c r="K5" s="104">
        <f>E5*G5*1.23</f>
        <v>14280.3</v>
      </c>
    </row>
    <row r="6" spans="1:11" ht="22.5">
      <c r="A6" s="26">
        <v>2</v>
      </c>
      <c r="B6" s="22" t="s">
        <v>342</v>
      </c>
      <c r="C6" s="21" t="s">
        <v>343</v>
      </c>
      <c r="D6" s="23" t="s">
        <v>282</v>
      </c>
      <c r="E6" s="14">
        <v>14</v>
      </c>
      <c r="F6" s="21" t="s">
        <v>344</v>
      </c>
      <c r="G6" s="24">
        <v>1177.5</v>
      </c>
      <c r="H6" s="33">
        <f t="shared" ref="H6:H17" si="0">E6*G6</f>
        <v>16485</v>
      </c>
      <c r="I6" s="25">
        <v>0.23</v>
      </c>
      <c r="J6" s="34">
        <f t="shared" ref="J6:J17" si="1">G6*1.23</f>
        <v>1448.325</v>
      </c>
      <c r="K6" s="104">
        <f t="shared" ref="K6:K17" si="2">E6*G6*1.23</f>
        <v>20276.55</v>
      </c>
    </row>
    <row r="7" spans="1:11" ht="22.5">
      <c r="A7" s="26">
        <v>3</v>
      </c>
      <c r="B7" s="22" t="s">
        <v>345</v>
      </c>
      <c r="C7" s="21" t="s">
        <v>287</v>
      </c>
      <c r="D7" s="23" t="s">
        <v>282</v>
      </c>
      <c r="E7" s="14">
        <v>10</v>
      </c>
      <c r="F7" s="21" t="s">
        <v>286</v>
      </c>
      <c r="G7" s="24">
        <v>468</v>
      </c>
      <c r="H7" s="33">
        <f t="shared" si="0"/>
        <v>4680</v>
      </c>
      <c r="I7" s="25">
        <v>0.23</v>
      </c>
      <c r="J7" s="34">
        <f t="shared" si="1"/>
        <v>575.64</v>
      </c>
      <c r="K7" s="104">
        <f t="shared" si="2"/>
        <v>5756.4</v>
      </c>
    </row>
    <row r="8" spans="1:11" ht="24">
      <c r="A8" s="26">
        <v>4</v>
      </c>
      <c r="B8" s="22" t="s">
        <v>346</v>
      </c>
      <c r="C8" s="21" t="s">
        <v>347</v>
      </c>
      <c r="D8" s="23" t="s">
        <v>282</v>
      </c>
      <c r="E8" s="14">
        <v>4</v>
      </c>
      <c r="F8" s="21" t="s">
        <v>366</v>
      </c>
      <c r="G8" s="24">
        <v>583.5</v>
      </c>
      <c r="H8" s="33">
        <f t="shared" si="0"/>
        <v>2334</v>
      </c>
      <c r="I8" s="25">
        <v>0.23</v>
      </c>
      <c r="J8" s="34">
        <f t="shared" si="1"/>
        <v>717.70500000000004</v>
      </c>
      <c r="K8" s="104">
        <f t="shared" si="2"/>
        <v>2870.82</v>
      </c>
    </row>
    <row r="9" spans="1:11" ht="24">
      <c r="A9" s="26">
        <v>5</v>
      </c>
      <c r="B9" s="22" t="s">
        <v>348</v>
      </c>
      <c r="C9" s="21" t="s">
        <v>349</v>
      </c>
      <c r="D9" s="23" t="s">
        <v>282</v>
      </c>
      <c r="E9" s="14">
        <v>4</v>
      </c>
      <c r="F9" s="21" t="s">
        <v>366</v>
      </c>
      <c r="G9" s="24">
        <v>271.5</v>
      </c>
      <c r="H9" s="33">
        <f t="shared" si="0"/>
        <v>1086</v>
      </c>
      <c r="I9" s="25">
        <v>0.23</v>
      </c>
      <c r="J9" s="34">
        <f t="shared" si="1"/>
        <v>333.94499999999999</v>
      </c>
      <c r="K9" s="104">
        <f t="shared" si="2"/>
        <v>1335.78</v>
      </c>
    </row>
    <row r="10" spans="1:11" ht="24">
      <c r="A10" s="26">
        <v>6</v>
      </c>
      <c r="B10" s="22" t="s">
        <v>350</v>
      </c>
      <c r="C10" s="21" t="s">
        <v>351</v>
      </c>
      <c r="D10" s="23" t="s">
        <v>282</v>
      </c>
      <c r="E10" s="14">
        <v>8</v>
      </c>
      <c r="F10" s="21" t="s">
        <v>366</v>
      </c>
      <c r="G10" s="24">
        <v>88.5</v>
      </c>
      <c r="H10" s="33">
        <f t="shared" si="0"/>
        <v>708</v>
      </c>
      <c r="I10" s="25">
        <v>0.23</v>
      </c>
      <c r="J10" s="34">
        <f t="shared" si="1"/>
        <v>108.855</v>
      </c>
      <c r="K10" s="104">
        <f t="shared" si="2"/>
        <v>870.84</v>
      </c>
    </row>
    <row r="11" spans="1:11" ht="24">
      <c r="A11" s="26">
        <v>7</v>
      </c>
      <c r="B11" s="22" t="s">
        <v>288</v>
      </c>
      <c r="C11" s="21" t="s">
        <v>289</v>
      </c>
      <c r="D11" s="23" t="s">
        <v>282</v>
      </c>
      <c r="E11" s="14">
        <v>5</v>
      </c>
      <c r="F11" s="21" t="s">
        <v>366</v>
      </c>
      <c r="G11" s="24">
        <v>129</v>
      </c>
      <c r="H11" s="33">
        <f t="shared" si="0"/>
        <v>645</v>
      </c>
      <c r="I11" s="25">
        <v>0.23</v>
      </c>
      <c r="J11" s="34">
        <f t="shared" si="1"/>
        <v>158.66999999999999</v>
      </c>
      <c r="K11" s="104">
        <f t="shared" si="2"/>
        <v>793.35</v>
      </c>
    </row>
    <row r="12" spans="1:11" ht="24">
      <c r="A12" s="26">
        <v>8</v>
      </c>
      <c r="B12" s="22" t="s">
        <v>352</v>
      </c>
      <c r="C12" s="21" t="s">
        <v>353</v>
      </c>
      <c r="D12" s="23" t="s">
        <v>282</v>
      </c>
      <c r="E12" s="14">
        <v>4</v>
      </c>
      <c r="F12" s="21" t="s">
        <v>366</v>
      </c>
      <c r="G12" s="24">
        <v>330.75</v>
      </c>
      <c r="H12" s="33">
        <f t="shared" si="0"/>
        <v>1323</v>
      </c>
      <c r="I12" s="25">
        <v>0.23</v>
      </c>
      <c r="J12" s="34">
        <f t="shared" si="1"/>
        <v>406.82249999999999</v>
      </c>
      <c r="K12" s="104">
        <f t="shared" si="2"/>
        <v>1627.29</v>
      </c>
    </row>
    <row r="13" spans="1:11" ht="24">
      <c r="A13" s="26">
        <v>9</v>
      </c>
      <c r="B13" s="22" t="s">
        <v>354</v>
      </c>
      <c r="C13" s="21" t="s">
        <v>355</v>
      </c>
      <c r="D13" s="23" t="s">
        <v>282</v>
      </c>
      <c r="E13" s="14">
        <v>8</v>
      </c>
      <c r="F13" s="21" t="s">
        <v>366</v>
      </c>
      <c r="G13" s="24">
        <v>772.5</v>
      </c>
      <c r="H13" s="33">
        <f t="shared" si="0"/>
        <v>6180</v>
      </c>
      <c r="I13" s="25">
        <v>0.23</v>
      </c>
      <c r="J13" s="34">
        <f t="shared" si="1"/>
        <v>950.17499999999995</v>
      </c>
      <c r="K13" s="104">
        <f t="shared" si="2"/>
        <v>7601.4</v>
      </c>
    </row>
    <row r="14" spans="1:11" ht="24">
      <c r="A14" s="26">
        <v>10</v>
      </c>
      <c r="B14" s="22" t="s">
        <v>356</v>
      </c>
      <c r="C14" s="21" t="s">
        <v>357</v>
      </c>
      <c r="D14" s="23" t="s">
        <v>282</v>
      </c>
      <c r="E14" s="14">
        <v>2</v>
      </c>
      <c r="F14" s="21" t="s">
        <v>366</v>
      </c>
      <c r="G14" s="24">
        <v>236.25</v>
      </c>
      <c r="H14" s="33">
        <f t="shared" si="0"/>
        <v>472.5</v>
      </c>
      <c r="I14" s="25">
        <v>0.23</v>
      </c>
      <c r="J14" s="34">
        <f t="shared" si="1"/>
        <v>290.58749999999998</v>
      </c>
      <c r="K14" s="104">
        <f t="shared" si="2"/>
        <v>581.17499999999995</v>
      </c>
    </row>
    <row r="15" spans="1:11" ht="22.5">
      <c r="A15" s="26">
        <v>11</v>
      </c>
      <c r="B15" s="22" t="s">
        <v>358</v>
      </c>
      <c r="C15" s="21" t="s">
        <v>359</v>
      </c>
      <c r="D15" s="23" t="s">
        <v>282</v>
      </c>
      <c r="E15" s="14">
        <v>2</v>
      </c>
      <c r="F15" s="21" t="s">
        <v>360</v>
      </c>
      <c r="G15" s="24">
        <v>2347.5</v>
      </c>
      <c r="H15" s="33">
        <f t="shared" si="0"/>
        <v>4695</v>
      </c>
      <c r="I15" s="25">
        <v>0.23</v>
      </c>
      <c r="J15" s="34">
        <f t="shared" si="1"/>
        <v>2887.4250000000002</v>
      </c>
      <c r="K15" s="104">
        <f t="shared" si="2"/>
        <v>5774.85</v>
      </c>
    </row>
    <row r="16" spans="1:11" ht="22.5">
      <c r="A16" s="26">
        <v>12</v>
      </c>
      <c r="B16" s="22" t="s">
        <v>361</v>
      </c>
      <c r="C16" s="102" t="s">
        <v>583</v>
      </c>
      <c r="D16" s="23" t="s">
        <v>282</v>
      </c>
      <c r="E16" s="14">
        <v>1</v>
      </c>
      <c r="F16" s="21" t="s">
        <v>362</v>
      </c>
      <c r="G16" s="24">
        <v>765</v>
      </c>
      <c r="H16" s="33">
        <f t="shared" si="0"/>
        <v>765</v>
      </c>
      <c r="I16" s="25">
        <v>0.23</v>
      </c>
      <c r="J16" s="34">
        <f t="shared" si="1"/>
        <v>940.94999999999993</v>
      </c>
      <c r="K16" s="104">
        <f t="shared" si="2"/>
        <v>940.94999999999993</v>
      </c>
    </row>
    <row r="17" spans="1:11" ht="22.5">
      <c r="A17" s="26">
        <v>13</v>
      </c>
      <c r="B17" s="22" t="s">
        <v>363</v>
      </c>
      <c r="C17" s="21" t="s">
        <v>364</v>
      </c>
      <c r="D17" s="23" t="s">
        <v>282</v>
      </c>
      <c r="E17" s="14">
        <v>1</v>
      </c>
      <c r="F17" s="21" t="s">
        <v>365</v>
      </c>
      <c r="G17" s="24">
        <v>157.5</v>
      </c>
      <c r="H17" s="33">
        <f t="shared" si="0"/>
        <v>157.5</v>
      </c>
      <c r="I17" s="25">
        <v>0.23</v>
      </c>
      <c r="J17" s="34">
        <f t="shared" si="1"/>
        <v>193.72499999999999</v>
      </c>
      <c r="K17" s="104">
        <f t="shared" si="2"/>
        <v>193.72499999999999</v>
      </c>
    </row>
    <row r="18" spans="1:11" ht="15.75" thickBot="1">
      <c r="A18" s="196" t="s">
        <v>20</v>
      </c>
      <c r="B18" s="197"/>
      <c r="C18" s="197"/>
      <c r="D18" s="197"/>
      <c r="E18" s="197"/>
      <c r="F18" s="197"/>
      <c r="G18" s="41" t="s">
        <v>21</v>
      </c>
      <c r="H18" s="27">
        <f>SUM(H5:H17)</f>
        <v>51141</v>
      </c>
      <c r="I18" s="197" t="s">
        <v>22</v>
      </c>
      <c r="J18" s="197"/>
      <c r="K18" s="105">
        <f>SUM(K5:K17)</f>
        <v>62903.429999999993</v>
      </c>
    </row>
    <row r="23" spans="1:11">
      <c r="H23" s="28" t="s">
        <v>580</v>
      </c>
      <c r="I23" s="28"/>
      <c r="J23" s="28"/>
    </row>
    <row r="24" spans="1:11">
      <c r="H24" s="28" t="s">
        <v>579</v>
      </c>
      <c r="I24" s="28"/>
      <c r="J24" s="28"/>
    </row>
  </sheetData>
  <mergeCells count="4">
    <mergeCell ref="A1:K1"/>
    <mergeCell ref="A2:K2"/>
    <mergeCell ref="A18:F18"/>
    <mergeCell ref="I18:J18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workbookViewId="0">
      <selection activeCell="K12" sqref="K12"/>
    </sheetView>
  </sheetViews>
  <sheetFormatPr defaultColWidth="9.140625" defaultRowHeight="15"/>
  <cols>
    <col min="1" max="1" width="2.7109375" style="2" bestFit="1" customWidth="1"/>
    <col min="2" max="2" width="30.7109375" style="2" customWidth="1"/>
    <col min="3" max="3" width="14.7109375" style="2" customWidth="1"/>
    <col min="4" max="4" width="18.42578125" style="2" customWidth="1"/>
    <col min="5" max="5" width="9.140625" style="2"/>
    <col min="6" max="6" width="13.7109375" style="2" customWidth="1"/>
    <col min="7" max="7" width="15.85546875" style="2" customWidth="1"/>
    <col min="8" max="8" width="14" style="2" customWidth="1"/>
    <col min="9" max="9" width="12.7109375" style="2" customWidth="1"/>
    <col min="10" max="10" width="13.28515625" style="2" customWidth="1"/>
    <col min="11" max="11" width="14.140625" style="2" customWidth="1"/>
    <col min="12" max="16384" width="9.140625" style="2"/>
  </cols>
  <sheetData>
    <row r="1" spans="1:11">
      <c r="A1" s="190" t="s">
        <v>576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</row>
    <row r="2" spans="1:11" ht="15.75" thickBot="1">
      <c r="A2" s="193" t="s">
        <v>581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</row>
    <row r="3" spans="1:11" ht="48">
      <c r="A3" s="35" t="s">
        <v>578</v>
      </c>
      <c r="B3" s="36" t="s">
        <v>0</v>
      </c>
      <c r="C3" s="36" t="s">
        <v>1</v>
      </c>
      <c r="D3" s="36" t="s">
        <v>2</v>
      </c>
      <c r="E3" s="36" t="s">
        <v>574</v>
      </c>
      <c r="F3" s="36" t="s">
        <v>3</v>
      </c>
      <c r="G3" s="36" t="s">
        <v>4</v>
      </c>
      <c r="H3" s="36" t="s">
        <v>5</v>
      </c>
      <c r="I3" s="36" t="s">
        <v>575</v>
      </c>
      <c r="J3" s="36" t="s">
        <v>6</v>
      </c>
      <c r="K3" s="37" t="s">
        <v>7</v>
      </c>
    </row>
    <row r="4" spans="1:11" ht="15.75" thickBot="1">
      <c r="A4" s="49" t="s">
        <v>8</v>
      </c>
      <c r="B4" s="50" t="s">
        <v>9</v>
      </c>
      <c r="C4" s="50" t="s">
        <v>10</v>
      </c>
      <c r="D4" s="50" t="s">
        <v>11</v>
      </c>
      <c r="E4" s="50" t="s">
        <v>12</v>
      </c>
      <c r="F4" s="50" t="s">
        <v>13</v>
      </c>
      <c r="G4" s="50" t="s">
        <v>14</v>
      </c>
      <c r="H4" s="50" t="s">
        <v>15</v>
      </c>
      <c r="I4" s="50" t="s">
        <v>16</v>
      </c>
      <c r="J4" s="50" t="s">
        <v>17</v>
      </c>
      <c r="K4" s="51" t="s">
        <v>18</v>
      </c>
    </row>
    <row r="5" spans="1:11" ht="15.75" thickBot="1">
      <c r="A5" s="52">
        <v>1</v>
      </c>
      <c r="B5" s="53" t="s">
        <v>323</v>
      </c>
      <c r="C5" s="3" t="s">
        <v>324</v>
      </c>
      <c r="D5" s="3" t="s">
        <v>325</v>
      </c>
      <c r="E5" s="4">
        <v>1</v>
      </c>
      <c r="F5" s="3" t="s">
        <v>326</v>
      </c>
      <c r="G5" s="5">
        <v>1215</v>
      </c>
      <c r="H5" s="5">
        <f>E5*G5</f>
        <v>1215</v>
      </c>
      <c r="I5" s="11">
        <v>0.23</v>
      </c>
      <c r="J5" s="5">
        <f>G5*1.23</f>
        <v>1494.45</v>
      </c>
      <c r="K5" s="6">
        <f>E5*G5*1.23</f>
        <v>1494.45</v>
      </c>
    </row>
    <row r="6" spans="1:11" ht="15.75" thickBot="1">
      <c r="A6" s="16">
        <v>2</v>
      </c>
      <c r="B6" s="8" t="s">
        <v>327</v>
      </c>
      <c r="C6" s="10" t="s">
        <v>328</v>
      </c>
      <c r="D6" s="10" t="s">
        <v>325</v>
      </c>
      <c r="E6" s="9">
        <v>1</v>
      </c>
      <c r="F6" s="10" t="s">
        <v>326</v>
      </c>
      <c r="G6" s="5">
        <v>1215</v>
      </c>
      <c r="H6" s="5">
        <f t="shared" ref="H6:H11" si="0">E6*G6</f>
        <v>1215</v>
      </c>
      <c r="I6" s="11">
        <v>0.23</v>
      </c>
      <c r="J6" s="5">
        <f t="shared" ref="J6:J11" si="1">G6*1.23</f>
        <v>1494.45</v>
      </c>
      <c r="K6" s="6">
        <f t="shared" ref="K6:K11" si="2">E6*G6*1.23</f>
        <v>1494.45</v>
      </c>
    </row>
    <row r="7" spans="1:11" ht="15.75" thickBot="1">
      <c r="A7" s="16">
        <v>3</v>
      </c>
      <c r="B7" s="8" t="s">
        <v>329</v>
      </c>
      <c r="C7" s="10" t="s">
        <v>330</v>
      </c>
      <c r="D7" s="10" t="s">
        <v>325</v>
      </c>
      <c r="E7" s="9">
        <v>1</v>
      </c>
      <c r="F7" s="10" t="s">
        <v>326</v>
      </c>
      <c r="G7" s="5">
        <v>1215</v>
      </c>
      <c r="H7" s="5">
        <f t="shared" si="0"/>
        <v>1215</v>
      </c>
      <c r="I7" s="11">
        <v>0.23</v>
      </c>
      <c r="J7" s="5">
        <f t="shared" si="1"/>
        <v>1494.45</v>
      </c>
      <c r="K7" s="6">
        <f t="shared" si="2"/>
        <v>1494.45</v>
      </c>
    </row>
    <row r="8" spans="1:11" ht="15.75" thickBot="1">
      <c r="A8" s="16">
        <v>4</v>
      </c>
      <c r="B8" s="1" t="s">
        <v>331</v>
      </c>
      <c r="C8" s="10" t="s">
        <v>332</v>
      </c>
      <c r="D8" s="10" t="s">
        <v>325</v>
      </c>
      <c r="E8" s="9">
        <v>2</v>
      </c>
      <c r="F8" s="10" t="s">
        <v>326</v>
      </c>
      <c r="G8" s="5">
        <v>1215</v>
      </c>
      <c r="H8" s="5">
        <f t="shared" si="0"/>
        <v>2430</v>
      </c>
      <c r="I8" s="11">
        <v>0.23</v>
      </c>
      <c r="J8" s="5">
        <f t="shared" si="1"/>
        <v>1494.45</v>
      </c>
      <c r="K8" s="6">
        <f t="shared" si="2"/>
        <v>2988.9</v>
      </c>
    </row>
    <row r="9" spans="1:11" ht="15.75" thickBot="1">
      <c r="A9" s="16">
        <v>5</v>
      </c>
      <c r="B9" s="1" t="s">
        <v>333</v>
      </c>
      <c r="C9" s="10" t="s">
        <v>334</v>
      </c>
      <c r="D9" s="10" t="s">
        <v>325</v>
      </c>
      <c r="E9" s="9">
        <v>2</v>
      </c>
      <c r="F9" s="10" t="s">
        <v>326</v>
      </c>
      <c r="G9" s="5">
        <v>1215</v>
      </c>
      <c r="H9" s="5">
        <f t="shared" si="0"/>
        <v>2430</v>
      </c>
      <c r="I9" s="11">
        <v>0.23</v>
      </c>
      <c r="J9" s="5">
        <f t="shared" si="1"/>
        <v>1494.45</v>
      </c>
      <c r="K9" s="6">
        <f t="shared" si="2"/>
        <v>2988.9</v>
      </c>
    </row>
    <row r="10" spans="1:11" ht="15.75" thickBot="1">
      <c r="A10" s="16">
        <v>6</v>
      </c>
      <c r="B10" s="1" t="s">
        <v>335</v>
      </c>
      <c r="C10" s="10" t="s">
        <v>336</v>
      </c>
      <c r="D10" s="10" t="s">
        <v>325</v>
      </c>
      <c r="E10" s="9">
        <v>2</v>
      </c>
      <c r="F10" s="10" t="s">
        <v>326</v>
      </c>
      <c r="G10" s="5">
        <v>1215</v>
      </c>
      <c r="H10" s="5">
        <f t="shared" si="0"/>
        <v>2430</v>
      </c>
      <c r="I10" s="11">
        <v>0.23</v>
      </c>
      <c r="J10" s="5">
        <f t="shared" si="1"/>
        <v>1494.45</v>
      </c>
      <c r="K10" s="6">
        <f t="shared" si="2"/>
        <v>2988.9</v>
      </c>
    </row>
    <row r="11" spans="1:11">
      <c r="A11" s="16">
        <v>7</v>
      </c>
      <c r="B11" s="1" t="s">
        <v>337</v>
      </c>
      <c r="C11" s="10" t="s">
        <v>338</v>
      </c>
      <c r="D11" s="10" t="s">
        <v>325</v>
      </c>
      <c r="E11" s="9">
        <v>2</v>
      </c>
      <c r="F11" s="10" t="s">
        <v>326</v>
      </c>
      <c r="G11" s="5">
        <v>1215</v>
      </c>
      <c r="H11" s="5">
        <f t="shared" si="0"/>
        <v>2430</v>
      </c>
      <c r="I11" s="11">
        <v>0.23</v>
      </c>
      <c r="J11" s="5">
        <f t="shared" si="1"/>
        <v>1494.45</v>
      </c>
      <c r="K11" s="6">
        <f t="shared" si="2"/>
        <v>2988.9</v>
      </c>
    </row>
    <row r="12" spans="1:11" ht="15.75" thickBot="1">
      <c r="A12" s="201" t="s">
        <v>20</v>
      </c>
      <c r="B12" s="203"/>
      <c r="C12" s="203"/>
      <c r="D12" s="203"/>
      <c r="E12" s="203"/>
      <c r="F12" s="203"/>
      <c r="G12" s="56" t="s">
        <v>21</v>
      </c>
      <c r="H12" s="54">
        <f>SUM(H5:H11)</f>
        <v>13365</v>
      </c>
      <c r="I12" s="203" t="s">
        <v>22</v>
      </c>
      <c r="J12" s="203"/>
      <c r="K12" s="55">
        <f>SUM(K5:K11)</f>
        <v>16438.95</v>
      </c>
    </row>
    <row r="17" spans="7:8">
      <c r="G17" s="28" t="s">
        <v>580</v>
      </c>
      <c r="H17" s="28"/>
    </row>
    <row r="18" spans="7:8">
      <c r="G18" s="28" t="s">
        <v>579</v>
      </c>
      <c r="H18" s="28"/>
    </row>
  </sheetData>
  <mergeCells count="4">
    <mergeCell ref="A1:K1"/>
    <mergeCell ref="A2:K2"/>
    <mergeCell ref="A12:F12"/>
    <mergeCell ref="I12:J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9"/>
  <sheetViews>
    <sheetView tabSelected="1" view="pageLayout" topLeftCell="A10" zoomScaleNormal="106" workbookViewId="0">
      <selection activeCell="H16" sqref="H16"/>
    </sheetView>
  </sheetViews>
  <sheetFormatPr defaultColWidth="9.140625" defaultRowHeight="12"/>
  <cols>
    <col min="1" max="1" width="4" style="122" bestFit="1" customWidth="1"/>
    <col min="2" max="2" width="39.7109375" style="122" customWidth="1"/>
    <col min="3" max="3" width="14" style="147" customWidth="1"/>
    <col min="4" max="4" width="12.7109375" style="122" customWidth="1"/>
    <col min="5" max="5" width="9.140625" style="122"/>
    <col min="6" max="6" width="17" style="122" customWidth="1"/>
    <col min="7" max="7" width="10.85546875" style="122" customWidth="1"/>
    <col min="8" max="8" width="7.140625" style="122" customWidth="1"/>
    <col min="9" max="9" width="6.85546875" style="122" customWidth="1"/>
    <col min="10" max="10" width="11.85546875" style="122" customWidth="1"/>
    <col min="11" max="11" width="8.5703125" style="122" customWidth="1"/>
    <col min="12" max="16384" width="9.140625" style="122"/>
  </cols>
  <sheetData>
    <row r="1" spans="1:11" ht="12.75" thickBot="1">
      <c r="A1" s="198" t="s">
        <v>777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ht="48">
      <c r="A2" s="35" t="s">
        <v>578</v>
      </c>
      <c r="B2" s="36" t="s">
        <v>0</v>
      </c>
      <c r="C2" s="36" t="s">
        <v>1</v>
      </c>
      <c r="D2" s="36" t="s">
        <v>2</v>
      </c>
      <c r="E2" s="36" t="s">
        <v>574</v>
      </c>
      <c r="F2" s="36" t="s">
        <v>3</v>
      </c>
      <c r="G2" s="36" t="s">
        <v>4</v>
      </c>
      <c r="H2" s="36" t="s">
        <v>5</v>
      </c>
      <c r="I2" s="36" t="s">
        <v>575</v>
      </c>
      <c r="J2" s="36" t="s">
        <v>6</v>
      </c>
      <c r="K2" s="37" t="s">
        <v>7</v>
      </c>
    </row>
    <row r="3" spans="1:11">
      <c r="A3" s="57" t="s">
        <v>8</v>
      </c>
      <c r="B3" s="47" t="s">
        <v>9</v>
      </c>
      <c r="C3" s="47" t="s">
        <v>10</v>
      </c>
      <c r="D3" s="47" t="s">
        <v>11</v>
      </c>
      <c r="E3" s="47" t="s">
        <v>12</v>
      </c>
      <c r="F3" s="47" t="s">
        <v>13</v>
      </c>
      <c r="G3" s="47" t="s">
        <v>14</v>
      </c>
      <c r="H3" s="47" t="s">
        <v>15</v>
      </c>
      <c r="I3" s="47" t="s">
        <v>16</v>
      </c>
      <c r="J3" s="47" t="s">
        <v>17</v>
      </c>
      <c r="K3" s="48" t="s">
        <v>18</v>
      </c>
    </row>
    <row r="4" spans="1:11" s="162" customFormat="1">
      <c r="A4" s="13">
        <v>1</v>
      </c>
      <c r="B4" s="136" t="s">
        <v>760</v>
      </c>
      <c r="C4" s="42">
        <v>1875</v>
      </c>
      <c r="D4" s="42" t="s">
        <v>29</v>
      </c>
      <c r="E4" s="156">
        <v>2</v>
      </c>
      <c r="F4" s="43" t="s">
        <v>761</v>
      </c>
      <c r="G4" s="150"/>
      <c r="H4" s="151"/>
      <c r="I4" s="152"/>
      <c r="J4" s="151"/>
      <c r="K4" s="151"/>
    </row>
    <row r="5" spans="1:11" s="162" customFormat="1">
      <c r="A5" s="13">
        <v>2</v>
      </c>
      <c r="B5" s="135" t="s">
        <v>710</v>
      </c>
      <c r="C5" s="125">
        <v>47858</v>
      </c>
      <c r="D5" s="125" t="s">
        <v>29</v>
      </c>
      <c r="E5" s="156">
        <v>1</v>
      </c>
      <c r="F5" s="15" t="s">
        <v>30</v>
      </c>
      <c r="G5" s="150"/>
      <c r="H5" s="151"/>
      <c r="I5" s="152"/>
      <c r="J5" s="151"/>
      <c r="K5" s="151"/>
    </row>
    <row r="6" spans="1:11" s="162" customFormat="1">
      <c r="A6" s="13">
        <v>3</v>
      </c>
      <c r="B6" s="135" t="s">
        <v>708</v>
      </c>
      <c r="C6" s="125">
        <v>47861</v>
      </c>
      <c r="D6" s="125" t="s">
        <v>29</v>
      </c>
      <c r="E6" s="156">
        <v>1</v>
      </c>
      <c r="F6" s="15" t="s">
        <v>30</v>
      </c>
      <c r="G6" s="150"/>
      <c r="H6" s="151"/>
      <c r="I6" s="152"/>
      <c r="J6" s="151"/>
      <c r="K6" s="151"/>
    </row>
    <row r="7" spans="1:11" s="162" customFormat="1">
      <c r="A7" s="13">
        <v>4</v>
      </c>
      <c r="B7" s="163" t="s">
        <v>28</v>
      </c>
      <c r="C7" s="164">
        <v>47863</v>
      </c>
      <c r="D7" s="44" t="s">
        <v>29</v>
      </c>
      <c r="E7" s="165">
        <v>6</v>
      </c>
      <c r="F7" s="13" t="s">
        <v>30</v>
      </c>
      <c r="G7" s="150"/>
      <c r="H7" s="151"/>
      <c r="I7" s="152"/>
      <c r="J7" s="151"/>
      <c r="K7" s="151"/>
    </row>
    <row r="8" spans="1:11" s="162" customFormat="1">
      <c r="A8" s="13">
        <v>5</v>
      </c>
      <c r="B8" s="163" t="s">
        <v>31</v>
      </c>
      <c r="C8" s="164">
        <v>47866</v>
      </c>
      <c r="D8" s="44" t="s">
        <v>29</v>
      </c>
      <c r="E8" s="165">
        <v>2</v>
      </c>
      <c r="F8" s="13" t="s">
        <v>30</v>
      </c>
      <c r="G8" s="150"/>
      <c r="H8" s="151"/>
      <c r="I8" s="152"/>
      <c r="J8" s="151"/>
      <c r="K8" s="151"/>
    </row>
    <row r="9" spans="1:11" s="162" customFormat="1">
      <c r="A9" s="13">
        <v>7</v>
      </c>
      <c r="B9" s="135" t="s">
        <v>709</v>
      </c>
      <c r="C9" s="125">
        <v>47869</v>
      </c>
      <c r="D9" s="125" t="s">
        <v>29</v>
      </c>
      <c r="E9" s="156">
        <v>1</v>
      </c>
      <c r="F9" s="15" t="s">
        <v>30</v>
      </c>
      <c r="G9" s="166"/>
      <c r="H9" s="151"/>
      <c r="I9" s="152"/>
      <c r="J9" s="151"/>
      <c r="K9" s="151"/>
    </row>
    <row r="10" spans="1:11" s="162" customFormat="1">
      <c r="A10" s="13">
        <v>8</v>
      </c>
      <c r="B10" s="135" t="s">
        <v>725</v>
      </c>
      <c r="C10" s="187" t="s">
        <v>770</v>
      </c>
      <c r="D10" s="125" t="s">
        <v>29</v>
      </c>
      <c r="E10" s="156">
        <v>1</v>
      </c>
      <c r="F10" s="15" t="s">
        <v>30</v>
      </c>
      <c r="G10" s="166"/>
      <c r="H10" s="151"/>
      <c r="I10" s="152"/>
      <c r="J10" s="151"/>
      <c r="K10" s="151"/>
    </row>
    <row r="11" spans="1:11" s="162" customFormat="1">
      <c r="A11" s="13">
        <v>9</v>
      </c>
      <c r="B11" s="135" t="s">
        <v>731</v>
      </c>
      <c r="C11" s="187" t="s">
        <v>771</v>
      </c>
      <c r="D11" s="125" t="s">
        <v>29</v>
      </c>
      <c r="E11" s="156">
        <v>1</v>
      </c>
      <c r="F11" s="15" t="s">
        <v>30</v>
      </c>
      <c r="G11" s="166"/>
      <c r="H11" s="151"/>
      <c r="I11" s="152"/>
      <c r="J11" s="151"/>
      <c r="K11" s="151"/>
    </row>
    <row r="12" spans="1:11" s="162" customFormat="1">
      <c r="A12" s="13">
        <v>10</v>
      </c>
      <c r="B12" s="121" t="s">
        <v>594</v>
      </c>
      <c r="C12" s="45">
        <v>1000661000</v>
      </c>
      <c r="D12" s="13" t="s">
        <v>29</v>
      </c>
      <c r="E12" s="157">
        <v>2</v>
      </c>
      <c r="F12" s="15" t="s">
        <v>30</v>
      </c>
      <c r="G12" s="166"/>
      <c r="H12" s="151"/>
      <c r="I12" s="152"/>
      <c r="J12" s="151"/>
      <c r="K12" s="151"/>
    </row>
    <row r="13" spans="1:11" s="162" customFormat="1">
      <c r="A13" s="13">
        <v>11</v>
      </c>
      <c r="B13" s="163" t="s">
        <v>69</v>
      </c>
      <c r="C13" s="167">
        <v>1002642510</v>
      </c>
      <c r="D13" s="44" t="s">
        <v>29</v>
      </c>
      <c r="E13" s="168">
        <v>4</v>
      </c>
      <c r="F13" s="44" t="s">
        <v>30</v>
      </c>
      <c r="G13" s="166"/>
      <c r="H13" s="151"/>
      <c r="I13" s="152"/>
      <c r="J13" s="151"/>
      <c r="K13" s="151"/>
    </row>
    <row r="14" spans="1:11" s="162" customFormat="1">
      <c r="A14" s="13">
        <v>12</v>
      </c>
      <c r="B14" s="135" t="s">
        <v>757</v>
      </c>
      <c r="C14" s="125">
        <v>1060072500</v>
      </c>
      <c r="D14" s="125" t="s">
        <v>29</v>
      </c>
      <c r="E14" s="156">
        <v>2</v>
      </c>
      <c r="F14" s="13" t="s">
        <v>30</v>
      </c>
      <c r="G14" s="150"/>
      <c r="H14" s="151"/>
      <c r="I14" s="152"/>
      <c r="J14" s="151"/>
      <c r="K14" s="151"/>
    </row>
    <row r="15" spans="1:11" s="162" customFormat="1">
      <c r="A15" s="13">
        <v>13</v>
      </c>
      <c r="B15" s="121" t="s">
        <v>265</v>
      </c>
      <c r="C15" s="169">
        <v>1063920500</v>
      </c>
      <c r="D15" s="13" t="s">
        <v>263</v>
      </c>
      <c r="E15" s="157">
        <v>10</v>
      </c>
      <c r="F15" s="15" t="s">
        <v>30</v>
      </c>
      <c r="G15" s="166"/>
      <c r="H15" s="151"/>
      <c r="I15" s="152"/>
      <c r="J15" s="151"/>
      <c r="K15" s="151"/>
    </row>
    <row r="16" spans="1:11" s="162" customFormat="1" ht="24">
      <c r="A16" s="13">
        <v>14</v>
      </c>
      <c r="B16" s="135" t="s">
        <v>728</v>
      </c>
      <c r="C16" s="125">
        <v>1064041000</v>
      </c>
      <c r="D16" s="125" t="s">
        <v>29</v>
      </c>
      <c r="E16" s="156">
        <v>4</v>
      </c>
      <c r="F16" s="15" t="s">
        <v>30</v>
      </c>
      <c r="G16" s="166"/>
      <c r="H16" s="151"/>
      <c r="I16" s="152"/>
      <c r="J16" s="151"/>
      <c r="K16" s="151"/>
    </row>
    <row r="17" spans="1:11" s="162" customFormat="1">
      <c r="A17" s="13">
        <v>15</v>
      </c>
      <c r="B17" s="163" t="s">
        <v>81</v>
      </c>
      <c r="C17" s="169">
        <v>1065410100</v>
      </c>
      <c r="D17" s="44" t="s">
        <v>29</v>
      </c>
      <c r="E17" s="165">
        <v>2</v>
      </c>
      <c r="F17" s="13" t="s">
        <v>30</v>
      </c>
      <c r="G17" s="150"/>
      <c r="H17" s="151"/>
      <c r="I17" s="152"/>
      <c r="J17" s="151"/>
      <c r="K17" s="151"/>
    </row>
    <row r="18" spans="1:11" s="162" customFormat="1">
      <c r="A18" s="13">
        <v>16</v>
      </c>
      <c r="B18" s="163" t="s">
        <v>68</v>
      </c>
      <c r="C18" s="167">
        <v>1153332500</v>
      </c>
      <c r="D18" s="44" t="s">
        <v>29</v>
      </c>
      <c r="E18" s="168">
        <v>10</v>
      </c>
      <c r="F18" s="44" t="s">
        <v>313</v>
      </c>
      <c r="G18" s="166"/>
      <c r="H18" s="151"/>
      <c r="I18" s="152"/>
      <c r="J18" s="151"/>
      <c r="K18" s="151"/>
    </row>
    <row r="19" spans="1:11" s="162" customFormat="1">
      <c r="A19" s="13">
        <v>17</v>
      </c>
      <c r="B19" s="170" t="s">
        <v>186</v>
      </c>
      <c r="C19" s="167">
        <v>4743733001</v>
      </c>
      <c r="D19" s="44" t="s">
        <v>29</v>
      </c>
      <c r="E19" s="171">
        <v>2</v>
      </c>
      <c r="F19" s="172" t="s">
        <v>187</v>
      </c>
      <c r="G19" s="166"/>
      <c r="H19" s="151"/>
      <c r="I19" s="152"/>
      <c r="J19" s="151"/>
      <c r="K19" s="151"/>
    </row>
    <row r="20" spans="1:11" s="162" customFormat="1">
      <c r="A20" s="13">
        <v>18</v>
      </c>
      <c r="B20" s="135" t="s">
        <v>667</v>
      </c>
      <c r="C20" s="125">
        <v>4906837001</v>
      </c>
      <c r="D20" s="125" t="s">
        <v>29</v>
      </c>
      <c r="E20" s="157">
        <v>2</v>
      </c>
      <c r="F20" s="15" t="s">
        <v>30</v>
      </c>
      <c r="G20" s="166"/>
      <c r="H20" s="151"/>
      <c r="I20" s="152"/>
      <c r="J20" s="151"/>
      <c r="K20" s="151"/>
    </row>
    <row r="21" spans="1:11" s="162" customFormat="1">
      <c r="A21" s="13">
        <v>19</v>
      </c>
      <c r="B21" s="135" t="s">
        <v>658</v>
      </c>
      <c r="C21" s="125">
        <v>11426338910</v>
      </c>
      <c r="D21" s="125" t="s">
        <v>29</v>
      </c>
      <c r="E21" s="157">
        <v>1</v>
      </c>
      <c r="F21" s="15" t="s">
        <v>30</v>
      </c>
      <c r="G21" s="166"/>
      <c r="H21" s="151"/>
      <c r="I21" s="152"/>
      <c r="J21" s="151"/>
      <c r="K21" s="151"/>
    </row>
    <row r="22" spans="1:11" s="162" customFormat="1">
      <c r="A22" s="13">
        <v>20</v>
      </c>
      <c r="B22" s="17" t="s">
        <v>228</v>
      </c>
      <c r="C22" s="13">
        <v>11644807001</v>
      </c>
      <c r="D22" s="13" t="s">
        <v>29</v>
      </c>
      <c r="E22" s="157">
        <v>2</v>
      </c>
      <c r="F22" s="15" t="s">
        <v>229</v>
      </c>
      <c r="G22" s="166"/>
      <c r="H22" s="151"/>
      <c r="I22" s="152"/>
      <c r="J22" s="151"/>
      <c r="K22" s="151"/>
    </row>
    <row r="23" spans="1:11" s="162" customFormat="1">
      <c r="A23" s="13">
        <v>21</v>
      </c>
      <c r="B23" s="135" t="s">
        <v>648</v>
      </c>
      <c r="C23" s="125">
        <v>11697471001</v>
      </c>
      <c r="D23" s="125" t="s">
        <v>29</v>
      </c>
      <c r="E23" s="157">
        <v>2</v>
      </c>
      <c r="F23" s="15" t="s">
        <v>30</v>
      </c>
      <c r="G23" s="166"/>
      <c r="H23" s="151"/>
      <c r="I23" s="152"/>
      <c r="J23" s="151"/>
      <c r="K23" s="151"/>
    </row>
    <row r="24" spans="1:11" s="162" customFormat="1">
      <c r="A24" s="13">
        <v>22</v>
      </c>
      <c r="B24" s="17" t="s">
        <v>195</v>
      </c>
      <c r="C24" s="13">
        <v>11785826001</v>
      </c>
      <c r="D24" s="13" t="s">
        <v>29</v>
      </c>
      <c r="E24" s="157">
        <v>4</v>
      </c>
      <c r="F24" s="15" t="s">
        <v>196</v>
      </c>
      <c r="G24" s="173"/>
      <c r="H24" s="151"/>
      <c r="I24" s="152"/>
      <c r="J24" s="151"/>
      <c r="K24" s="151"/>
    </row>
    <row r="25" spans="1:11" s="162" customFormat="1">
      <c r="A25" s="13">
        <v>23</v>
      </c>
      <c r="B25" s="17" t="s">
        <v>193</v>
      </c>
      <c r="C25" s="13">
        <v>11814362001</v>
      </c>
      <c r="D25" s="13" t="s">
        <v>29</v>
      </c>
      <c r="E25" s="157">
        <v>2</v>
      </c>
      <c r="F25" s="15" t="s">
        <v>194</v>
      </c>
      <c r="G25" s="173"/>
      <c r="H25" s="151"/>
      <c r="I25" s="152"/>
      <c r="J25" s="151"/>
      <c r="K25" s="151"/>
    </row>
    <row r="26" spans="1:11" s="162" customFormat="1" ht="60">
      <c r="A26" s="13">
        <v>24</v>
      </c>
      <c r="B26" s="17" t="s">
        <v>188</v>
      </c>
      <c r="C26" s="13">
        <v>11836153001</v>
      </c>
      <c r="D26" s="44" t="s">
        <v>29</v>
      </c>
      <c r="E26" s="157">
        <v>4</v>
      </c>
      <c r="F26" s="15" t="s">
        <v>189</v>
      </c>
      <c r="G26" s="173"/>
      <c r="H26" s="151"/>
      <c r="I26" s="152"/>
      <c r="J26" s="151"/>
      <c r="K26" s="151"/>
    </row>
    <row r="27" spans="1:11" s="162" customFormat="1" ht="24">
      <c r="A27" s="13">
        <v>25</v>
      </c>
      <c r="B27" s="121" t="s">
        <v>243</v>
      </c>
      <c r="C27" s="164" t="s">
        <v>281</v>
      </c>
      <c r="D27" s="13" t="s">
        <v>29</v>
      </c>
      <c r="E27" s="165">
        <v>4</v>
      </c>
      <c r="F27" s="15" t="s">
        <v>280</v>
      </c>
      <c r="G27" s="173"/>
      <c r="H27" s="151"/>
      <c r="I27" s="152"/>
      <c r="J27" s="151"/>
      <c r="K27" s="151"/>
    </row>
    <row r="28" spans="1:11" s="162" customFormat="1">
      <c r="A28" s="13">
        <v>26</v>
      </c>
      <c r="B28" s="163" t="s">
        <v>32</v>
      </c>
      <c r="C28" s="164" t="s">
        <v>33</v>
      </c>
      <c r="D28" s="44" t="s">
        <v>29</v>
      </c>
      <c r="E28" s="165">
        <v>2</v>
      </c>
      <c r="F28" s="13" t="s">
        <v>30</v>
      </c>
      <c r="G28" s="173"/>
      <c r="H28" s="151"/>
      <c r="I28" s="152"/>
      <c r="J28" s="151"/>
      <c r="K28" s="151"/>
    </row>
    <row r="29" spans="1:11" s="162" customFormat="1">
      <c r="A29" s="13">
        <v>27</v>
      </c>
      <c r="B29" s="163" t="s">
        <v>32</v>
      </c>
      <c r="C29" s="164" t="s">
        <v>34</v>
      </c>
      <c r="D29" s="44" t="s">
        <v>29</v>
      </c>
      <c r="E29" s="165">
        <v>2</v>
      </c>
      <c r="F29" s="13" t="s">
        <v>30</v>
      </c>
      <c r="G29" s="173"/>
      <c r="H29" s="151"/>
      <c r="I29" s="152"/>
      <c r="J29" s="151"/>
      <c r="K29" s="151"/>
    </row>
    <row r="30" spans="1:11" s="162" customFormat="1">
      <c r="A30" s="13">
        <v>28</v>
      </c>
      <c r="B30" s="135" t="s">
        <v>654</v>
      </c>
      <c r="C30" s="125" t="s">
        <v>655</v>
      </c>
      <c r="D30" s="125" t="s">
        <v>29</v>
      </c>
      <c r="E30" s="157">
        <v>2</v>
      </c>
      <c r="F30" s="15" t="s">
        <v>30</v>
      </c>
      <c r="G30" s="173"/>
      <c r="H30" s="151"/>
      <c r="I30" s="152"/>
      <c r="J30" s="151"/>
      <c r="K30" s="151"/>
    </row>
    <row r="31" spans="1:11" s="162" customFormat="1">
      <c r="A31" s="13">
        <v>30</v>
      </c>
      <c r="B31" s="163" t="s">
        <v>66</v>
      </c>
      <c r="C31" s="169" t="s">
        <v>67</v>
      </c>
      <c r="D31" s="44" t="s">
        <v>29</v>
      </c>
      <c r="E31" s="165">
        <v>8</v>
      </c>
      <c r="F31" s="13" t="s">
        <v>30</v>
      </c>
      <c r="G31" s="153"/>
      <c r="H31" s="151"/>
      <c r="I31" s="152"/>
      <c r="J31" s="151"/>
      <c r="K31" s="151"/>
    </row>
    <row r="32" spans="1:11" s="162" customFormat="1">
      <c r="A32" s="13">
        <v>31</v>
      </c>
      <c r="B32" s="163" t="s">
        <v>63</v>
      </c>
      <c r="C32" s="169" t="s">
        <v>64</v>
      </c>
      <c r="D32" s="44" t="s">
        <v>29</v>
      </c>
      <c r="E32" s="165">
        <v>4</v>
      </c>
      <c r="F32" s="13" t="s">
        <v>30</v>
      </c>
      <c r="G32" s="173"/>
      <c r="H32" s="151"/>
      <c r="I32" s="152"/>
      <c r="J32" s="151"/>
      <c r="K32" s="151"/>
    </row>
    <row r="33" spans="1:11" s="162" customFormat="1">
      <c r="A33" s="13">
        <v>32</v>
      </c>
      <c r="B33" s="163" t="s">
        <v>48</v>
      </c>
      <c r="C33" s="169" t="s">
        <v>49</v>
      </c>
      <c r="D33" s="44" t="s">
        <v>29</v>
      </c>
      <c r="E33" s="165">
        <v>8</v>
      </c>
      <c r="F33" s="13" t="s">
        <v>30</v>
      </c>
      <c r="G33" s="173"/>
      <c r="H33" s="151"/>
      <c r="I33" s="152"/>
      <c r="J33" s="151"/>
      <c r="K33" s="151"/>
    </row>
    <row r="34" spans="1:11" s="162" customFormat="1">
      <c r="A34" s="13">
        <v>33</v>
      </c>
      <c r="B34" s="163" t="s">
        <v>75</v>
      </c>
      <c r="C34" s="169" t="s">
        <v>76</v>
      </c>
      <c r="D34" s="44" t="s">
        <v>29</v>
      </c>
      <c r="E34" s="165">
        <v>4</v>
      </c>
      <c r="F34" s="13" t="s">
        <v>30</v>
      </c>
      <c r="G34" s="173"/>
      <c r="H34" s="151"/>
      <c r="I34" s="152"/>
      <c r="J34" s="151"/>
      <c r="K34" s="151"/>
    </row>
    <row r="35" spans="1:11" s="162" customFormat="1">
      <c r="A35" s="13">
        <v>34</v>
      </c>
      <c r="B35" s="163" t="s">
        <v>65</v>
      </c>
      <c r="C35" s="169" t="s">
        <v>35</v>
      </c>
      <c r="D35" s="44" t="s">
        <v>29</v>
      </c>
      <c r="E35" s="165">
        <v>10</v>
      </c>
      <c r="F35" s="13" t="s">
        <v>30</v>
      </c>
      <c r="G35" s="173"/>
      <c r="H35" s="151"/>
      <c r="I35" s="152"/>
      <c r="J35" s="151"/>
      <c r="K35" s="151"/>
    </row>
    <row r="36" spans="1:11" s="162" customFormat="1">
      <c r="A36" s="13">
        <v>35</v>
      </c>
      <c r="B36" s="135" t="s">
        <v>669</v>
      </c>
      <c r="C36" s="125" t="s">
        <v>670</v>
      </c>
      <c r="D36" s="125" t="s">
        <v>29</v>
      </c>
      <c r="E36" s="157">
        <v>2</v>
      </c>
      <c r="F36" s="15" t="s">
        <v>30</v>
      </c>
      <c r="G36" s="173"/>
      <c r="H36" s="151"/>
      <c r="I36" s="152"/>
      <c r="J36" s="151"/>
      <c r="K36" s="151"/>
    </row>
    <row r="37" spans="1:11" s="162" customFormat="1">
      <c r="A37" s="13">
        <v>36</v>
      </c>
      <c r="B37" s="135" t="s">
        <v>737</v>
      </c>
      <c r="C37" s="125" t="s">
        <v>738</v>
      </c>
      <c r="D37" s="125" t="s">
        <v>29</v>
      </c>
      <c r="E37" s="156">
        <v>1</v>
      </c>
      <c r="F37" s="15" t="s">
        <v>30</v>
      </c>
      <c r="G37" s="153"/>
      <c r="H37" s="151"/>
      <c r="I37" s="152"/>
      <c r="J37" s="151"/>
      <c r="K37" s="151"/>
    </row>
    <row r="38" spans="1:11" s="162" customFormat="1">
      <c r="A38" s="13">
        <v>37</v>
      </c>
      <c r="B38" s="163" t="s">
        <v>36</v>
      </c>
      <c r="C38" s="164" t="s">
        <v>37</v>
      </c>
      <c r="D38" s="44" t="s">
        <v>29</v>
      </c>
      <c r="E38" s="165">
        <v>4</v>
      </c>
      <c r="F38" s="13" t="s">
        <v>30</v>
      </c>
      <c r="G38" s="153"/>
      <c r="H38" s="151"/>
      <c r="I38" s="152"/>
      <c r="J38" s="151"/>
      <c r="K38" s="151"/>
    </row>
    <row r="39" spans="1:11" s="162" customFormat="1">
      <c r="A39" s="13">
        <v>40</v>
      </c>
      <c r="B39" s="163" t="s">
        <v>40</v>
      </c>
      <c r="C39" s="164" t="s">
        <v>41</v>
      </c>
      <c r="D39" s="44" t="s">
        <v>29</v>
      </c>
      <c r="E39" s="165">
        <v>8</v>
      </c>
      <c r="F39" s="13" t="s">
        <v>30</v>
      </c>
      <c r="G39" s="174"/>
      <c r="H39" s="151"/>
      <c r="I39" s="152"/>
      <c r="J39" s="151"/>
      <c r="K39" s="151"/>
    </row>
    <row r="40" spans="1:11" s="162" customFormat="1">
      <c r="A40" s="13">
        <v>41</v>
      </c>
      <c r="B40" s="163" t="s">
        <v>42</v>
      </c>
      <c r="C40" s="164" t="s">
        <v>43</v>
      </c>
      <c r="D40" s="44" t="s">
        <v>29</v>
      </c>
      <c r="E40" s="165">
        <v>8</v>
      </c>
      <c r="F40" s="13" t="s">
        <v>30</v>
      </c>
      <c r="G40" s="174"/>
      <c r="H40" s="151"/>
      <c r="I40" s="152"/>
      <c r="J40" s="151"/>
      <c r="K40" s="151"/>
    </row>
    <row r="41" spans="1:11" s="162" customFormat="1">
      <c r="A41" s="13">
        <v>42</v>
      </c>
      <c r="B41" s="163" t="s">
        <v>44</v>
      </c>
      <c r="C41" s="164" t="s">
        <v>45</v>
      </c>
      <c r="D41" s="44" t="s">
        <v>29</v>
      </c>
      <c r="E41" s="165">
        <v>2</v>
      </c>
      <c r="F41" s="13" t="s">
        <v>30</v>
      </c>
      <c r="G41" s="153"/>
      <c r="H41" s="151"/>
      <c r="I41" s="152"/>
      <c r="J41" s="151"/>
      <c r="K41" s="151"/>
    </row>
    <row r="42" spans="1:11" s="162" customFormat="1">
      <c r="A42" s="13">
        <v>43</v>
      </c>
      <c r="B42" s="163" t="s">
        <v>46</v>
      </c>
      <c r="C42" s="169" t="s">
        <v>47</v>
      </c>
      <c r="D42" s="44" t="s">
        <v>29</v>
      </c>
      <c r="E42" s="165">
        <v>8</v>
      </c>
      <c r="F42" s="13" t="s">
        <v>30</v>
      </c>
      <c r="G42" s="173"/>
      <c r="H42" s="151"/>
      <c r="I42" s="152"/>
      <c r="J42" s="151"/>
      <c r="K42" s="151"/>
    </row>
    <row r="43" spans="1:11" s="162" customFormat="1">
      <c r="A43" s="13">
        <v>44</v>
      </c>
      <c r="B43" s="135" t="s">
        <v>735</v>
      </c>
      <c r="C43" s="172" t="s">
        <v>736</v>
      </c>
      <c r="D43" s="125" t="s">
        <v>29</v>
      </c>
      <c r="E43" s="156">
        <v>1</v>
      </c>
      <c r="F43" s="15" t="s">
        <v>30</v>
      </c>
      <c r="G43" s="153"/>
      <c r="H43" s="151"/>
      <c r="I43" s="152"/>
      <c r="J43" s="151"/>
      <c r="K43" s="151"/>
    </row>
    <row r="44" spans="1:11" s="162" customFormat="1">
      <c r="A44" s="13">
        <v>45</v>
      </c>
      <c r="B44" s="163" t="s">
        <v>50</v>
      </c>
      <c r="C44" s="169" t="s">
        <v>51</v>
      </c>
      <c r="D44" s="44" t="s">
        <v>29</v>
      </c>
      <c r="E44" s="165">
        <v>8</v>
      </c>
      <c r="F44" s="13" t="s">
        <v>30</v>
      </c>
      <c r="G44" s="153"/>
      <c r="H44" s="151"/>
      <c r="I44" s="152"/>
      <c r="J44" s="151"/>
      <c r="K44" s="151"/>
    </row>
    <row r="45" spans="1:11" s="162" customFormat="1">
      <c r="A45" s="13">
        <v>46</v>
      </c>
      <c r="B45" s="163" t="s">
        <v>52</v>
      </c>
      <c r="C45" s="164" t="s">
        <v>53</v>
      </c>
      <c r="D45" s="44" t="s">
        <v>29</v>
      </c>
      <c r="E45" s="165">
        <v>6</v>
      </c>
      <c r="F45" s="13" t="s">
        <v>30</v>
      </c>
      <c r="G45" s="173"/>
      <c r="H45" s="151"/>
      <c r="I45" s="152"/>
      <c r="J45" s="151"/>
      <c r="K45" s="151"/>
    </row>
    <row r="46" spans="1:11" s="162" customFormat="1">
      <c r="A46" s="13">
        <v>47</v>
      </c>
      <c r="B46" s="163" t="s">
        <v>54</v>
      </c>
      <c r="C46" s="164" t="s">
        <v>55</v>
      </c>
      <c r="D46" s="44" t="s">
        <v>29</v>
      </c>
      <c r="E46" s="165">
        <v>2</v>
      </c>
      <c r="F46" s="13" t="s">
        <v>30</v>
      </c>
      <c r="G46" s="173"/>
      <c r="H46" s="151"/>
      <c r="I46" s="152"/>
      <c r="J46" s="151"/>
      <c r="K46" s="151"/>
    </row>
    <row r="47" spans="1:11" s="162" customFormat="1">
      <c r="A47" s="13">
        <v>48</v>
      </c>
      <c r="B47" s="163" t="s">
        <v>56</v>
      </c>
      <c r="C47" s="164" t="s">
        <v>57</v>
      </c>
      <c r="D47" s="44" t="s">
        <v>29</v>
      </c>
      <c r="E47" s="165">
        <v>4</v>
      </c>
      <c r="F47" s="13" t="s">
        <v>30</v>
      </c>
      <c r="G47" s="173"/>
      <c r="H47" s="151"/>
      <c r="I47" s="152"/>
      <c r="J47" s="151"/>
      <c r="K47" s="151"/>
    </row>
    <row r="48" spans="1:11" s="162" customFormat="1">
      <c r="A48" s="13">
        <v>50</v>
      </c>
      <c r="B48" s="135" t="s">
        <v>649</v>
      </c>
      <c r="C48" s="125" t="s">
        <v>650</v>
      </c>
      <c r="D48" s="125" t="s">
        <v>29</v>
      </c>
      <c r="E48" s="157">
        <v>2</v>
      </c>
      <c r="F48" s="15" t="s">
        <v>651</v>
      </c>
      <c r="G48" s="173"/>
      <c r="H48" s="151"/>
      <c r="I48" s="152"/>
      <c r="J48" s="151"/>
      <c r="K48" s="151"/>
    </row>
    <row r="49" spans="1:11" s="162" customFormat="1">
      <c r="A49" s="13">
        <v>51</v>
      </c>
      <c r="B49" s="163" t="s">
        <v>58</v>
      </c>
      <c r="C49" s="164" t="s">
        <v>59</v>
      </c>
      <c r="D49" s="44" t="s">
        <v>29</v>
      </c>
      <c r="E49" s="165">
        <v>2</v>
      </c>
      <c r="F49" s="13" t="s">
        <v>30</v>
      </c>
      <c r="G49" s="173"/>
      <c r="H49" s="151"/>
      <c r="I49" s="152"/>
      <c r="J49" s="151"/>
      <c r="K49" s="151"/>
    </row>
    <row r="50" spans="1:11" s="162" customFormat="1">
      <c r="A50" s="13">
        <v>52</v>
      </c>
      <c r="B50" s="175" t="s">
        <v>60</v>
      </c>
      <c r="C50" s="169" t="s">
        <v>61</v>
      </c>
      <c r="D50" s="44" t="s">
        <v>29</v>
      </c>
      <c r="E50" s="165">
        <v>8</v>
      </c>
      <c r="F50" s="13" t="s">
        <v>30</v>
      </c>
      <c r="G50" s="153"/>
      <c r="H50" s="151"/>
      <c r="I50" s="152"/>
      <c r="J50" s="151"/>
      <c r="K50" s="151"/>
    </row>
    <row r="51" spans="1:11" s="162" customFormat="1">
      <c r="A51" s="13">
        <v>53</v>
      </c>
      <c r="B51" s="121" t="s">
        <v>264</v>
      </c>
      <c r="C51" s="188" t="s">
        <v>773</v>
      </c>
      <c r="D51" s="13" t="s">
        <v>263</v>
      </c>
      <c r="E51" s="157">
        <v>6</v>
      </c>
      <c r="F51" s="15" t="s">
        <v>30</v>
      </c>
      <c r="G51" s="173"/>
      <c r="H51" s="151"/>
      <c r="I51" s="152"/>
      <c r="J51" s="151"/>
      <c r="K51" s="151"/>
    </row>
    <row r="52" spans="1:11" s="162" customFormat="1">
      <c r="A52" s="13">
        <v>54</v>
      </c>
      <c r="B52" s="175" t="s">
        <v>62</v>
      </c>
      <c r="C52" s="188" t="s">
        <v>772</v>
      </c>
      <c r="D52" s="44" t="s">
        <v>29</v>
      </c>
      <c r="E52" s="165">
        <v>8</v>
      </c>
      <c r="F52" s="13" t="s">
        <v>30</v>
      </c>
      <c r="G52" s="173"/>
      <c r="H52" s="151"/>
      <c r="I52" s="152"/>
      <c r="J52" s="151"/>
      <c r="K52" s="151"/>
    </row>
    <row r="53" spans="1:11" s="162" customFormat="1">
      <c r="A53" s="13">
        <v>55</v>
      </c>
      <c r="B53" s="121" t="s">
        <v>592</v>
      </c>
      <c r="C53" s="45" t="s">
        <v>599</v>
      </c>
      <c r="D53" s="13" t="s">
        <v>29</v>
      </c>
      <c r="E53" s="157">
        <v>6</v>
      </c>
      <c r="F53" s="15" t="s">
        <v>30</v>
      </c>
      <c r="G53" s="173"/>
      <c r="H53" s="151"/>
      <c r="I53" s="152"/>
      <c r="J53" s="151"/>
      <c r="K53" s="151"/>
    </row>
    <row r="54" spans="1:11" s="162" customFormat="1">
      <c r="A54" s="13">
        <v>57</v>
      </c>
      <c r="B54" s="175" t="s">
        <v>113</v>
      </c>
      <c r="C54" s="169" t="s">
        <v>114</v>
      </c>
      <c r="D54" s="44" t="s">
        <v>29</v>
      </c>
      <c r="E54" s="165">
        <v>6</v>
      </c>
      <c r="F54" s="13" t="s">
        <v>30</v>
      </c>
      <c r="G54" s="173"/>
      <c r="H54" s="151"/>
      <c r="I54" s="152"/>
      <c r="J54" s="151"/>
      <c r="K54" s="151"/>
    </row>
    <row r="55" spans="1:11" s="162" customFormat="1">
      <c r="A55" s="13">
        <v>59</v>
      </c>
      <c r="B55" s="128" t="s">
        <v>626</v>
      </c>
      <c r="C55" s="129" t="s">
        <v>627</v>
      </c>
      <c r="D55" s="15" t="s">
        <v>29</v>
      </c>
      <c r="E55" s="157">
        <v>6</v>
      </c>
      <c r="F55" s="43" t="s">
        <v>30</v>
      </c>
      <c r="G55" s="173"/>
      <c r="H55" s="151"/>
      <c r="I55" s="152"/>
      <c r="J55" s="151"/>
      <c r="K55" s="151"/>
    </row>
    <row r="56" spans="1:11" s="162" customFormat="1">
      <c r="A56" s="13">
        <v>60</v>
      </c>
      <c r="B56" s="176" t="s">
        <v>69</v>
      </c>
      <c r="C56" s="177" t="s">
        <v>762</v>
      </c>
      <c r="D56" s="44" t="s">
        <v>29</v>
      </c>
      <c r="E56" s="178">
        <v>2</v>
      </c>
      <c r="F56" s="43" t="s">
        <v>30</v>
      </c>
      <c r="G56" s="173"/>
      <c r="H56" s="151"/>
      <c r="I56" s="152"/>
      <c r="J56" s="151"/>
      <c r="K56" s="151"/>
    </row>
    <row r="57" spans="1:11" s="162" customFormat="1">
      <c r="A57" s="13">
        <v>61</v>
      </c>
      <c r="B57" s="17" t="s">
        <v>233</v>
      </c>
      <c r="C57" s="13" t="s">
        <v>234</v>
      </c>
      <c r="D57" s="13" t="s">
        <v>29</v>
      </c>
      <c r="E57" s="157">
        <v>4</v>
      </c>
      <c r="F57" s="15" t="s">
        <v>30</v>
      </c>
      <c r="G57" s="173"/>
      <c r="H57" s="151"/>
      <c r="I57" s="152"/>
      <c r="J57" s="151"/>
      <c r="K57" s="151"/>
    </row>
    <row r="58" spans="1:11" s="162" customFormat="1">
      <c r="A58" s="13">
        <v>62</v>
      </c>
      <c r="B58" s="163" t="s">
        <v>70</v>
      </c>
      <c r="C58" s="179" t="s">
        <v>71</v>
      </c>
      <c r="D58" s="44" t="s">
        <v>29</v>
      </c>
      <c r="E58" s="168">
        <v>8</v>
      </c>
      <c r="F58" s="44" t="s">
        <v>30</v>
      </c>
      <c r="G58" s="173"/>
      <c r="H58" s="151"/>
      <c r="I58" s="152"/>
      <c r="J58" s="151"/>
      <c r="K58" s="151"/>
    </row>
    <row r="59" spans="1:11" s="162" customFormat="1">
      <c r="A59" s="13">
        <v>63</v>
      </c>
      <c r="B59" s="135" t="s">
        <v>697</v>
      </c>
      <c r="C59" s="125" t="s">
        <v>698</v>
      </c>
      <c r="D59" s="125" t="s">
        <v>29</v>
      </c>
      <c r="E59" s="156">
        <v>1</v>
      </c>
      <c r="F59" s="15" t="s">
        <v>30</v>
      </c>
      <c r="G59" s="174"/>
      <c r="H59" s="151"/>
      <c r="I59" s="152"/>
      <c r="J59" s="151"/>
      <c r="K59" s="151"/>
    </row>
    <row r="60" spans="1:11" s="162" customFormat="1">
      <c r="A60" s="13">
        <v>65</v>
      </c>
      <c r="B60" s="163" t="s">
        <v>73</v>
      </c>
      <c r="C60" s="164" t="s">
        <v>74</v>
      </c>
      <c r="D60" s="44" t="s">
        <v>29</v>
      </c>
      <c r="E60" s="165">
        <v>4</v>
      </c>
      <c r="F60" s="13" t="s">
        <v>30</v>
      </c>
      <c r="G60" s="173"/>
      <c r="H60" s="151"/>
      <c r="I60" s="152"/>
      <c r="J60" s="151"/>
      <c r="K60" s="151"/>
    </row>
    <row r="61" spans="1:11" s="162" customFormat="1">
      <c r="A61" s="13">
        <v>66</v>
      </c>
      <c r="B61" s="163" t="s">
        <v>77</v>
      </c>
      <c r="C61" s="169" t="s">
        <v>78</v>
      </c>
      <c r="D61" s="44" t="s">
        <v>29</v>
      </c>
      <c r="E61" s="165">
        <v>4</v>
      </c>
      <c r="F61" s="13" t="s">
        <v>30</v>
      </c>
      <c r="G61" s="173"/>
      <c r="H61" s="151"/>
      <c r="I61" s="152"/>
      <c r="J61" s="151"/>
      <c r="K61" s="151"/>
    </row>
    <row r="62" spans="1:11" s="162" customFormat="1">
      <c r="A62" s="13">
        <v>67</v>
      </c>
      <c r="B62" s="163" t="s">
        <v>72</v>
      </c>
      <c r="C62" s="167" t="s">
        <v>586</v>
      </c>
      <c r="D62" s="44" t="s">
        <v>29</v>
      </c>
      <c r="E62" s="168">
        <v>2</v>
      </c>
      <c r="F62" s="44" t="s">
        <v>285</v>
      </c>
      <c r="G62" s="173"/>
      <c r="H62" s="151"/>
      <c r="I62" s="152"/>
      <c r="J62" s="151"/>
      <c r="K62" s="151"/>
    </row>
    <row r="63" spans="1:11" s="162" customFormat="1">
      <c r="A63" s="13">
        <v>68</v>
      </c>
      <c r="B63" s="135" t="s">
        <v>726</v>
      </c>
      <c r="C63" s="125" t="s">
        <v>727</v>
      </c>
      <c r="D63" s="125" t="s">
        <v>29</v>
      </c>
      <c r="E63" s="156">
        <v>2</v>
      </c>
      <c r="F63" s="15" t="s">
        <v>30</v>
      </c>
      <c r="G63" s="173"/>
      <c r="H63" s="151"/>
      <c r="I63" s="152"/>
      <c r="J63" s="151"/>
      <c r="K63" s="151"/>
    </row>
    <row r="64" spans="1:11" s="162" customFormat="1" ht="24">
      <c r="A64" s="13">
        <v>69</v>
      </c>
      <c r="B64" s="135" t="s">
        <v>734</v>
      </c>
      <c r="C64" s="125" t="s">
        <v>763</v>
      </c>
      <c r="D64" s="125" t="s">
        <v>29</v>
      </c>
      <c r="E64" s="156">
        <v>1</v>
      </c>
      <c r="F64" s="15" t="s">
        <v>30</v>
      </c>
      <c r="G64" s="153"/>
      <c r="H64" s="151"/>
      <c r="I64" s="152"/>
      <c r="J64" s="151"/>
      <c r="K64" s="151"/>
    </row>
    <row r="65" spans="1:11" s="162" customFormat="1">
      <c r="A65" s="13">
        <v>70</v>
      </c>
      <c r="B65" s="121" t="s">
        <v>590</v>
      </c>
      <c r="C65" s="45" t="s">
        <v>597</v>
      </c>
      <c r="D65" s="13" t="s">
        <v>29</v>
      </c>
      <c r="E65" s="157">
        <v>2</v>
      </c>
      <c r="F65" s="15" t="s">
        <v>30</v>
      </c>
      <c r="G65" s="153"/>
      <c r="H65" s="151"/>
      <c r="I65" s="152"/>
      <c r="J65" s="151"/>
      <c r="K65" s="151"/>
    </row>
    <row r="66" spans="1:11" s="162" customFormat="1" ht="24">
      <c r="A66" s="13">
        <v>73</v>
      </c>
      <c r="B66" s="121" t="s">
        <v>593</v>
      </c>
      <c r="C66" s="45" t="s">
        <v>600</v>
      </c>
      <c r="D66" s="13" t="s">
        <v>29</v>
      </c>
      <c r="E66" s="157">
        <v>2</v>
      </c>
      <c r="F66" s="15" t="s">
        <v>30</v>
      </c>
      <c r="G66" s="173"/>
      <c r="H66" s="151"/>
      <c r="I66" s="152"/>
      <c r="J66" s="151"/>
      <c r="K66" s="151"/>
    </row>
    <row r="67" spans="1:11" s="162" customFormat="1">
      <c r="A67" s="13">
        <v>74</v>
      </c>
      <c r="B67" s="17" t="s">
        <v>261</v>
      </c>
      <c r="C67" s="13" t="s">
        <v>262</v>
      </c>
      <c r="D67" s="13" t="s">
        <v>29</v>
      </c>
      <c r="E67" s="157">
        <v>2</v>
      </c>
      <c r="F67" s="15" t="s">
        <v>30</v>
      </c>
      <c r="G67" s="173"/>
      <c r="H67" s="151"/>
      <c r="I67" s="152"/>
      <c r="J67" s="151"/>
      <c r="K67" s="151"/>
    </row>
    <row r="68" spans="1:11" s="162" customFormat="1" ht="36">
      <c r="A68" s="13">
        <v>75</v>
      </c>
      <c r="B68" s="17" t="s">
        <v>253</v>
      </c>
      <c r="C68" s="13" t="s">
        <v>254</v>
      </c>
      <c r="D68" s="13" t="s">
        <v>29</v>
      </c>
      <c r="E68" s="165">
        <v>4</v>
      </c>
      <c r="F68" s="15" t="s">
        <v>30</v>
      </c>
      <c r="G68" s="173"/>
      <c r="H68" s="151"/>
      <c r="I68" s="152"/>
      <c r="J68" s="151"/>
      <c r="K68" s="151"/>
    </row>
    <row r="69" spans="1:11" s="162" customFormat="1" ht="24">
      <c r="A69" s="13">
        <v>76</v>
      </c>
      <c r="B69" s="180" t="s">
        <v>636</v>
      </c>
      <c r="C69" s="181" t="s">
        <v>637</v>
      </c>
      <c r="D69" s="125" t="s">
        <v>29</v>
      </c>
      <c r="E69" s="178">
        <v>2</v>
      </c>
      <c r="F69" s="43" t="s">
        <v>30</v>
      </c>
      <c r="G69" s="173"/>
      <c r="H69" s="151"/>
      <c r="I69" s="152"/>
      <c r="J69" s="151"/>
      <c r="K69" s="151"/>
    </row>
    <row r="70" spans="1:11" s="162" customFormat="1">
      <c r="A70" s="13">
        <v>77</v>
      </c>
      <c r="B70" s="163" t="s">
        <v>79</v>
      </c>
      <c r="C70" s="164" t="s">
        <v>80</v>
      </c>
      <c r="D70" s="44" t="s">
        <v>29</v>
      </c>
      <c r="E70" s="165">
        <v>6</v>
      </c>
      <c r="F70" s="13" t="s">
        <v>30</v>
      </c>
      <c r="G70" s="173"/>
      <c r="H70" s="151"/>
      <c r="I70" s="152"/>
      <c r="J70" s="151"/>
      <c r="K70" s="151"/>
    </row>
    <row r="71" spans="1:11" s="162" customFormat="1">
      <c r="A71" s="13">
        <v>79</v>
      </c>
      <c r="B71" s="135" t="s">
        <v>711</v>
      </c>
      <c r="C71" s="125" t="s">
        <v>712</v>
      </c>
      <c r="D71" s="125" t="s">
        <v>29</v>
      </c>
      <c r="E71" s="156">
        <v>1</v>
      </c>
      <c r="F71" s="15" t="s">
        <v>30</v>
      </c>
      <c r="G71" s="173"/>
      <c r="H71" s="151"/>
      <c r="I71" s="152"/>
      <c r="J71" s="151"/>
      <c r="K71" s="151"/>
    </row>
    <row r="72" spans="1:11" s="162" customFormat="1">
      <c r="A72" s="13">
        <v>80</v>
      </c>
      <c r="B72" s="121" t="s">
        <v>251</v>
      </c>
      <c r="C72" s="13" t="s">
        <v>252</v>
      </c>
      <c r="D72" s="13" t="s">
        <v>29</v>
      </c>
      <c r="E72" s="165">
        <v>4</v>
      </c>
      <c r="F72" s="15" t="s">
        <v>30</v>
      </c>
      <c r="G72" s="173"/>
      <c r="H72" s="151"/>
      <c r="I72" s="152"/>
      <c r="J72" s="151"/>
      <c r="K72" s="151"/>
    </row>
    <row r="73" spans="1:11" s="162" customFormat="1">
      <c r="A73" s="13">
        <v>81</v>
      </c>
      <c r="B73" s="121" t="s">
        <v>588</v>
      </c>
      <c r="C73" s="45" t="s">
        <v>595</v>
      </c>
      <c r="D73" s="13" t="s">
        <v>29</v>
      </c>
      <c r="E73" s="157">
        <v>6</v>
      </c>
      <c r="F73" s="15" t="s">
        <v>30</v>
      </c>
      <c r="G73" s="173"/>
      <c r="H73" s="151"/>
      <c r="I73" s="152"/>
      <c r="J73" s="151"/>
      <c r="K73" s="151"/>
    </row>
    <row r="74" spans="1:11" s="162" customFormat="1">
      <c r="A74" s="13">
        <v>82</v>
      </c>
      <c r="B74" s="135" t="s">
        <v>695</v>
      </c>
      <c r="C74" s="125" t="s">
        <v>696</v>
      </c>
      <c r="D74" s="125" t="s">
        <v>29</v>
      </c>
      <c r="E74" s="156">
        <v>1</v>
      </c>
      <c r="F74" s="15" t="s">
        <v>30</v>
      </c>
      <c r="G74" s="173"/>
      <c r="H74" s="151"/>
      <c r="I74" s="152"/>
      <c r="J74" s="151"/>
      <c r="K74" s="151"/>
    </row>
    <row r="75" spans="1:11" s="162" customFormat="1">
      <c r="A75" s="13">
        <v>83</v>
      </c>
      <c r="B75" s="136" t="s">
        <v>634</v>
      </c>
      <c r="C75" s="42" t="s">
        <v>635</v>
      </c>
      <c r="D75" s="42" t="s">
        <v>29</v>
      </c>
      <c r="E75" s="156">
        <v>6</v>
      </c>
      <c r="F75" s="43" t="s">
        <v>30</v>
      </c>
      <c r="G75" s="173"/>
      <c r="H75" s="151"/>
      <c r="I75" s="152"/>
      <c r="J75" s="151"/>
      <c r="K75" s="151"/>
    </row>
    <row r="76" spans="1:11" s="162" customFormat="1" ht="24">
      <c r="A76" s="13">
        <v>84</v>
      </c>
      <c r="B76" s="135" t="s">
        <v>729</v>
      </c>
      <c r="C76" s="125" t="s">
        <v>730</v>
      </c>
      <c r="D76" s="125" t="s">
        <v>29</v>
      </c>
      <c r="E76" s="156">
        <v>1</v>
      </c>
      <c r="F76" s="15" t="s">
        <v>30</v>
      </c>
      <c r="G76" s="15"/>
      <c r="H76" s="151"/>
      <c r="I76" s="152"/>
      <c r="J76" s="151"/>
      <c r="K76" s="151"/>
    </row>
    <row r="77" spans="1:11" s="162" customFormat="1">
      <c r="A77" s="13">
        <v>85</v>
      </c>
      <c r="B77" s="121" t="s">
        <v>589</v>
      </c>
      <c r="C77" s="45" t="s">
        <v>596</v>
      </c>
      <c r="D77" s="13" t="s">
        <v>29</v>
      </c>
      <c r="E77" s="157">
        <v>2</v>
      </c>
      <c r="F77" s="15" t="s">
        <v>30</v>
      </c>
      <c r="G77" s="15"/>
      <c r="H77" s="151"/>
      <c r="I77" s="152"/>
      <c r="J77" s="151"/>
      <c r="K77" s="151"/>
    </row>
    <row r="78" spans="1:11" s="162" customFormat="1">
      <c r="A78" s="13">
        <v>86</v>
      </c>
      <c r="B78" s="17" t="s">
        <v>222</v>
      </c>
      <c r="C78" s="13" t="s">
        <v>223</v>
      </c>
      <c r="D78" s="13" t="s">
        <v>29</v>
      </c>
      <c r="E78" s="157">
        <v>2</v>
      </c>
      <c r="F78" s="15" t="s">
        <v>224</v>
      </c>
      <c r="G78" s="15"/>
      <c r="H78" s="151"/>
      <c r="I78" s="152"/>
      <c r="J78" s="151"/>
      <c r="K78" s="151"/>
    </row>
    <row r="79" spans="1:11" s="162" customFormat="1">
      <c r="A79" s="13">
        <v>87</v>
      </c>
      <c r="B79" s="135" t="s">
        <v>732</v>
      </c>
      <c r="C79" s="125" t="s">
        <v>733</v>
      </c>
      <c r="D79" s="125" t="s">
        <v>29</v>
      </c>
      <c r="E79" s="156">
        <v>1</v>
      </c>
      <c r="F79" s="15" t="s">
        <v>30</v>
      </c>
      <c r="G79" s="149"/>
      <c r="H79" s="151"/>
      <c r="I79" s="152"/>
      <c r="J79" s="151"/>
      <c r="K79" s="151"/>
    </row>
    <row r="80" spans="1:11" s="162" customFormat="1">
      <c r="A80" s="13">
        <v>88</v>
      </c>
      <c r="B80" s="163" t="s">
        <v>82</v>
      </c>
      <c r="C80" s="164" t="s">
        <v>83</v>
      </c>
      <c r="D80" s="44" t="s">
        <v>29</v>
      </c>
      <c r="E80" s="165">
        <v>2</v>
      </c>
      <c r="F80" s="13" t="s">
        <v>30</v>
      </c>
      <c r="G80" s="15"/>
      <c r="H80" s="151"/>
      <c r="I80" s="152"/>
      <c r="J80" s="151"/>
      <c r="K80" s="151"/>
    </row>
    <row r="81" spans="1:11" s="162" customFormat="1">
      <c r="A81" s="13">
        <v>89</v>
      </c>
      <c r="B81" s="163" t="s">
        <v>84</v>
      </c>
      <c r="C81" s="164" t="s">
        <v>85</v>
      </c>
      <c r="D81" s="44" t="s">
        <v>29</v>
      </c>
      <c r="E81" s="165">
        <v>4</v>
      </c>
      <c r="F81" s="13" t="s">
        <v>30</v>
      </c>
      <c r="G81" s="15"/>
      <c r="H81" s="151"/>
      <c r="I81" s="152"/>
      <c r="J81" s="151"/>
      <c r="K81" s="151"/>
    </row>
    <row r="82" spans="1:11" s="162" customFormat="1">
      <c r="A82" s="13">
        <v>90</v>
      </c>
      <c r="B82" s="163" t="s">
        <v>86</v>
      </c>
      <c r="C82" s="164" t="s">
        <v>87</v>
      </c>
      <c r="D82" s="44" t="s">
        <v>29</v>
      </c>
      <c r="E82" s="165">
        <v>2</v>
      </c>
      <c r="F82" s="13" t="s">
        <v>30</v>
      </c>
      <c r="G82" s="15"/>
      <c r="H82" s="151"/>
      <c r="I82" s="152"/>
      <c r="J82" s="151"/>
      <c r="K82" s="151"/>
    </row>
    <row r="83" spans="1:11" s="162" customFormat="1">
      <c r="A83" s="13">
        <v>91</v>
      </c>
      <c r="B83" s="163" t="s">
        <v>86</v>
      </c>
      <c r="C83" s="164" t="s">
        <v>88</v>
      </c>
      <c r="D83" s="44" t="s">
        <v>29</v>
      </c>
      <c r="E83" s="165">
        <v>2</v>
      </c>
      <c r="F83" s="13" t="s">
        <v>30</v>
      </c>
      <c r="G83" s="149"/>
      <c r="H83" s="151"/>
      <c r="I83" s="152"/>
      <c r="J83" s="151"/>
      <c r="K83" s="151"/>
    </row>
    <row r="84" spans="1:11" s="162" customFormat="1">
      <c r="A84" s="13">
        <v>92</v>
      </c>
      <c r="B84" s="121" t="s">
        <v>601</v>
      </c>
      <c r="C84" s="45" t="s">
        <v>602</v>
      </c>
      <c r="D84" s="13" t="s">
        <v>29</v>
      </c>
      <c r="E84" s="157">
        <v>4</v>
      </c>
      <c r="F84" s="15" t="s">
        <v>30</v>
      </c>
      <c r="G84" s="15"/>
      <c r="H84" s="151"/>
      <c r="I84" s="152"/>
      <c r="J84" s="151"/>
      <c r="K84" s="151"/>
    </row>
    <row r="85" spans="1:11" s="162" customFormat="1" ht="24">
      <c r="A85" s="13">
        <v>93</v>
      </c>
      <c r="B85" s="17" t="s">
        <v>215</v>
      </c>
      <c r="C85" s="13" t="s">
        <v>216</v>
      </c>
      <c r="D85" s="13" t="s">
        <v>29</v>
      </c>
      <c r="E85" s="157">
        <v>2</v>
      </c>
      <c r="F85" s="15" t="s">
        <v>30</v>
      </c>
      <c r="G85" s="15"/>
      <c r="H85" s="151"/>
      <c r="I85" s="152"/>
      <c r="J85" s="151"/>
      <c r="K85" s="151"/>
    </row>
    <row r="86" spans="1:11" s="162" customFormat="1" ht="24">
      <c r="A86" s="13">
        <v>94</v>
      </c>
      <c r="B86" s="121" t="s">
        <v>211</v>
      </c>
      <c r="C86" s="169" t="s">
        <v>212</v>
      </c>
      <c r="D86" s="13" t="s">
        <v>29</v>
      </c>
      <c r="E86" s="165">
        <v>4</v>
      </c>
      <c r="F86" s="15" t="s">
        <v>30</v>
      </c>
      <c r="G86" s="15"/>
      <c r="H86" s="151"/>
      <c r="I86" s="152"/>
      <c r="J86" s="151"/>
      <c r="K86" s="151"/>
    </row>
    <row r="87" spans="1:11" s="162" customFormat="1">
      <c r="A87" s="13">
        <v>95</v>
      </c>
      <c r="B87" s="163" t="s">
        <v>89</v>
      </c>
      <c r="C87" s="164" t="s">
        <v>90</v>
      </c>
      <c r="D87" s="44" t="s">
        <v>29</v>
      </c>
      <c r="E87" s="165">
        <v>4</v>
      </c>
      <c r="F87" s="13" t="s">
        <v>30</v>
      </c>
      <c r="G87" s="149"/>
      <c r="H87" s="151"/>
      <c r="I87" s="152"/>
      <c r="J87" s="151"/>
      <c r="K87" s="151"/>
    </row>
    <row r="88" spans="1:11" s="162" customFormat="1">
      <c r="A88" s="13">
        <v>96</v>
      </c>
      <c r="B88" s="163" t="s">
        <v>91</v>
      </c>
      <c r="C88" s="164" t="s">
        <v>92</v>
      </c>
      <c r="D88" s="44" t="s">
        <v>29</v>
      </c>
      <c r="E88" s="165">
        <v>4</v>
      </c>
      <c r="F88" s="13" t="s">
        <v>30</v>
      </c>
      <c r="G88" s="15"/>
      <c r="H88" s="151"/>
      <c r="I88" s="152"/>
      <c r="J88" s="151"/>
      <c r="K88" s="151"/>
    </row>
    <row r="89" spans="1:11" s="162" customFormat="1">
      <c r="A89" s="13">
        <v>97</v>
      </c>
      <c r="B89" s="163" t="s">
        <v>93</v>
      </c>
      <c r="C89" s="164" t="s">
        <v>94</v>
      </c>
      <c r="D89" s="44" t="s">
        <v>29</v>
      </c>
      <c r="E89" s="165">
        <v>2</v>
      </c>
      <c r="F89" s="13" t="s">
        <v>30</v>
      </c>
      <c r="G89" s="15"/>
      <c r="H89" s="151"/>
      <c r="I89" s="152"/>
      <c r="J89" s="151"/>
      <c r="K89" s="151"/>
    </row>
    <row r="90" spans="1:11" s="162" customFormat="1" ht="24">
      <c r="A90" s="13">
        <v>98</v>
      </c>
      <c r="B90" s="126" t="s">
        <v>622</v>
      </c>
      <c r="C90" s="15" t="s">
        <v>623</v>
      </c>
      <c r="D90" s="123" t="s">
        <v>612</v>
      </c>
      <c r="E90" s="156">
        <v>2</v>
      </c>
      <c r="F90" s="125" t="s">
        <v>299</v>
      </c>
      <c r="G90" s="15"/>
      <c r="H90" s="151"/>
      <c r="I90" s="152"/>
      <c r="J90" s="151"/>
      <c r="K90" s="151"/>
    </row>
    <row r="91" spans="1:11" s="162" customFormat="1">
      <c r="A91" s="13">
        <v>99</v>
      </c>
      <c r="B91" s="121" t="s">
        <v>591</v>
      </c>
      <c r="C91" s="45" t="s">
        <v>598</v>
      </c>
      <c r="D91" s="13" t="s">
        <v>29</v>
      </c>
      <c r="E91" s="157">
        <v>4</v>
      </c>
      <c r="F91" s="15" t="s">
        <v>30</v>
      </c>
      <c r="G91" s="15"/>
      <c r="H91" s="151"/>
      <c r="I91" s="152"/>
      <c r="J91" s="151"/>
      <c r="K91" s="151"/>
    </row>
    <row r="92" spans="1:11" s="162" customFormat="1">
      <c r="A92" s="13">
        <v>100</v>
      </c>
      <c r="B92" s="17" t="s">
        <v>200</v>
      </c>
      <c r="C92" s="13" t="s">
        <v>201</v>
      </c>
      <c r="D92" s="13" t="s">
        <v>29</v>
      </c>
      <c r="E92" s="157">
        <v>2</v>
      </c>
      <c r="F92" s="15" t="s">
        <v>202</v>
      </c>
      <c r="G92" s="149"/>
      <c r="H92" s="151"/>
      <c r="I92" s="152"/>
      <c r="J92" s="151"/>
      <c r="K92" s="151"/>
    </row>
    <row r="93" spans="1:11" s="162" customFormat="1">
      <c r="A93" s="13">
        <v>101</v>
      </c>
      <c r="B93" s="163" t="s">
        <v>95</v>
      </c>
      <c r="C93" s="164" t="s">
        <v>96</v>
      </c>
      <c r="D93" s="44" t="s">
        <v>29</v>
      </c>
      <c r="E93" s="165">
        <v>6</v>
      </c>
      <c r="F93" s="13" t="s">
        <v>30</v>
      </c>
      <c r="G93" s="150"/>
      <c r="H93" s="151"/>
      <c r="I93" s="152"/>
      <c r="J93" s="151"/>
      <c r="K93" s="151"/>
    </row>
    <row r="94" spans="1:11" s="162" customFormat="1">
      <c r="A94" s="13">
        <v>102</v>
      </c>
      <c r="B94" s="163" t="s">
        <v>97</v>
      </c>
      <c r="C94" s="164" t="s">
        <v>98</v>
      </c>
      <c r="D94" s="44" t="s">
        <v>29</v>
      </c>
      <c r="E94" s="165">
        <v>2</v>
      </c>
      <c r="F94" s="13" t="s">
        <v>30</v>
      </c>
      <c r="G94" s="150"/>
      <c r="H94" s="151"/>
      <c r="I94" s="152"/>
      <c r="J94" s="151"/>
      <c r="K94" s="151"/>
    </row>
    <row r="95" spans="1:11" s="162" customFormat="1">
      <c r="A95" s="13">
        <v>104</v>
      </c>
      <c r="B95" s="17" t="s">
        <v>237</v>
      </c>
      <c r="C95" s="13" t="s">
        <v>238</v>
      </c>
      <c r="D95" s="13" t="s">
        <v>29</v>
      </c>
      <c r="E95" s="157">
        <v>2</v>
      </c>
      <c r="F95" s="15" t="s">
        <v>30</v>
      </c>
      <c r="G95" s="150"/>
      <c r="H95" s="151"/>
      <c r="I95" s="152"/>
      <c r="J95" s="151"/>
      <c r="K95" s="151"/>
    </row>
    <row r="96" spans="1:11" s="162" customFormat="1">
      <c r="A96" s="13">
        <v>105</v>
      </c>
      <c r="B96" s="17" t="s">
        <v>275</v>
      </c>
      <c r="C96" s="13" t="s">
        <v>276</v>
      </c>
      <c r="D96" s="13" t="s">
        <v>29</v>
      </c>
      <c r="E96" s="157">
        <v>4</v>
      </c>
      <c r="F96" s="15" t="s">
        <v>30</v>
      </c>
      <c r="G96" s="150"/>
      <c r="H96" s="151"/>
      <c r="I96" s="152"/>
      <c r="J96" s="151"/>
      <c r="K96" s="151"/>
    </row>
    <row r="97" spans="1:11" s="162" customFormat="1">
      <c r="A97" s="13">
        <v>106</v>
      </c>
      <c r="B97" s="163" t="s">
        <v>99</v>
      </c>
      <c r="C97" s="164" t="s">
        <v>100</v>
      </c>
      <c r="D97" s="44" t="s">
        <v>29</v>
      </c>
      <c r="E97" s="165">
        <v>6</v>
      </c>
      <c r="F97" s="13" t="s">
        <v>30</v>
      </c>
      <c r="G97" s="154"/>
      <c r="H97" s="151"/>
      <c r="I97" s="152"/>
      <c r="J97" s="151"/>
      <c r="K97" s="151"/>
    </row>
    <row r="98" spans="1:11" s="162" customFormat="1">
      <c r="A98" s="13">
        <v>107</v>
      </c>
      <c r="B98" s="163" t="s">
        <v>101</v>
      </c>
      <c r="C98" s="164" t="s">
        <v>102</v>
      </c>
      <c r="D98" s="44" t="s">
        <v>29</v>
      </c>
      <c r="E98" s="165">
        <v>8</v>
      </c>
      <c r="F98" s="13" t="s">
        <v>30</v>
      </c>
      <c r="G98" s="150"/>
      <c r="H98" s="151"/>
      <c r="I98" s="152"/>
      <c r="J98" s="151"/>
      <c r="K98" s="151"/>
    </row>
    <row r="99" spans="1:11" s="162" customFormat="1">
      <c r="A99" s="13">
        <v>108</v>
      </c>
      <c r="B99" s="121" t="s">
        <v>619</v>
      </c>
      <c r="C99" s="45" t="s">
        <v>620</v>
      </c>
      <c r="D99" s="123" t="s">
        <v>612</v>
      </c>
      <c r="E99" s="157">
        <v>2</v>
      </c>
      <c r="F99" s="15" t="s">
        <v>621</v>
      </c>
      <c r="G99" s="150"/>
      <c r="H99" s="151"/>
      <c r="I99" s="152"/>
      <c r="J99" s="151"/>
      <c r="K99" s="151"/>
    </row>
    <row r="100" spans="1:11" s="162" customFormat="1">
      <c r="A100" s="13">
        <v>109</v>
      </c>
      <c r="B100" s="136" t="s">
        <v>632</v>
      </c>
      <c r="C100" s="42" t="s">
        <v>633</v>
      </c>
      <c r="D100" s="42" t="s">
        <v>29</v>
      </c>
      <c r="E100" s="156">
        <v>2</v>
      </c>
      <c r="F100" s="43" t="s">
        <v>30</v>
      </c>
      <c r="G100" s="150"/>
      <c r="H100" s="151"/>
      <c r="I100" s="152"/>
      <c r="J100" s="151"/>
      <c r="K100" s="151"/>
    </row>
    <row r="101" spans="1:11" s="162" customFormat="1">
      <c r="A101" s="13">
        <v>110</v>
      </c>
      <c r="B101" s="17" t="s">
        <v>197</v>
      </c>
      <c r="C101" s="13" t="s">
        <v>277</v>
      </c>
      <c r="D101" s="13" t="s">
        <v>29</v>
      </c>
      <c r="E101" s="157">
        <v>8</v>
      </c>
      <c r="F101" s="15" t="s">
        <v>278</v>
      </c>
      <c r="G101" s="150"/>
      <c r="H101" s="151"/>
      <c r="I101" s="152"/>
      <c r="J101" s="151"/>
      <c r="K101" s="151"/>
    </row>
    <row r="102" spans="1:11" s="162" customFormat="1">
      <c r="A102" s="13">
        <v>111</v>
      </c>
      <c r="B102" s="135" t="s">
        <v>652</v>
      </c>
      <c r="C102" s="125" t="s">
        <v>653</v>
      </c>
      <c r="D102" s="125" t="s">
        <v>29</v>
      </c>
      <c r="E102" s="157">
        <v>4</v>
      </c>
      <c r="F102" s="15" t="s">
        <v>30</v>
      </c>
      <c r="G102" s="150"/>
      <c r="H102" s="151"/>
      <c r="I102" s="152"/>
      <c r="J102" s="151"/>
      <c r="K102" s="151"/>
    </row>
    <row r="103" spans="1:11" s="162" customFormat="1">
      <c r="A103" s="13">
        <v>112</v>
      </c>
      <c r="B103" s="121" t="s">
        <v>250</v>
      </c>
      <c r="C103" s="13" t="s">
        <v>279</v>
      </c>
      <c r="D103" s="13" t="s">
        <v>29</v>
      </c>
      <c r="E103" s="165">
        <v>6</v>
      </c>
      <c r="F103" s="15" t="s">
        <v>30</v>
      </c>
      <c r="G103" s="150"/>
      <c r="H103" s="151"/>
      <c r="I103" s="152"/>
      <c r="J103" s="151"/>
      <c r="K103" s="151"/>
    </row>
    <row r="104" spans="1:11" s="162" customFormat="1">
      <c r="A104" s="13">
        <v>113</v>
      </c>
      <c r="B104" s="163" t="s">
        <v>103</v>
      </c>
      <c r="C104" s="164" t="s">
        <v>104</v>
      </c>
      <c r="D104" s="44" t="s">
        <v>29</v>
      </c>
      <c r="E104" s="165">
        <v>4</v>
      </c>
      <c r="F104" s="13" t="s">
        <v>30</v>
      </c>
      <c r="G104" s="150"/>
      <c r="H104" s="151"/>
      <c r="I104" s="152"/>
      <c r="J104" s="151"/>
      <c r="K104" s="151"/>
    </row>
    <row r="105" spans="1:11" s="162" customFormat="1">
      <c r="A105" s="13">
        <v>114</v>
      </c>
      <c r="B105" s="135" t="s">
        <v>717</v>
      </c>
      <c r="C105" s="125" t="s">
        <v>718</v>
      </c>
      <c r="D105" s="125" t="s">
        <v>29</v>
      </c>
      <c r="E105" s="156">
        <v>3</v>
      </c>
      <c r="F105" s="15" t="s">
        <v>30</v>
      </c>
      <c r="G105" s="150"/>
      <c r="H105" s="151"/>
      <c r="I105" s="152"/>
      <c r="J105" s="151"/>
      <c r="K105" s="151"/>
    </row>
    <row r="106" spans="1:11" s="162" customFormat="1">
      <c r="A106" s="13">
        <v>115</v>
      </c>
      <c r="B106" s="163" t="s">
        <v>105</v>
      </c>
      <c r="C106" s="164" t="s">
        <v>106</v>
      </c>
      <c r="D106" s="44" t="s">
        <v>29</v>
      </c>
      <c r="E106" s="165">
        <v>4</v>
      </c>
      <c r="F106" s="13" t="s">
        <v>30</v>
      </c>
      <c r="G106" s="150"/>
      <c r="H106" s="151"/>
      <c r="I106" s="152"/>
      <c r="J106" s="151"/>
      <c r="K106" s="151"/>
    </row>
    <row r="107" spans="1:11" s="162" customFormat="1">
      <c r="A107" s="13">
        <v>116</v>
      </c>
      <c r="B107" s="135" t="s">
        <v>713</v>
      </c>
      <c r="C107" s="125" t="s">
        <v>714</v>
      </c>
      <c r="D107" s="125" t="s">
        <v>29</v>
      </c>
      <c r="E107" s="156">
        <v>1</v>
      </c>
      <c r="F107" s="15" t="s">
        <v>30</v>
      </c>
      <c r="G107" s="154"/>
      <c r="H107" s="151"/>
      <c r="I107" s="152"/>
      <c r="J107" s="151"/>
      <c r="K107" s="151"/>
    </row>
    <row r="108" spans="1:11" s="162" customFormat="1">
      <c r="A108" s="13">
        <v>117</v>
      </c>
      <c r="B108" s="163" t="s">
        <v>107</v>
      </c>
      <c r="C108" s="164" t="s">
        <v>108</v>
      </c>
      <c r="D108" s="44" t="s">
        <v>29</v>
      </c>
      <c r="E108" s="165">
        <v>8</v>
      </c>
      <c r="F108" s="13" t="s">
        <v>30</v>
      </c>
      <c r="G108" s="125"/>
      <c r="H108" s="151"/>
      <c r="I108" s="152"/>
      <c r="J108" s="151"/>
      <c r="K108" s="151"/>
    </row>
    <row r="109" spans="1:11" s="162" customFormat="1">
      <c r="A109" s="13">
        <v>118</v>
      </c>
      <c r="B109" s="163" t="s">
        <v>109</v>
      </c>
      <c r="C109" s="164" t="s">
        <v>110</v>
      </c>
      <c r="D109" s="44" t="s">
        <v>29</v>
      </c>
      <c r="E109" s="165">
        <v>4</v>
      </c>
      <c r="F109" s="13" t="s">
        <v>30</v>
      </c>
      <c r="G109" s="154"/>
      <c r="H109" s="151"/>
      <c r="I109" s="152"/>
      <c r="J109" s="151"/>
      <c r="K109" s="151"/>
    </row>
    <row r="110" spans="1:11" s="162" customFormat="1">
      <c r="A110" s="13">
        <v>119</v>
      </c>
      <c r="B110" s="163" t="s">
        <v>111</v>
      </c>
      <c r="C110" s="164" t="s">
        <v>112</v>
      </c>
      <c r="D110" s="44" t="s">
        <v>29</v>
      </c>
      <c r="E110" s="165">
        <v>6</v>
      </c>
      <c r="F110" s="13" t="s">
        <v>30</v>
      </c>
      <c r="G110" s="154"/>
      <c r="H110" s="151"/>
      <c r="I110" s="152"/>
      <c r="J110" s="151"/>
      <c r="K110" s="151"/>
    </row>
    <row r="111" spans="1:11" s="162" customFormat="1">
      <c r="A111" s="13">
        <v>120</v>
      </c>
      <c r="B111" s="180" t="s">
        <v>113</v>
      </c>
      <c r="C111" s="181" t="s">
        <v>764</v>
      </c>
      <c r="D111" s="125" t="s">
        <v>29</v>
      </c>
      <c r="E111" s="178">
        <v>4</v>
      </c>
      <c r="F111" s="43" t="s">
        <v>30</v>
      </c>
      <c r="G111" s="154"/>
      <c r="H111" s="151"/>
      <c r="I111" s="152"/>
      <c r="J111" s="151"/>
      <c r="K111" s="151"/>
    </row>
    <row r="112" spans="1:11" s="162" customFormat="1">
      <c r="A112" s="13">
        <v>121</v>
      </c>
      <c r="B112" s="163" t="s">
        <v>115</v>
      </c>
      <c r="C112" s="164" t="s">
        <v>116</v>
      </c>
      <c r="D112" s="44" t="s">
        <v>29</v>
      </c>
      <c r="E112" s="165">
        <v>4</v>
      </c>
      <c r="F112" s="13" t="s">
        <v>30</v>
      </c>
      <c r="G112" s="154"/>
      <c r="H112" s="151"/>
      <c r="I112" s="152"/>
      <c r="J112" s="151"/>
      <c r="K112" s="151"/>
    </row>
    <row r="113" spans="1:11" s="162" customFormat="1">
      <c r="A113" s="13">
        <v>122</v>
      </c>
      <c r="B113" s="121" t="s">
        <v>248</v>
      </c>
      <c r="C113" s="13" t="s">
        <v>249</v>
      </c>
      <c r="D113" s="13" t="s">
        <v>29</v>
      </c>
      <c r="E113" s="165">
        <v>4</v>
      </c>
      <c r="F113" s="15" t="s">
        <v>30</v>
      </c>
      <c r="G113" s="154"/>
      <c r="H113" s="151"/>
      <c r="I113" s="152"/>
      <c r="J113" s="151"/>
      <c r="K113" s="151"/>
    </row>
    <row r="114" spans="1:11" s="162" customFormat="1">
      <c r="A114" s="13">
        <v>123</v>
      </c>
      <c r="B114" s="163" t="s">
        <v>117</v>
      </c>
      <c r="C114" s="164" t="s">
        <v>118</v>
      </c>
      <c r="D114" s="44" t="s">
        <v>29</v>
      </c>
      <c r="E114" s="165">
        <v>2</v>
      </c>
      <c r="F114" s="13" t="s">
        <v>30</v>
      </c>
      <c r="G114" s="154"/>
      <c r="H114" s="151"/>
      <c r="I114" s="152"/>
      <c r="J114" s="151"/>
      <c r="K114" s="151"/>
    </row>
    <row r="115" spans="1:11" s="162" customFormat="1">
      <c r="A115" s="13">
        <v>124</v>
      </c>
      <c r="B115" s="139" t="s">
        <v>206</v>
      </c>
      <c r="C115" s="13" t="s">
        <v>207</v>
      </c>
      <c r="D115" s="13" t="s">
        <v>29</v>
      </c>
      <c r="E115" s="157">
        <v>2</v>
      </c>
      <c r="F115" s="15" t="s">
        <v>26</v>
      </c>
      <c r="G115" s="154"/>
      <c r="H115" s="151"/>
      <c r="I115" s="152"/>
      <c r="J115" s="151"/>
      <c r="K115" s="151"/>
    </row>
    <row r="116" spans="1:11" s="162" customFormat="1">
      <c r="A116" s="13">
        <v>125</v>
      </c>
      <c r="B116" s="17" t="s">
        <v>203</v>
      </c>
      <c r="C116" s="13" t="s">
        <v>204</v>
      </c>
      <c r="D116" s="13" t="s">
        <v>29</v>
      </c>
      <c r="E116" s="157">
        <v>2</v>
      </c>
      <c r="F116" s="15" t="s">
        <v>205</v>
      </c>
      <c r="G116" s="154"/>
      <c r="H116" s="151"/>
      <c r="I116" s="152"/>
      <c r="J116" s="151"/>
      <c r="K116" s="151"/>
    </row>
    <row r="117" spans="1:11" s="162" customFormat="1">
      <c r="A117" s="13">
        <v>126</v>
      </c>
      <c r="B117" s="17" t="s">
        <v>225</v>
      </c>
      <c r="C117" s="13" t="s">
        <v>226</v>
      </c>
      <c r="D117" s="13" t="s">
        <v>29</v>
      </c>
      <c r="E117" s="157">
        <v>4</v>
      </c>
      <c r="F117" s="15" t="s">
        <v>227</v>
      </c>
      <c r="G117" s="154"/>
      <c r="H117" s="151"/>
      <c r="I117" s="152"/>
      <c r="J117" s="151"/>
      <c r="K117" s="151"/>
    </row>
    <row r="118" spans="1:11" s="162" customFormat="1">
      <c r="A118" s="13">
        <v>127</v>
      </c>
      <c r="B118" s="135" t="s">
        <v>701</v>
      </c>
      <c r="C118" s="125" t="s">
        <v>702</v>
      </c>
      <c r="D118" s="125" t="s">
        <v>29</v>
      </c>
      <c r="E118" s="156">
        <v>1</v>
      </c>
      <c r="F118" s="15" t="s">
        <v>30</v>
      </c>
      <c r="G118" s="154"/>
      <c r="H118" s="151"/>
      <c r="I118" s="152"/>
      <c r="J118" s="151"/>
      <c r="K118" s="151"/>
    </row>
    <row r="119" spans="1:11" s="162" customFormat="1">
      <c r="A119" s="13">
        <v>128</v>
      </c>
      <c r="B119" s="182" t="s">
        <v>266</v>
      </c>
      <c r="C119" s="45" t="s">
        <v>267</v>
      </c>
      <c r="D119" s="13" t="s">
        <v>29</v>
      </c>
      <c r="E119" s="157">
        <v>2</v>
      </c>
      <c r="F119" s="15" t="s">
        <v>30</v>
      </c>
      <c r="G119" s="154"/>
      <c r="H119" s="151"/>
      <c r="I119" s="152"/>
      <c r="J119" s="151"/>
      <c r="K119" s="151"/>
    </row>
    <row r="120" spans="1:11" s="162" customFormat="1">
      <c r="A120" s="13">
        <v>129</v>
      </c>
      <c r="B120" s="46" t="s">
        <v>613</v>
      </c>
      <c r="C120" s="189" t="s">
        <v>774</v>
      </c>
      <c r="D120" s="123" t="s">
        <v>612</v>
      </c>
      <c r="E120" s="158">
        <v>2</v>
      </c>
      <c r="F120" s="123" t="s">
        <v>614</v>
      </c>
      <c r="G120" s="154"/>
      <c r="H120" s="151"/>
      <c r="I120" s="152"/>
      <c r="J120" s="151"/>
      <c r="K120" s="151"/>
    </row>
    <row r="121" spans="1:11" s="162" customFormat="1" ht="24">
      <c r="A121" s="13">
        <v>130</v>
      </c>
      <c r="B121" s="135" t="s">
        <v>747</v>
      </c>
      <c r="C121" s="125" t="s">
        <v>748</v>
      </c>
      <c r="D121" s="125" t="s">
        <v>29</v>
      </c>
      <c r="E121" s="156">
        <v>2</v>
      </c>
      <c r="F121" s="13" t="s">
        <v>30</v>
      </c>
      <c r="G121" s="154"/>
      <c r="H121" s="151"/>
      <c r="I121" s="152"/>
      <c r="J121" s="151"/>
      <c r="K121" s="151"/>
    </row>
    <row r="122" spans="1:11" s="162" customFormat="1" ht="24">
      <c r="A122" s="13">
        <v>131</v>
      </c>
      <c r="B122" s="135" t="s">
        <v>753</v>
      </c>
      <c r="C122" s="125" t="s">
        <v>754</v>
      </c>
      <c r="D122" s="125" t="s">
        <v>29</v>
      </c>
      <c r="E122" s="156">
        <v>2</v>
      </c>
      <c r="F122" s="13" t="s">
        <v>30</v>
      </c>
      <c r="G122" s="154"/>
      <c r="H122" s="151"/>
      <c r="I122" s="152"/>
      <c r="J122" s="151"/>
      <c r="K122" s="151"/>
    </row>
    <row r="123" spans="1:11" s="162" customFormat="1">
      <c r="A123" s="13">
        <v>132</v>
      </c>
      <c r="B123" s="17" t="s">
        <v>230</v>
      </c>
      <c r="C123" s="13" t="s">
        <v>231</v>
      </c>
      <c r="D123" s="13" t="s">
        <v>29</v>
      </c>
      <c r="E123" s="157">
        <v>4</v>
      </c>
      <c r="F123" s="15" t="s">
        <v>232</v>
      </c>
      <c r="G123" s="154"/>
      <c r="H123" s="151"/>
      <c r="I123" s="152"/>
      <c r="J123" s="151"/>
      <c r="K123" s="151"/>
    </row>
    <row r="124" spans="1:11" s="162" customFormat="1">
      <c r="A124" s="13">
        <v>133</v>
      </c>
      <c r="B124" s="135" t="s">
        <v>644</v>
      </c>
      <c r="C124" s="125" t="s">
        <v>645</v>
      </c>
      <c r="D124" s="125" t="s">
        <v>29</v>
      </c>
      <c r="E124" s="157">
        <v>4</v>
      </c>
      <c r="F124" s="15" t="s">
        <v>30</v>
      </c>
      <c r="G124" s="154"/>
      <c r="H124" s="151"/>
      <c r="I124" s="152"/>
      <c r="J124" s="151"/>
      <c r="K124" s="151"/>
    </row>
    <row r="125" spans="1:11" s="162" customFormat="1">
      <c r="A125" s="13">
        <v>134</v>
      </c>
      <c r="B125" s="163" t="s">
        <v>119</v>
      </c>
      <c r="C125" s="164" t="s">
        <v>120</v>
      </c>
      <c r="D125" s="44" t="s">
        <v>29</v>
      </c>
      <c r="E125" s="165">
        <v>10</v>
      </c>
      <c r="F125" s="13" t="s">
        <v>30</v>
      </c>
      <c r="G125" s="154"/>
      <c r="H125" s="151"/>
      <c r="I125" s="152"/>
      <c r="J125" s="151"/>
      <c r="K125" s="151"/>
    </row>
    <row r="126" spans="1:11" s="162" customFormat="1">
      <c r="A126" s="13">
        <v>135</v>
      </c>
      <c r="B126" s="17" t="s">
        <v>198</v>
      </c>
      <c r="C126" s="13" t="s">
        <v>199</v>
      </c>
      <c r="D126" s="13" t="s">
        <v>29</v>
      </c>
      <c r="E126" s="157">
        <v>2</v>
      </c>
      <c r="F126" s="15" t="s">
        <v>19</v>
      </c>
      <c r="G126" s="154"/>
      <c r="H126" s="151"/>
      <c r="I126" s="152"/>
      <c r="J126" s="151"/>
      <c r="K126" s="151"/>
    </row>
    <row r="127" spans="1:11" s="162" customFormat="1">
      <c r="A127" s="13">
        <v>137</v>
      </c>
      <c r="B127" s="17" t="s">
        <v>259</v>
      </c>
      <c r="C127" s="13" t="s">
        <v>260</v>
      </c>
      <c r="D127" s="13" t="s">
        <v>29</v>
      </c>
      <c r="E127" s="157">
        <v>10</v>
      </c>
      <c r="F127" s="15" t="s">
        <v>24</v>
      </c>
      <c r="G127" s="154"/>
      <c r="H127" s="151"/>
      <c r="I127" s="152"/>
      <c r="J127" s="151"/>
      <c r="K127" s="151"/>
    </row>
    <row r="128" spans="1:11" s="162" customFormat="1">
      <c r="A128" s="13">
        <v>138</v>
      </c>
      <c r="B128" s="135" t="s">
        <v>647</v>
      </c>
      <c r="C128" s="125" t="s">
        <v>765</v>
      </c>
      <c r="D128" s="125" t="s">
        <v>29</v>
      </c>
      <c r="E128" s="157">
        <v>4</v>
      </c>
      <c r="F128" s="15" t="s">
        <v>30</v>
      </c>
      <c r="G128" s="154"/>
      <c r="H128" s="151"/>
      <c r="I128" s="152"/>
      <c r="J128" s="151"/>
      <c r="K128" s="151"/>
    </row>
    <row r="129" spans="1:11" s="162" customFormat="1">
      <c r="A129" s="13">
        <v>139</v>
      </c>
      <c r="B129" s="135" t="s">
        <v>703</v>
      </c>
      <c r="C129" s="187" t="s">
        <v>775</v>
      </c>
      <c r="D129" s="125" t="s">
        <v>29</v>
      </c>
      <c r="E129" s="156">
        <v>1</v>
      </c>
      <c r="F129" s="15" t="s">
        <v>30</v>
      </c>
      <c r="G129" s="154"/>
      <c r="H129" s="151"/>
      <c r="I129" s="152"/>
      <c r="J129" s="151"/>
      <c r="K129" s="151"/>
    </row>
    <row r="130" spans="1:11" s="162" customFormat="1">
      <c r="A130" s="13">
        <v>140</v>
      </c>
      <c r="B130" s="135" t="s">
        <v>755</v>
      </c>
      <c r="C130" s="125" t="s">
        <v>756</v>
      </c>
      <c r="D130" s="125" t="s">
        <v>29</v>
      </c>
      <c r="E130" s="156">
        <v>2</v>
      </c>
      <c r="F130" s="13" t="s">
        <v>30</v>
      </c>
      <c r="G130" s="154"/>
      <c r="H130" s="151"/>
      <c r="I130" s="152"/>
      <c r="J130" s="151"/>
      <c r="K130" s="151"/>
    </row>
    <row r="131" spans="1:11" s="162" customFormat="1">
      <c r="A131" s="13">
        <v>141</v>
      </c>
      <c r="B131" s="135" t="s">
        <v>638</v>
      </c>
      <c r="C131" s="125" t="s">
        <v>639</v>
      </c>
      <c r="D131" s="125" t="s">
        <v>29</v>
      </c>
      <c r="E131" s="157">
        <v>6</v>
      </c>
      <c r="F131" s="15" t="s">
        <v>30</v>
      </c>
      <c r="G131" s="154"/>
      <c r="H131" s="151"/>
      <c r="I131" s="152"/>
      <c r="J131" s="151"/>
      <c r="K131" s="151"/>
    </row>
    <row r="132" spans="1:11" s="162" customFormat="1">
      <c r="A132" s="13">
        <v>142</v>
      </c>
      <c r="B132" s="135" t="s">
        <v>751</v>
      </c>
      <c r="C132" s="125" t="s">
        <v>752</v>
      </c>
      <c r="D132" s="125" t="s">
        <v>29</v>
      </c>
      <c r="E132" s="156">
        <v>2</v>
      </c>
      <c r="F132" s="13" t="s">
        <v>30</v>
      </c>
      <c r="G132" s="154"/>
      <c r="H132" s="151"/>
      <c r="I132" s="152"/>
      <c r="J132" s="151"/>
      <c r="K132" s="151"/>
    </row>
    <row r="133" spans="1:11" s="162" customFormat="1">
      <c r="A133" s="13">
        <v>143</v>
      </c>
      <c r="B133" s="121" t="s">
        <v>603</v>
      </c>
      <c r="C133" s="45" t="s">
        <v>604</v>
      </c>
      <c r="D133" s="13" t="s">
        <v>29</v>
      </c>
      <c r="E133" s="157">
        <v>4</v>
      </c>
      <c r="F133" s="15" t="s">
        <v>30</v>
      </c>
      <c r="G133" s="154"/>
      <c r="H133" s="151"/>
      <c r="I133" s="152"/>
      <c r="J133" s="151"/>
      <c r="K133" s="151"/>
    </row>
    <row r="134" spans="1:11" s="162" customFormat="1">
      <c r="A134" s="13">
        <v>144</v>
      </c>
      <c r="B134" s="163" t="s">
        <v>121</v>
      </c>
      <c r="C134" s="164" t="s">
        <v>122</v>
      </c>
      <c r="D134" s="44" t="s">
        <v>29</v>
      </c>
      <c r="E134" s="165">
        <v>2</v>
      </c>
      <c r="F134" s="13" t="s">
        <v>30</v>
      </c>
      <c r="G134" s="154"/>
      <c r="H134" s="151"/>
      <c r="I134" s="152"/>
      <c r="J134" s="151"/>
      <c r="K134" s="151"/>
    </row>
    <row r="135" spans="1:11" s="162" customFormat="1">
      <c r="A135" s="13">
        <v>145</v>
      </c>
      <c r="B135" s="17" t="s">
        <v>217</v>
      </c>
      <c r="C135" s="13" t="s">
        <v>218</v>
      </c>
      <c r="D135" s="13" t="s">
        <v>29</v>
      </c>
      <c r="E135" s="157">
        <v>2</v>
      </c>
      <c r="F135" s="15" t="s">
        <v>30</v>
      </c>
      <c r="G135" s="154"/>
      <c r="H135" s="151"/>
      <c r="I135" s="152"/>
      <c r="J135" s="151"/>
      <c r="K135" s="151"/>
    </row>
    <row r="136" spans="1:11" s="162" customFormat="1">
      <c r="A136" s="13">
        <v>146</v>
      </c>
      <c r="B136" s="121" t="s">
        <v>606</v>
      </c>
      <c r="C136" s="45" t="s">
        <v>605</v>
      </c>
      <c r="D136" s="13" t="s">
        <v>29</v>
      </c>
      <c r="E136" s="157">
        <v>4</v>
      </c>
      <c r="F136" s="15" t="s">
        <v>30</v>
      </c>
      <c r="G136" s="154"/>
      <c r="H136" s="151"/>
      <c r="I136" s="152"/>
      <c r="J136" s="151"/>
      <c r="K136" s="151"/>
    </row>
    <row r="137" spans="1:11" s="162" customFormat="1">
      <c r="A137" s="13">
        <v>147</v>
      </c>
      <c r="B137" s="163" t="s">
        <v>123</v>
      </c>
      <c r="C137" s="164" t="s">
        <v>124</v>
      </c>
      <c r="D137" s="44" t="s">
        <v>29</v>
      </c>
      <c r="E137" s="165">
        <v>6</v>
      </c>
      <c r="F137" s="13" t="s">
        <v>30</v>
      </c>
      <c r="G137" s="154"/>
      <c r="H137" s="151"/>
      <c r="I137" s="152"/>
      <c r="J137" s="151"/>
      <c r="K137" s="151"/>
    </row>
    <row r="138" spans="1:11" s="162" customFormat="1">
      <c r="A138" s="13">
        <v>148</v>
      </c>
      <c r="B138" s="163" t="s">
        <v>125</v>
      </c>
      <c r="C138" s="164" t="s">
        <v>126</v>
      </c>
      <c r="D138" s="44" t="s">
        <v>29</v>
      </c>
      <c r="E138" s="165">
        <v>6</v>
      </c>
      <c r="F138" s="13" t="s">
        <v>30</v>
      </c>
      <c r="G138" s="154"/>
      <c r="H138" s="151"/>
      <c r="I138" s="152"/>
      <c r="J138" s="151"/>
      <c r="K138" s="151"/>
    </row>
    <row r="139" spans="1:11" s="162" customFormat="1">
      <c r="A139" s="13">
        <v>149</v>
      </c>
      <c r="B139" s="163" t="s">
        <v>127</v>
      </c>
      <c r="C139" s="164" t="s">
        <v>128</v>
      </c>
      <c r="D139" s="44" t="s">
        <v>29</v>
      </c>
      <c r="E139" s="165">
        <v>6</v>
      </c>
      <c r="F139" s="13" t="s">
        <v>30</v>
      </c>
      <c r="G139" s="154"/>
      <c r="H139" s="151"/>
      <c r="I139" s="152"/>
      <c r="J139" s="151"/>
      <c r="K139" s="151"/>
    </row>
    <row r="140" spans="1:11" s="162" customFormat="1" ht="24">
      <c r="A140" s="13">
        <v>150</v>
      </c>
      <c r="B140" s="121" t="s">
        <v>241</v>
      </c>
      <c r="C140" s="13" t="s">
        <v>242</v>
      </c>
      <c r="D140" s="13" t="s">
        <v>29</v>
      </c>
      <c r="E140" s="165">
        <v>4</v>
      </c>
      <c r="F140" s="15" t="s">
        <v>30</v>
      </c>
      <c r="G140" s="154"/>
      <c r="H140" s="151"/>
      <c r="I140" s="152"/>
      <c r="J140" s="151"/>
      <c r="K140" s="151"/>
    </row>
    <row r="141" spans="1:11" s="162" customFormat="1">
      <c r="A141" s="13">
        <v>151</v>
      </c>
      <c r="B141" s="163" t="s">
        <v>129</v>
      </c>
      <c r="C141" s="164" t="s">
        <v>130</v>
      </c>
      <c r="D141" s="44" t="s">
        <v>29</v>
      </c>
      <c r="E141" s="165">
        <v>2</v>
      </c>
      <c r="F141" s="13" t="s">
        <v>30</v>
      </c>
      <c r="G141" s="154"/>
      <c r="H141" s="151"/>
      <c r="I141" s="152"/>
      <c r="J141" s="151"/>
      <c r="K141" s="151"/>
    </row>
    <row r="142" spans="1:11" s="162" customFormat="1">
      <c r="A142" s="13">
        <v>152</v>
      </c>
      <c r="B142" s="121" t="s">
        <v>607</v>
      </c>
      <c r="C142" s="45" t="s">
        <v>743</v>
      </c>
      <c r="D142" s="13" t="s">
        <v>29</v>
      </c>
      <c r="E142" s="157">
        <v>4</v>
      </c>
      <c r="F142" s="15" t="s">
        <v>30</v>
      </c>
      <c r="G142" s="154"/>
      <c r="H142" s="151"/>
      <c r="I142" s="152"/>
      <c r="J142" s="151"/>
      <c r="K142" s="151"/>
    </row>
    <row r="143" spans="1:11" s="162" customFormat="1">
      <c r="A143" s="13">
        <v>153</v>
      </c>
      <c r="B143" s="163" t="s">
        <v>131</v>
      </c>
      <c r="C143" s="164" t="s">
        <v>132</v>
      </c>
      <c r="D143" s="44" t="s">
        <v>29</v>
      </c>
      <c r="E143" s="165">
        <v>10</v>
      </c>
      <c r="F143" s="13" t="s">
        <v>30</v>
      </c>
      <c r="G143" s="154"/>
      <c r="H143" s="151"/>
      <c r="I143" s="152"/>
      <c r="J143" s="151"/>
      <c r="K143" s="151"/>
    </row>
    <row r="144" spans="1:11" s="162" customFormat="1">
      <c r="A144" s="13">
        <v>154</v>
      </c>
      <c r="B144" s="163" t="s">
        <v>131</v>
      </c>
      <c r="C144" s="164" t="s">
        <v>133</v>
      </c>
      <c r="D144" s="44" t="s">
        <v>29</v>
      </c>
      <c r="E144" s="165">
        <v>4</v>
      </c>
      <c r="F144" s="13" t="s">
        <v>30</v>
      </c>
      <c r="G144" s="154"/>
      <c r="H144" s="151"/>
      <c r="I144" s="152"/>
      <c r="J144" s="151"/>
      <c r="K144" s="151"/>
    </row>
    <row r="145" spans="1:11" s="162" customFormat="1">
      <c r="A145" s="13">
        <v>155</v>
      </c>
      <c r="B145" s="135" t="s">
        <v>745</v>
      </c>
      <c r="C145" s="125" t="s">
        <v>746</v>
      </c>
      <c r="D145" s="125" t="s">
        <v>29</v>
      </c>
      <c r="E145" s="156">
        <v>2</v>
      </c>
      <c r="F145" s="13" t="s">
        <v>30</v>
      </c>
      <c r="G145" s="154"/>
      <c r="H145" s="151"/>
      <c r="I145" s="152"/>
      <c r="J145" s="151"/>
      <c r="K145" s="151"/>
    </row>
    <row r="146" spans="1:11" s="162" customFormat="1">
      <c r="A146" s="13">
        <v>156</v>
      </c>
      <c r="B146" s="17" t="s">
        <v>213</v>
      </c>
      <c r="C146" s="13" t="s">
        <v>214</v>
      </c>
      <c r="D146" s="13" t="s">
        <v>29</v>
      </c>
      <c r="E146" s="157">
        <v>2</v>
      </c>
      <c r="F146" s="15" t="s">
        <v>30</v>
      </c>
      <c r="G146" s="154"/>
      <c r="H146" s="151"/>
      <c r="I146" s="152"/>
      <c r="J146" s="151"/>
      <c r="K146" s="151"/>
    </row>
    <row r="147" spans="1:11" s="162" customFormat="1">
      <c r="A147" s="13">
        <v>157</v>
      </c>
      <c r="B147" s="46" t="s">
        <v>610</v>
      </c>
      <c r="C147" s="13" t="s">
        <v>611</v>
      </c>
      <c r="D147" s="123" t="s">
        <v>612</v>
      </c>
      <c r="E147" s="158">
        <v>2</v>
      </c>
      <c r="F147" s="123" t="s">
        <v>23</v>
      </c>
      <c r="G147" s="154"/>
      <c r="H147" s="151"/>
      <c r="I147" s="152"/>
      <c r="J147" s="151"/>
      <c r="K147" s="151"/>
    </row>
    <row r="148" spans="1:11" s="162" customFormat="1" ht="24">
      <c r="A148" s="13">
        <v>158</v>
      </c>
      <c r="B148" s="135" t="s">
        <v>665</v>
      </c>
      <c r="C148" s="125" t="s">
        <v>666</v>
      </c>
      <c r="D148" s="125" t="s">
        <v>29</v>
      </c>
      <c r="E148" s="157">
        <v>2</v>
      </c>
      <c r="F148" s="15" t="s">
        <v>30</v>
      </c>
      <c r="G148" s="154"/>
      <c r="H148" s="151"/>
      <c r="I148" s="152"/>
      <c r="J148" s="151"/>
      <c r="K148" s="151"/>
    </row>
    <row r="149" spans="1:11" s="162" customFormat="1" ht="24">
      <c r="A149" s="13">
        <v>159</v>
      </c>
      <c r="B149" s="135" t="s">
        <v>665</v>
      </c>
      <c r="C149" s="125" t="s">
        <v>668</v>
      </c>
      <c r="D149" s="125" t="s">
        <v>29</v>
      </c>
      <c r="E149" s="157">
        <v>2</v>
      </c>
      <c r="F149" s="15" t="s">
        <v>30</v>
      </c>
      <c r="G149" s="154"/>
      <c r="H149" s="151"/>
      <c r="I149" s="152"/>
      <c r="J149" s="151"/>
      <c r="K149" s="151"/>
    </row>
    <row r="150" spans="1:11" s="162" customFormat="1">
      <c r="A150" s="13">
        <v>160</v>
      </c>
      <c r="B150" s="46" t="s">
        <v>617</v>
      </c>
      <c r="C150" s="13" t="s">
        <v>618</v>
      </c>
      <c r="D150" s="123" t="s">
        <v>612</v>
      </c>
      <c r="E150" s="159">
        <v>8</v>
      </c>
      <c r="F150" s="15" t="s">
        <v>23</v>
      </c>
      <c r="G150" s="154"/>
      <c r="H150" s="151"/>
      <c r="I150" s="152"/>
      <c r="J150" s="151"/>
      <c r="K150" s="151"/>
    </row>
    <row r="151" spans="1:11" s="162" customFormat="1">
      <c r="A151" s="13">
        <v>161</v>
      </c>
      <c r="B151" s="163" t="s">
        <v>134</v>
      </c>
      <c r="C151" s="164" t="s">
        <v>135</v>
      </c>
      <c r="D151" s="44" t="s">
        <v>29</v>
      </c>
      <c r="E151" s="183">
        <v>8</v>
      </c>
      <c r="F151" s="13" t="s">
        <v>30</v>
      </c>
      <c r="G151" s="154"/>
      <c r="H151" s="151"/>
      <c r="I151" s="152"/>
      <c r="J151" s="151"/>
      <c r="K151" s="151"/>
    </row>
    <row r="152" spans="1:11" s="162" customFormat="1">
      <c r="A152" s="13">
        <v>162</v>
      </c>
      <c r="B152" s="184" t="s">
        <v>608</v>
      </c>
      <c r="C152" s="185" t="s">
        <v>609</v>
      </c>
      <c r="D152" s="44" t="s">
        <v>29</v>
      </c>
      <c r="E152" s="160">
        <v>2</v>
      </c>
      <c r="F152" s="15" t="s">
        <v>30</v>
      </c>
      <c r="G152" s="154"/>
      <c r="H152" s="151"/>
      <c r="I152" s="152"/>
      <c r="J152" s="151"/>
      <c r="K152" s="151"/>
    </row>
    <row r="153" spans="1:11" s="162" customFormat="1">
      <c r="A153" s="13">
        <v>163</v>
      </c>
      <c r="B153" s="163" t="s">
        <v>136</v>
      </c>
      <c r="C153" s="164" t="s">
        <v>137</v>
      </c>
      <c r="D153" s="44" t="s">
        <v>29</v>
      </c>
      <c r="E153" s="183">
        <v>2</v>
      </c>
      <c r="F153" s="13" t="s">
        <v>30</v>
      </c>
      <c r="G153" s="154"/>
      <c r="H153" s="151"/>
      <c r="I153" s="152"/>
      <c r="J153" s="151"/>
      <c r="K153" s="151"/>
    </row>
    <row r="154" spans="1:11" s="162" customFormat="1">
      <c r="A154" s="13">
        <v>164</v>
      </c>
      <c r="B154" s="136" t="s">
        <v>630</v>
      </c>
      <c r="C154" s="42" t="s">
        <v>631</v>
      </c>
      <c r="D154" s="42" t="s">
        <v>29</v>
      </c>
      <c r="E154" s="161">
        <v>4</v>
      </c>
      <c r="F154" s="43" t="s">
        <v>30</v>
      </c>
      <c r="G154" s="154"/>
      <c r="H154" s="151"/>
      <c r="I154" s="152"/>
      <c r="J154" s="151"/>
      <c r="K154" s="151"/>
    </row>
    <row r="155" spans="1:11" s="162" customFormat="1">
      <c r="A155" s="13">
        <v>165</v>
      </c>
      <c r="B155" s="135" t="s">
        <v>640</v>
      </c>
      <c r="C155" s="125" t="s">
        <v>641</v>
      </c>
      <c r="D155" s="125" t="s">
        <v>29</v>
      </c>
      <c r="E155" s="160">
        <v>5</v>
      </c>
      <c r="F155" s="15" t="s">
        <v>30</v>
      </c>
      <c r="G155" s="154"/>
      <c r="H155" s="151"/>
      <c r="I155" s="152"/>
      <c r="J155" s="151"/>
      <c r="K155" s="151"/>
    </row>
    <row r="156" spans="1:11" s="162" customFormat="1">
      <c r="A156" s="13">
        <v>166</v>
      </c>
      <c r="B156" s="135" t="s">
        <v>739</v>
      </c>
      <c r="C156" s="125" t="s">
        <v>740</v>
      </c>
      <c r="D156" s="125" t="s">
        <v>29</v>
      </c>
      <c r="E156" s="161">
        <v>1</v>
      </c>
      <c r="F156" s="15" t="s">
        <v>30</v>
      </c>
      <c r="G156" s="154"/>
      <c r="H156" s="151"/>
      <c r="I156" s="152"/>
      <c r="J156" s="151"/>
      <c r="K156" s="151"/>
    </row>
    <row r="157" spans="1:11" s="162" customFormat="1" ht="24">
      <c r="A157" s="13">
        <v>167</v>
      </c>
      <c r="B157" s="17" t="s">
        <v>255</v>
      </c>
      <c r="C157" s="13" t="s">
        <v>256</v>
      </c>
      <c r="D157" s="13" t="s">
        <v>29</v>
      </c>
      <c r="E157" s="160">
        <v>8</v>
      </c>
      <c r="F157" s="15" t="s">
        <v>30</v>
      </c>
      <c r="G157" s="154"/>
      <c r="H157" s="151"/>
      <c r="I157" s="152"/>
      <c r="J157" s="151"/>
      <c r="K157" s="151"/>
    </row>
    <row r="158" spans="1:11" s="162" customFormat="1">
      <c r="A158" s="13">
        <v>168</v>
      </c>
      <c r="B158" s="163" t="s">
        <v>138</v>
      </c>
      <c r="C158" s="164" t="s">
        <v>139</v>
      </c>
      <c r="D158" s="44" t="s">
        <v>29</v>
      </c>
      <c r="E158" s="183">
        <v>2</v>
      </c>
      <c r="F158" s="133" t="s">
        <v>30</v>
      </c>
      <c r="G158" s="154"/>
      <c r="H158" s="151"/>
      <c r="I158" s="152"/>
      <c r="J158" s="151"/>
      <c r="K158" s="151"/>
    </row>
    <row r="159" spans="1:11" s="162" customFormat="1" ht="36">
      <c r="A159" s="13">
        <v>170</v>
      </c>
      <c r="B159" s="135" t="s">
        <v>719</v>
      </c>
      <c r="C159" s="125" t="s">
        <v>720</v>
      </c>
      <c r="D159" s="125" t="s">
        <v>29</v>
      </c>
      <c r="E159" s="161">
        <v>8</v>
      </c>
      <c r="F159" s="15" t="s">
        <v>30</v>
      </c>
      <c r="G159" s="154"/>
      <c r="H159" s="151"/>
      <c r="I159" s="152"/>
      <c r="J159" s="151"/>
      <c r="K159" s="151"/>
    </row>
    <row r="160" spans="1:11" s="162" customFormat="1">
      <c r="A160" s="13">
        <v>171</v>
      </c>
      <c r="B160" s="135" t="s">
        <v>706</v>
      </c>
      <c r="C160" s="125" t="s">
        <v>707</v>
      </c>
      <c r="D160" s="125" t="s">
        <v>29</v>
      </c>
      <c r="E160" s="161">
        <v>2</v>
      </c>
      <c r="F160" s="15" t="s">
        <v>30</v>
      </c>
      <c r="G160" s="154"/>
      <c r="H160" s="151"/>
      <c r="I160" s="152"/>
      <c r="J160" s="151"/>
      <c r="K160" s="151"/>
    </row>
    <row r="161" spans="1:11" s="162" customFormat="1">
      <c r="A161" s="13">
        <v>172</v>
      </c>
      <c r="B161" s="17" t="s">
        <v>219</v>
      </c>
      <c r="C161" s="13" t="s">
        <v>220</v>
      </c>
      <c r="D161" s="13" t="s">
        <v>29</v>
      </c>
      <c r="E161" s="160">
        <v>2</v>
      </c>
      <c r="F161" s="15" t="s">
        <v>221</v>
      </c>
      <c r="G161" s="154"/>
      <c r="H161" s="151"/>
      <c r="I161" s="152"/>
      <c r="J161" s="151"/>
      <c r="K161" s="151"/>
    </row>
    <row r="162" spans="1:11" s="162" customFormat="1">
      <c r="A162" s="13">
        <v>173</v>
      </c>
      <c r="B162" s="163" t="s">
        <v>140</v>
      </c>
      <c r="C162" s="164" t="s">
        <v>141</v>
      </c>
      <c r="D162" s="44" t="s">
        <v>29</v>
      </c>
      <c r="E162" s="183">
        <v>2</v>
      </c>
      <c r="F162" s="13" t="s">
        <v>30</v>
      </c>
      <c r="G162" s="154"/>
      <c r="H162" s="151"/>
      <c r="I162" s="152"/>
      <c r="J162" s="151"/>
      <c r="K162" s="151"/>
    </row>
    <row r="163" spans="1:11" s="162" customFormat="1">
      <c r="A163" s="13">
        <v>174</v>
      </c>
      <c r="B163" s="135" t="s">
        <v>663</v>
      </c>
      <c r="C163" s="125" t="s">
        <v>664</v>
      </c>
      <c r="D163" s="125" t="s">
        <v>29</v>
      </c>
      <c r="E163" s="160">
        <v>2</v>
      </c>
      <c r="F163" s="15" t="s">
        <v>30</v>
      </c>
      <c r="G163" s="154"/>
      <c r="H163" s="151"/>
      <c r="I163" s="152"/>
      <c r="J163" s="151"/>
      <c r="K163" s="151"/>
    </row>
    <row r="164" spans="1:11" s="162" customFormat="1">
      <c r="A164" s="13">
        <v>175</v>
      </c>
      <c r="B164" s="135" t="s">
        <v>721</v>
      </c>
      <c r="C164" s="125" t="s">
        <v>722</v>
      </c>
      <c r="D164" s="125" t="s">
        <v>29</v>
      </c>
      <c r="E164" s="161">
        <v>1</v>
      </c>
      <c r="F164" s="15" t="s">
        <v>30</v>
      </c>
      <c r="G164" s="154"/>
      <c r="H164" s="151"/>
      <c r="I164" s="152"/>
      <c r="J164" s="151"/>
      <c r="K164" s="151"/>
    </row>
    <row r="165" spans="1:11" s="162" customFormat="1" ht="36">
      <c r="A165" s="13">
        <v>176</v>
      </c>
      <c r="B165" s="126" t="s">
        <v>624</v>
      </c>
      <c r="C165" s="15" t="s">
        <v>625</v>
      </c>
      <c r="D165" s="123" t="s">
        <v>612</v>
      </c>
      <c r="E165" s="161">
        <v>2</v>
      </c>
      <c r="F165" s="125" t="s">
        <v>419</v>
      </c>
      <c r="G165" s="154"/>
      <c r="H165" s="151"/>
      <c r="I165" s="152"/>
      <c r="J165" s="151"/>
      <c r="K165" s="151"/>
    </row>
    <row r="166" spans="1:11" s="162" customFormat="1">
      <c r="A166" s="13">
        <v>177</v>
      </c>
      <c r="B166" s="135" t="s">
        <v>749</v>
      </c>
      <c r="C166" s="125" t="s">
        <v>750</v>
      </c>
      <c r="D166" s="125" t="s">
        <v>29</v>
      </c>
      <c r="E166" s="161">
        <v>4</v>
      </c>
      <c r="F166" s="13" t="s">
        <v>30</v>
      </c>
      <c r="G166" s="154"/>
      <c r="H166" s="151"/>
      <c r="I166" s="152"/>
      <c r="J166" s="151"/>
      <c r="K166" s="151"/>
    </row>
    <row r="167" spans="1:11" s="162" customFormat="1">
      <c r="A167" s="13">
        <v>178</v>
      </c>
      <c r="B167" s="46" t="s">
        <v>615</v>
      </c>
      <c r="C167" s="13" t="s">
        <v>616</v>
      </c>
      <c r="D167" s="123" t="s">
        <v>612</v>
      </c>
      <c r="E167" s="159">
        <v>6</v>
      </c>
      <c r="F167" s="123" t="s">
        <v>23</v>
      </c>
      <c r="G167" s="154"/>
      <c r="H167" s="151"/>
      <c r="I167" s="152"/>
      <c r="J167" s="151"/>
      <c r="K167" s="151"/>
    </row>
    <row r="168" spans="1:11" s="162" customFormat="1">
      <c r="A168" s="13">
        <v>179</v>
      </c>
      <c r="B168" s="163" t="s">
        <v>142</v>
      </c>
      <c r="C168" s="164" t="s">
        <v>143</v>
      </c>
      <c r="D168" s="44" t="s">
        <v>29</v>
      </c>
      <c r="E168" s="183">
        <v>2</v>
      </c>
      <c r="F168" s="13" t="s">
        <v>30</v>
      </c>
      <c r="G168" s="154"/>
      <c r="H168" s="151"/>
      <c r="I168" s="152"/>
      <c r="J168" s="151"/>
      <c r="K168" s="151"/>
    </row>
    <row r="169" spans="1:11" s="162" customFormat="1">
      <c r="A169" s="13">
        <v>180</v>
      </c>
      <c r="B169" s="17" t="s">
        <v>268</v>
      </c>
      <c r="C169" s="45" t="s">
        <v>269</v>
      </c>
      <c r="D169" s="13" t="s">
        <v>29</v>
      </c>
      <c r="E169" s="157">
        <v>2</v>
      </c>
      <c r="F169" s="15" t="s">
        <v>270</v>
      </c>
      <c r="G169" s="154"/>
      <c r="H169" s="151"/>
      <c r="I169" s="152"/>
      <c r="J169" s="151"/>
      <c r="K169" s="151"/>
    </row>
    <row r="170" spans="1:11" s="162" customFormat="1">
      <c r="A170" s="13">
        <v>181</v>
      </c>
      <c r="B170" s="135" t="s">
        <v>656</v>
      </c>
      <c r="C170" s="125" t="s">
        <v>657</v>
      </c>
      <c r="D170" s="125" t="s">
        <v>29</v>
      </c>
      <c r="E170" s="157">
        <v>2</v>
      </c>
      <c r="F170" s="15" t="s">
        <v>30</v>
      </c>
      <c r="G170" s="154"/>
      <c r="H170" s="151"/>
      <c r="I170" s="152"/>
      <c r="J170" s="151"/>
      <c r="K170" s="151"/>
    </row>
    <row r="171" spans="1:11" s="162" customFormat="1" ht="24">
      <c r="A171" s="13">
        <v>182</v>
      </c>
      <c r="B171" s="17" t="s">
        <v>257</v>
      </c>
      <c r="C171" s="13" t="s">
        <v>258</v>
      </c>
      <c r="D171" s="13" t="s">
        <v>29</v>
      </c>
      <c r="E171" s="160">
        <v>8</v>
      </c>
      <c r="F171" s="15" t="s">
        <v>30</v>
      </c>
      <c r="G171" s="154"/>
      <c r="H171" s="151"/>
      <c r="I171" s="152"/>
      <c r="J171" s="151"/>
      <c r="K171" s="151"/>
    </row>
    <row r="172" spans="1:11" s="162" customFormat="1">
      <c r="A172" s="13">
        <v>183</v>
      </c>
      <c r="B172" s="135" t="s">
        <v>704</v>
      </c>
      <c r="C172" s="125" t="s">
        <v>705</v>
      </c>
      <c r="D172" s="125" t="s">
        <v>29</v>
      </c>
      <c r="E172" s="161">
        <v>4</v>
      </c>
      <c r="F172" s="15" t="s">
        <v>30</v>
      </c>
      <c r="G172" s="154"/>
      <c r="H172" s="151"/>
      <c r="I172" s="152"/>
      <c r="J172" s="151"/>
      <c r="K172" s="151"/>
    </row>
    <row r="173" spans="1:11" s="162" customFormat="1">
      <c r="A173" s="13">
        <v>184</v>
      </c>
      <c r="B173" s="135" t="s">
        <v>661</v>
      </c>
      <c r="C173" s="125" t="s">
        <v>662</v>
      </c>
      <c r="D173" s="125" t="s">
        <v>29</v>
      </c>
      <c r="E173" s="160">
        <v>2</v>
      </c>
      <c r="F173" s="15" t="s">
        <v>30</v>
      </c>
      <c r="G173" s="154"/>
      <c r="H173" s="151"/>
      <c r="I173" s="152"/>
      <c r="J173" s="151"/>
      <c r="K173" s="151"/>
    </row>
    <row r="174" spans="1:11" s="162" customFormat="1">
      <c r="A174" s="13">
        <v>185</v>
      </c>
      <c r="B174" s="121" t="s">
        <v>246</v>
      </c>
      <c r="C174" s="13" t="s">
        <v>247</v>
      </c>
      <c r="D174" s="13" t="s">
        <v>29</v>
      </c>
      <c r="E174" s="183">
        <v>8</v>
      </c>
      <c r="F174" s="15" t="s">
        <v>30</v>
      </c>
      <c r="G174" s="154"/>
      <c r="H174" s="151"/>
      <c r="I174" s="152"/>
      <c r="J174" s="151"/>
      <c r="K174" s="151"/>
    </row>
    <row r="175" spans="1:11" s="162" customFormat="1">
      <c r="A175" s="13">
        <v>186</v>
      </c>
      <c r="B175" s="163" t="s">
        <v>144</v>
      </c>
      <c r="C175" s="164" t="s">
        <v>145</v>
      </c>
      <c r="D175" s="44" t="s">
        <v>29</v>
      </c>
      <c r="E175" s="183">
        <v>2</v>
      </c>
      <c r="F175" s="13" t="s">
        <v>30</v>
      </c>
      <c r="G175" s="154"/>
      <c r="H175" s="151"/>
      <c r="I175" s="152"/>
      <c r="J175" s="151"/>
      <c r="K175" s="151"/>
    </row>
    <row r="176" spans="1:11" s="162" customFormat="1">
      <c r="A176" s="13">
        <v>187</v>
      </c>
      <c r="B176" s="163" t="s">
        <v>146</v>
      </c>
      <c r="C176" s="164" t="s">
        <v>147</v>
      </c>
      <c r="D176" s="44" t="s">
        <v>29</v>
      </c>
      <c r="E176" s="183">
        <v>2</v>
      </c>
      <c r="F176" s="13" t="s">
        <v>30</v>
      </c>
      <c r="G176" s="154"/>
      <c r="H176" s="151"/>
      <c r="I176" s="152"/>
      <c r="J176" s="151"/>
      <c r="K176" s="151"/>
    </row>
    <row r="177" spans="1:13" s="162" customFormat="1">
      <c r="A177" s="13">
        <v>188</v>
      </c>
      <c r="B177" s="163" t="s">
        <v>148</v>
      </c>
      <c r="C177" s="164" t="s">
        <v>149</v>
      </c>
      <c r="D177" s="44" t="s">
        <v>29</v>
      </c>
      <c r="E177" s="183">
        <v>12</v>
      </c>
      <c r="F177" s="13" t="s">
        <v>30</v>
      </c>
      <c r="G177" s="154"/>
      <c r="H177" s="151"/>
      <c r="I177" s="152"/>
      <c r="J177" s="151"/>
      <c r="K177" s="151"/>
    </row>
    <row r="178" spans="1:13" s="162" customFormat="1">
      <c r="A178" s="13">
        <v>189</v>
      </c>
      <c r="B178" s="163" t="s">
        <v>150</v>
      </c>
      <c r="C178" s="164" t="s">
        <v>151</v>
      </c>
      <c r="D178" s="44" t="s">
        <v>29</v>
      </c>
      <c r="E178" s="183">
        <v>12</v>
      </c>
      <c r="F178" s="13" t="s">
        <v>30</v>
      </c>
      <c r="G178" s="154"/>
      <c r="H178" s="151"/>
      <c r="I178" s="152"/>
      <c r="J178" s="151"/>
      <c r="K178" s="151"/>
    </row>
    <row r="179" spans="1:13" s="162" customFormat="1">
      <c r="A179" s="13">
        <v>190</v>
      </c>
      <c r="B179" s="135" t="s">
        <v>741</v>
      </c>
      <c r="C179" s="125" t="s">
        <v>742</v>
      </c>
      <c r="D179" s="125" t="s">
        <v>29</v>
      </c>
      <c r="E179" s="161">
        <v>1</v>
      </c>
      <c r="F179" s="15" t="s">
        <v>30</v>
      </c>
      <c r="G179" s="154"/>
      <c r="H179" s="151"/>
      <c r="I179" s="152"/>
      <c r="J179" s="151"/>
      <c r="K179" s="151"/>
    </row>
    <row r="180" spans="1:13" s="162" customFormat="1">
      <c r="A180" s="13">
        <v>191</v>
      </c>
      <c r="B180" s="17" t="s">
        <v>239</v>
      </c>
      <c r="C180" s="13" t="s">
        <v>240</v>
      </c>
      <c r="D180" s="13" t="s">
        <v>29</v>
      </c>
      <c r="E180" s="183">
        <v>4</v>
      </c>
      <c r="F180" s="15" t="s">
        <v>30</v>
      </c>
      <c r="G180" s="154"/>
      <c r="H180" s="151"/>
      <c r="I180" s="152"/>
      <c r="J180" s="151"/>
      <c r="K180" s="151"/>
    </row>
    <row r="181" spans="1:13" s="162" customFormat="1">
      <c r="A181" s="13">
        <v>192</v>
      </c>
      <c r="B181" s="163" t="s">
        <v>152</v>
      </c>
      <c r="C181" s="164" t="s">
        <v>153</v>
      </c>
      <c r="D181" s="44" t="s">
        <v>29</v>
      </c>
      <c r="E181" s="183">
        <v>2</v>
      </c>
      <c r="F181" s="13" t="s">
        <v>30</v>
      </c>
      <c r="G181" s="154"/>
      <c r="H181" s="151"/>
      <c r="I181" s="152"/>
      <c r="J181" s="151"/>
      <c r="K181" s="151"/>
      <c r="M181" s="186"/>
    </row>
    <row r="182" spans="1:13" s="162" customFormat="1">
      <c r="A182" s="13">
        <v>193</v>
      </c>
      <c r="B182" s="135" t="s">
        <v>715</v>
      </c>
      <c r="C182" s="125" t="s">
        <v>716</v>
      </c>
      <c r="D182" s="125" t="s">
        <v>29</v>
      </c>
      <c r="E182" s="161">
        <v>1</v>
      </c>
      <c r="F182" s="15" t="s">
        <v>30</v>
      </c>
      <c r="G182" s="154"/>
      <c r="H182" s="151"/>
      <c r="I182" s="152"/>
      <c r="J182" s="151"/>
      <c r="K182" s="151"/>
    </row>
    <row r="183" spans="1:13" s="162" customFormat="1" ht="24">
      <c r="A183" s="13">
        <v>194</v>
      </c>
      <c r="B183" s="163" t="s">
        <v>154</v>
      </c>
      <c r="C183" s="164" t="s">
        <v>155</v>
      </c>
      <c r="D183" s="44" t="s">
        <v>29</v>
      </c>
      <c r="E183" s="183">
        <v>2</v>
      </c>
      <c r="F183" s="13" t="s">
        <v>30</v>
      </c>
      <c r="G183" s="154"/>
      <c r="H183" s="151"/>
      <c r="I183" s="152"/>
      <c r="J183" s="151"/>
      <c r="K183" s="151"/>
    </row>
    <row r="184" spans="1:13" s="162" customFormat="1">
      <c r="A184" s="13">
        <v>195</v>
      </c>
      <c r="B184" s="135" t="s">
        <v>699</v>
      </c>
      <c r="C184" s="125" t="s">
        <v>700</v>
      </c>
      <c r="D184" s="125" t="s">
        <v>29</v>
      </c>
      <c r="E184" s="161">
        <v>1</v>
      </c>
      <c r="F184" s="15" t="s">
        <v>30</v>
      </c>
      <c r="G184" s="154"/>
      <c r="H184" s="151"/>
      <c r="I184" s="152"/>
      <c r="J184" s="151"/>
      <c r="K184" s="151"/>
    </row>
    <row r="185" spans="1:13" s="162" customFormat="1">
      <c r="A185" s="13">
        <v>196</v>
      </c>
      <c r="B185" s="163" t="s">
        <v>156</v>
      </c>
      <c r="C185" s="164" t="s">
        <v>157</v>
      </c>
      <c r="D185" s="44" t="s">
        <v>29</v>
      </c>
      <c r="E185" s="183">
        <v>2</v>
      </c>
      <c r="F185" s="13" t="s">
        <v>30</v>
      </c>
      <c r="G185" s="154"/>
      <c r="H185" s="151"/>
      <c r="I185" s="152"/>
      <c r="J185" s="151"/>
      <c r="K185" s="151"/>
    </row>
    <row r="186" spans="1:13" s="162" customFormat="1">
      <c r="A186" s="13">
        <v>197</v>
      </c>
      <c r="B186" s="121" t="s">
        <v>244</v>
      </c>
      <c r="C186" s="13" t="s">
        <v>245</v>
      </c>
      <c r="D186" s="13" t="s">
        <v>29</v>
      </c>
      <c r="E186" s="183">
        <v>4</v>
      </c>
      <c r="F186" s="15" t="s">
        <v>30</v>
      </c>
      <c r="G186" s="154"/>
      <c r="H186" s="151"/>
      <c r="I186" s="152"/>
      <c r="J186" s="151"/>
      <c r="K186" s="151"/>
    </row>
    <row r="187" spans="1:13" s="162" customFormat="1">
      <c r="A187" s="13">
        <v>198</v>
      </c>
      <c r="B187" s="163" t="s">
        <v>158</v>
      </c>
      <c r="C187" s="164" t="s">
        <v>159</v>
      </c>
      <c r="D187" s="44" t="s">
        <v>29</v>
      </c>
      <c r="E187" s="183">
        <v>2</v>
      </c>
      <c r="F187" s="13" t="s">
        <v>30</v>
      </c>
      <c r="G187" s="154"/>
      <c r="H187" s="151"/>
      <c r="I187" s="152"/>
      <c r="J187" s="151"/>
      <c r="K187" s="151"/>
    </row>
    <row r="188" spans="1:13" s="162" customFormat="1">
      <c r="A188" s="13">
        <v>199</v>
      </c>
      <c r="B188" s="163" t="s">
        <v>158</v>
      </c>
      <c r="C188" s="164" t="s">
        <v>160</v>
      </c>
      <c r="D188" s="44" t="s">
        <v>29</v>
      </c>
      <c r="E188" s="183">
        <v>8</v>
      </c>
      <c r="F188" s="13" t="s">
        <v>30</v>
      </c>
      <c r="G188" s="154"/>
      <c r="H188" s="151"/>
      <c r="I188" s="152"/>
      <c r="J188" s="151"/>
      <c r="K188" s="151"/>
    </row>
    <row r="189" spans="1:13" s="162" customFormat="1" ht="24">
      <c r="A189" s="13">
        <v>200</v>
      </c>
      <c r="B189" s="18" t="s">
        <v>190</v>
      </c>
      <c r="C189" s="140" t="s">
        <v>191</v>
      </c>
      <c r="D189" s="155" t="s">
        <v>192</v>
      </c>
      <c r="E189" s="160">
        <v>4</v>
      </c>
      <c r="F189" s="15" t="s">
        <v>30</v>
      </c>
      <c r="G189" s="154"/>
      <c r="H189" s="151"/>
      <c r="I189" s="152"/>
      <c r="J189" s="151"/>
      <c r="K189" s="151"/>
    </row>
    <row r="190" spans="1:13" s="162" customFormat="1">
      <c r="A190" s="13">
        <v>201</v>
      </c>
      <c r="B190" s="135" t="s">
        <v>659</v>
      </c>
      <c r="C190" s="125" t="s">
        <v>660</v>
      </c>
      <c r="D190" s="125" t="s">
        <v>29</v>
      </c>
      <c r="E190" s="160">
        <v>1</v>
      </c>
      <c r="F190" s="15" t="s">
        <v>30</v>
      </c>
      <c r="G190" s="154"/>
      <c r="H190" s="151"/>
      <c r="I190" s="152"/>
      <c r="J190" s="151"/>
      <c r="K190" s="151"/>
    </row>
    <row r="191" spans="1:13" s="162" customFormat="1">
      <c r="A191" s="13">
        <v>202</v>
      </c>
      <c r="B191" s="163" t="s">
        <v>161</v>
      </c>
      <c r="C191" s="164" t="s">
        <v>162</v>
      </c>
      <c r="D191" s="44" t="s">
        <v>29</v>
      </c>
      <c r="E191" s="183">
        <v>4</v>
      </c>
      <c r="F191" s="13" t="s">
        <v>30</v>
      </c>
      <c r="G191" s="154"/>
      <c r="H191" s="151"/>
      <c r="I191" s="152"/>
      <c r="J191" s="151"/>
      <c r="K191" s="151"/>
    </row>
    <row r="192" spans="1:13" s="162" customFormat="1">
      <c r="A192" s="13">
        <v>203</v>
      </c>
      <c r="B192" s="163" t="s">
        <v>163</v>
      </c>
      <c r="C192" s="164" t="s">
        <v>164</v>
      </c>
      <c r="D192" s="44" t="s">
        <v>29</v>
      </c>
      <c r="E192" s="183">
        <v>6</v>
      </c>
      <c r="F192" s="13" t="s">
        <v>30</v>
      </c>
      <c r="G192" s="154"/>
      <c r="H192" s="151"/>
      <c r="I192" s="152"/>
      <c r="J192" s="151"/>
      <c r="K192" s="151"/>
    </row>
    <row r="193" spans="1:11" s="162" customFormat="1">
      <c r="A193" s="13">
        <v>204</v>
      </c>
      <c r="B193" s="163" t="s">
        <v>38</v>
      </c>
      <c r="C193" s="169" t="s">
        <v>39</v>
      </c>
      <c r="D193" s="44" t="s">
        <v>29</v>
      </c>
      <c r="E193" s="183">
        <v>2</v>
      </c>
      <c r="F193" s="13" t="s">
        <v>30</v>
      </c>
      <c r="G193" s="154"/>
      <c r="H193" s="151"/>
      <c r="I193" s="152"/>
      <c r="J193" s="151"/>
      <c r="K193" s="151"/>
    </row>
    <row r="194" spans="1:11" s="162" customFormat="1">
      <c r="A194" s="13">
        <v>205</v>
      </c>
      <c r="B194" s="121" t="s">
        <v>273</v>
      </c>
      <c r="C194" s="45" t="s">
        <v>274</v>
      </c>
      <c r="D194" s="13" t="s">
        <v>29</v>
      </c>
      <c r="E194" s="160">
        <v>2</v>
      </c>
      <c r="F194" s="15" t="s">
        <v>30</v>
      </c>
      <c r="G194" s="154"/>
      <c r="H194" s="151"/>
      <c r="I194" s="152"/>
      <c r="J194" s="151"/>
      <c r="K194" s="151"/>
    </row>
    <row r="195" spans="1:11" s="162" customFormat="1">
      <c r="A195" s="13">
        <v>206</v>
      </c>
      <c r="B195" s="163" t="s">
        <v>165</v>
      </c>
      <c r="C195" s="164" t="s">
        <v>166</v>
      </c>
      <c r="D195" s="44" t="s">
        <v>29</v>
      </c>
      <c r="E195" s="183">
        <v>6</v>
      </c>
      <c r="F195" s="13" t="s">
        <v>30</v>
      </c>
      <c r="G195" s="154"/>
      <c r="H195" s="151"/>
      <c r="I195" s="152"/>
      <c r="J195" s="151"/>
      <c r="K195" s="151"/>
    </row>
    <row r="196" spans="1:11" s="162" customFormat="1">
      <c r="A196" s="13">
        <v>207</v>
      </c>
      <c r="B196" s="163" t="s">
        <v>167</v>
      </c>
      <c r="C196" s="164" t="s">
        <v>168</v>
      </c>
      <c r="D196" s="44" t="s">
        <v>29</v>
      </c>
      <c r="E196" s="183">
        <v>4</v>
      </c>
      <c r="F196" s="13" t="s">
        <v>30</v>
      </c>
      <c r="G196" s="154"/>
      <c r="H196" s="151"/>
      <c r="I196" s="152"/>
      <c r="J196" s="151"/>
      <c r="K196" s="151"/>
    </row>
    <row r="197" spans="1:11" s="162" customFormat="1">
      <c r="A197" s="13">
        <v>208</v>
      </c>
      <c r="B197" s="128" t="s">
        <v>271</v>
      </c>
      <c r="C197" s="129" t="s">
        <v>272</v>
      </c>
      <c r="D197" s="13" t="s">
        <v>29</v>
      </c>
      <c r="E197" s="160">
        <v>2</v>
      </c>
      <c r="F197" s="15" t="s">
        <v>30</v>
      </c>
      <c r="G197" s="154"/>
      <c r="H197" s="151"/>
      <c r="I197" s="152"/>
      <c r="J197" s="151"/>
      <c r="K197" s="151"/>
    </row>
    <row r="198" spans="1:11" s="162" customFormat="1">
      <c r="A198" s="13">
        <v>209</v>
      </c>
      <c r="B198" s="163" t="s">
        <v>169</v>
      </c>
      <c r="C198" s="164" t="s">
        <v>170</v>
      </c>
      <c r="D198" s="44" t="s">
        <v>29</v>
      </c>
      <c r="E198" s="183">
        <v>4</v>
      </c>
      <c r="F198" s="13" t="s">
        <v>30</v>
      </c>
      <c r="G198" s="154"/>
      <c r="H198" s="151"/>
      <c r="I198" s="152"/>
      <c r="J198" s="151"/>
      <c r="K198" s="151"/>
    </row>
    <row r="199" spans="1:11" s="162" customFormat="1">
      <c r="A199" s="13">
        <v>210</v>
      </c>
      <c r="B199" s="163" t="s">
        <v>171</v>
      </c>
      <c r="C199" s="164" t="s">
        <v>172</v>
      </c>
      <c r="D199" s="44" t="s">
        <v>29</v>
      </c>
      <c r="E199" s="183">
        <v>4</v>
      </c>
      <c r="F199" s="13" t="s">
        <v>30</v>
      </c>
      <c r="G199" s="154"/>
      <c r="H199" s="151"/>
      <c r="I199" s="152"/>
      <c r="J199" s="151"/>
      <c r="K199" s="151"/>
    </row>
    <row r="200" spans="1:11" s="162" customFormat="1">
      <c r="A200" s="13">
        <v>211</v>
      </c>
      <c r="B200" s="163" t="s">
        <v>173</v>
      </c>
      <c r="C200" s="164" t="s">
        <v>174</v>
      </c>
      <c r="D200" s="44" t="s">
        <v>29</v>
      </c>
      <c r="E200" s="183">
        <v>4</v>
      </c>
      <c r="F200" s="13" t="s">
        <v>30</v>
      </c>
      <c r="G200" s="154"/>
      <c r="H200" s="151"/>
      <c r="I200" s="152"/>
      <c r="J200" s="151"/>
      <c r="K200" s="151"/>
    </row>
    <row r="201" spans="1:11" s="162" customFormat="1">
      <c r="A201" s="13">
        <v>212</v>
      </c>
      <c r="B201" s="163" t="s">
        <v>173</v>
      </c>
      <c r="C201" s="164" t="s">
        <v>175</v>
      </c>
      <c r="D201" s="44" t="s">
        <v>29</v>
      </c>
      <c r="E201" s="183">
        <v>4</v>
      </c>
      <c r="F201" s="13" t="s">
        <v>30</v>
      </c>
      <c r="G201" s="154"/>
      <c r="H201" s="151"/>
      <c r="I201" s="152"/>
      <c r="J201" s="151"/>
      <c r="K201" s="151"/>
    </row>
    <row r="202" spans="1:11" s="162" customFormat="1">
      <c r="A202" s="13">
        <v>213</v>
      </c>
      <c r="B202" s="17" t="s">
        <v>235</v>
      </c>
      <c r="C202" s="13" t="s">
        <v>236</v>
      </c>
      <c r="D202" s="13" t="s">
        <v>29</v>
      </c>
      <c r="E202" s="160">
        <v>2</v>
      </c>
      <c r="F202" s="15" t="s">
        <v>30</v>
      </c>
      <c r="G202" s="154"/>
      <c r="H202" s="151"/>
      <c r="I202" s="152"/>
      <c r="J202" s="151"/>
      <c r="K202" s="151"/>
    </row>
    <row r="203" spans="1:11" s="162" customFormat="1">
      <c r="A203" s="13">
        <v>214</v>
      </c>
      <c r="B203" s="163" t="s">
        <v>176</v>
      </c>
      <c r="C203" s="164" t="s">
        <v>177</v>
      </c>
      <c r="D203" s="44" t="s">
        <v>29</v>
      </c>
      <c r="E203" s="183">
        <v>6</v>
      </c>
      <c r="F203" s="13" t="s">
        <v>30</v>
      </c>
      <c r="G203" s="154"/>
      <c r="H203" s="151"/>
      <c r="I203" s="152"/>
      <c r="J203" s="151"/>
      <c r="K203" s="151"/>
    </row>
    <row r="204" spans="1:11" s="162" customFormat="1">
      <c r="A204" s="13">
        <v>215</v>
      </c>
      <c r="B204" s="135" t="s">
        <v>723</v>
      </c>
      <c r="C204" s="125" t="s">
        <v>724</v>
      </c>
      <c r="D204" s="125" t="s">
        <v>29</v>
      </c>
      <c r="E204" s="161">
        <v>1</v>
      </c>
      <c r="F204" s="15" t="s">
        <v>30</v>
      </c>
      <c r="G204" s="154"/>
      <c r="H204" s="151"/>
      <c r="I204" s="152"/>
      <c r="J204" s="151"/>
      <c r="K204" s="151"/>
    </row>
    <row r="205" spans="1:11" s="162" customFormat="1">
      <c r="A205" s="13">
        <v>216</v>
      </c>
      <c r="B205" s="163" t="s">
        <v>178</v>
      </c>
      <c r="C205" s="164" t="s">
        <v>179</v>
      </c>
      <c r="D205" s="44" t="s">
        <v>29</v>
      </c>
      <c r="E205" s="183">
        <v>10</v>
      </c>
      <c r="F205" s="13" t="s">
        <v>30</v>
      </c>
      <c r="G205" s="154"/>
      <c r="H205" s="151"/>
      <c r="I205" s="152"/>
      <c r="J205" s="151"/>
      <c r="K205" s="151"/>
    </row>
    <row r="206" spans="1:11" s="162" customFormat="1" ht="24">
      <c r="A206" s="13">
        <v>217</v>
      </c>
      <c r="B206" s="135" t="s">
        <v>758</v>
      </c>
      <c r="C206" s="125" t="s">
        <v>759</v>
      </c>
      <c r="D206" s="125" t="s">
        <v>29</v>
      </c>
      <c r="E206" s="161">
        <v>2</v>
      </c>
      <c r="F206" s="13" t="s">
        <v>30</v>
      </c>
      <c r="G206" s="154"/>
      <c r="H206" s="151"/>
      <c r="I206" s="152"/>
      <c r="J206" s="151"/>
      <c r="K206" s="151"/>
    </row>
    <row r="207" spans="1:11" s="162" customFormat="1">
      <c r="A207" s="13">
        <v>218</v>
      </c>
      <c r="B207" s="135" t="s">
        <v>646</v>
      </c>
      <c r="C207" s="187" t="s">
        <v>776</v>
      </c>
      <c r="D207" s="125" t="s">
        <v>29</v>
      </c>
      <c r="E207" s="160">
        <v>4</v>
      </c>
      <c r="F207" s="15" t="s">
        <v>30</v>
      </c>
      <c r="G207" s="154"/>
      <c r="H207" s="151"/>
      <c r="I207" s="152"/>
      <c r="J207" s="151"/>
      <c r="K207" s="151"/>
    </row>
    <row r="208" spans="1:11" s="162" customFormat="1">
      <c r="A208" s="13">
        <v>219</v>
      </c>
      <c r="B208" s="163" t="s">
        <v>180</v>
      </c>
      <c r="C208" s="164" t="s">
        <v>181</v>
      </c>
      <c r="D208" s="44" t="s">
        <v>29</v>
      </c>
      <c r="E208" s="183">
        <v>4</v>
      </c>
      <c r="F208" s="13" t="s">
        <v>30</v>
      </c>
      <c r="G208" s="154"/>
      <c r="H208" s="151"/>
      <c r="I208" s="152"/>
      <c r="J208" s="151"/>
      <c r="K208" s="151"/>
    </row>
    <row r="209" spans="1:11" s="162" customFormat="1">
      <c r="A209" s="13">
        <v>220</v>
      </c>
      <c r="B209" s="135" t="s">
        <v>642</v>
      </c>
      <c r="C209" s="125" t="s">
        <v>643</v>
      </c>
      <c r="D209" s="125" t="s">
        <v>29</v>
      </c>
      <c r="E209" s="160">
        <v>4</v>
      </c>
      <c r="F209" s="15" t="s">
        <v>30</v>
      </c>
      <c r="G209" s="154"/>
      <c r="H209" s="151"/>
      <c r="I209" s="152"/>
      <c r="J209" s="151"/>
      <c r="K209" s="151"/>
    </row>
    <row r="210" spans="1:11" s="162" customFormat="1">
      <c r="A210" s="13">
        <v>221</v>
      </c>
      <c r="B210" s="17" t="s">
        <v>208</v>
      </c>
      <c r="C210" s="13" t="s">
        <v>209</v>
      </c>
      <c r="D210" s="13" t="s">
        <v>29</v>
      </c>
      <c r="E210" s="160">
        <v>2</v>
      </c>
      <c r="F210" s="15" t="s">
        <v>210</v>
      </c>
      <c r="G210" s="154"/>
      <c r="H210" s="151"/>
      <c r="I210" s="152"/>
      <c r="J210" s="151"/>
      <c r="K210" s="151"/>
    </row>
    <row r="211" spans="1:11" s="162" customFormat="1">
      <c r="A211" s="13">
        <v>222</v>
      </c>
      <c r="B211" s="163" t="s">
        <v>182</v>
      </c>
      <c r="C211" s="164" t="s">
        <v>183</v>
      </c>
      <c r="D211" s="44" t="s">
        <v>29</v>
      </c>
      <c r="E211" s="183">
        <v>2</v>
      </c>
      <c r="F211" s="13" t="s">
        <v>30</v>
      </c>
      <c r="G211" s="154"/>
      <c r="H211" s="151"/>
      <c r="I211" s="152"/>
      <c r="J211" s="151"/>
      <c r="K211" s="151"/>
    </row>
    <row r="212" spans="1:11" s="162" customFormat="1">
      <c r="A212" s="13">
        <v>223</v>
      </c>
      <c r="B212" s="163" t="s">
        <v>184</v>
      </c>
      <c r="C212" s="164" t="s">
        <v>185</v>
      </c>
      <c r="D212" s="44" t="s">
        <v>29</v>
      </c>
      <c r="E212" s="183">
        <v>4</v>
      </c>
      <c r="F212" s="13" t="s">
        <v>30</v>
      </c>
      <c r="G212" s="154"/>
      <c r="H212" s="151"/>
      <c r="I212" s="152"/>
      <c r="J212" s="151"/>
      <c r="K212" s="151"/>
    </row>
    <row r="213" spans="1:11" s="162" customFormat="1" ht="24">
      <c r="A213" s="13">
        <v>224</v>
      </c>
      <c r="B213" s="127" t="s">
        <v>766</v>
      </c>
      <c r="C213" s="181"/>
      <c r="D213" s="125" t="s">
        <v>744</v>
      </c>
      <c r="E213" s="161">
        <v>30</v>
      </c>
      <c r="F213" s="13" t="s">
        <v>30</v>
      </c>
      <c r="G213" s="154"/>
      <c r="H213" s="151"/>
      <c r="I213" s="152"/>
      <c r="J213" s="151"/>
      <c r="K213" s="151"/>
    </row>
    <row r="214" spans="1:11" s="162" customFormat="1" ht="24">
      <c r="A214" s="13">
        <v>225</v>
      </c>
      <c r="B214" s="126" t="s">
        <v>293</v>
      </c>
      <c r="C214" s="125" t="s">
        <v>322</v>
      </c>
      <c r="D214" s="44" t="s">
        <v>292</v>
      </c>
      <c r="E214" s="171">
        <v>4</v>
      </c>
      <c r="F214" s="15" t="s">
        <v>321</v>
      </c>
      <c r="G214" s="148"/>
      <c r="H214" s="151"/>
      <c r="I214" s="146"/>
      <c r="J214" s="149"/>
      <c r="K214" s="149"/>
    </row>
    <row r="215" spans="1:11" s="162" customFormat="1" ht="24">
      <c r="A215" s="13">
        <v>226</v>
      </c>
      <c r="B215" s="130" t="s">
        <v>294</v>
      </c>
      <c r="C215" s="144">
        <v>1090010500</v>
      </c>
      <c r="D215" s="44" t="s">
        <v>292</v>
      </c>
      <c r="E215" s="145">
        <v>4</v>
      </c>
      <c r="F215" s="124" t="s">
        <v>23</v>
      </c>
      <c r="G215" s="148"/>
      <c r="H215" s="151"/>
      <c r="I215" s="146"/>
      <c r="J215" s="149"/>
      <c r="K215" s="149"/>
    </row>
    <row r="216" spans="1:11" s="162" customFormat="1" ht="24">
      <c r="A216" s="13">
        <v>227</v>
      </c>
      <c r="B216" s="130" t="s">
        <v>295</v>
      </c>
      <c r="C216" s="144">
        <v>1039650100</v>
      </c>
      <c r="D216" s="44" t="s">
        <v>292</v>
      </c>
      <c r="E216" s="145">
        <v>4</v>
      </c>
      <c r="F216" s="124" t="s">
        <v>202</v>
      </c>
      <c r="G216" s="148"/>
      <c r="H216" s="151"/>
      <c r="I216" s="146"/>
      <c r="J216" s="149"/>
      <c r="K216" s="149"/>
    </row>
    <row r="217" spans="1:11" s="162" customFormat="1" ht="24">
      <c r="A217" s="13">
        <v>228</v>
      </c>
      <c r="B217" s="130" t="s">
        <v>296</v>
      </c>
      <c r="C217" s="144">
        <v>1039430250</v>
      </c>
      <c r="D217" s="44" t="s">
        <v>292</v>
      </c>
      <c r="E217" s="145">
        <v>4</v>
      </c>
      <c r="F217" s="124" t="s">
        <v>297</v>
      </c>
      <c r="G217" s="148"/>
      <c r="H217" s="151"/>
      <c r="I217" s="146"/>
      <c r="J217" s="149"/>
      <c r="K217" s="149"/>
    </row>
    <row r="218" spans="1:11" s="162" customFormat="1" ht="24">
      <c r="A218" s="13">
        <v>229</v>
      </c>
      <c r="B218" s="130" t="s">
        <v>298</v>
      </c>
      <c r="C218" s="144">
        <v>8426490025</v>
      </c>
      <c r="D218" s="44" t="s">
        <v>292</v>
      </c>
      <c r="E218" s="145">
        <v>1</v>
      </c>
      <c r="F218" s="124" t="s">
        <v>299</v>
      </c>
      <c r="G218" s="148"/>
      <c r="H218" s="151"/>
      <c r="I218" s="146"/>
      <c r="J218" s="149"/>
      <c r="K218" s="149"/>
    </row>
    <row r="219" spans="1:11" s="162" customFormat="1" ht="24">
      <c r="A219" s="13">
        <v>230</v>
      </c>
      <c r="B219" s="130" t="s">
        <v>300</v>
      </c>
      <c r="C219" s="125" t="s">
        <v>319</v>
      </c>
      <c r="D219" s="44" t="s">
        <v>292</v>
      </c>
      <c r="E219" s="145">
        <v>2</v>
      </c>
      <c r="F219" s="124" t="s">
        <v>301</v>
      </c>
      <c r="G219" s="148"/>
      <c r="H219" s="151"/>
      <c r="I219" s="146"/>
      <c r="J219" s="149"/>
      <c r="K219" s="149"/>
    </row>
    <row r="220" spans="1:11" s="162" customFormat="1" ht="24">
      <c r="A220" s="13">
        <v>231</v>
      </c>
      <c r="B220" s="130" t="s">
        <v>302</v>
      </c>
      <c r="C220" s="125" t="s">
        <v>318</v>
      </c>
      <c r="D220" s="44" t="s">
        <v>292</v>
      </c>
      <c r="E220" s="145">
        <v>2</v>
      </c>
      <c r="F220" s="124" t="s">
        <v>303</v>
      </c>
      <c r="G220" s="148"/>
      <c r="H220" s="151"/>
      <c r="I220" s="146"/>
      <c r="J220" s="149"/>
      <c r="K220" s="149"/>
    </row>
    <row r="221" spans="1:11" s="162" customFormat="1" ht="24">
      <c r="A221" s="13">
        <v>232</v>
      </c>
      <c r="B221" s="130" t="s">
        <v>304</v>
      </c>
      <c r="C221" s="125" t="s">
        <v>320</v>
      </c>
      <c r="D221" s="44" t="s">
        <v>292</v>
      </c>
      <c r="E221" s="145">
        <v>1</v>
      </c>
      <c r="F221" s="124" t="s">
        <v>305</v>
      </c>
      <c r="G221" s="148"/>
      <c r="H221" s="151"/>
      <c r="I221" s="146"/>
      <c r="J221" s="149"/>
      <c r="K221" s="149"/>
    </row>
    <row r="222" spans="1:11" s="162" customFormat="1" ht="24">
      <c r="A222" s="13">
        <v>233</v>
      </c>
      <c r="B222" s="130" t="s">
        <v>306</v>
      </c>
      <c r="C222" s="144">
        <v>1004411000</v>
      </c>
      <c r="D222" s="44" t="s">
        <v>292</v>
      </c>
      <c r="E222" s="145">
        <v>1</v>
      </c>
      <c r="F222" s="15" t="s">
        <v>291</v>
      </c>
      <c r="G222" s="148"/>
      <c r="H222" s="151"/>
      <c r="I222" s="146"/>
      <c r="J222" s="149"/>
      <c r="K222" s="149"/>
    </row>
    <row r="223" spans="1:11" s="162" customFormat="1" ht="24">
      <c r="A223" s="13">
        <v>234</v>
      </c>
      <c r="B223" s="126" t="s">
        <v>307</v>
      </c>
      <c r="C223" s="125" t="s">
        <v>308</v>
      </c>
      <c r="D223" s="44" t="s">
        <v>292</v>
      </c>
      <c r="E223" s="156">
        <v>1</v>
      </c>
      <c r="F223" s="15" t="s">
        <v>291</v>
      </c>
      <c r="G223" s="148"/>
      <c r="H223" s="151"/>
      <c r="I223" s="146"/>
      <c r="J223" s="149"/>
      <c r="K223" s="149"/>
    </row>
    <row r="224" spans="1:11" s="162" customFormat="1" ht="24">
      <c r="A224" s="13">
        <v>235</v>
      </c>
      <c r="B224" s="126" t="s">
        <v>309</v>
      </c>
      <c r="C224" s="125" t="s">
        <v>310</v>
      </c>
      <c r="D224" s="44" t="s">
        <v>292</v>
      </c>
      <c r="E224" s="156">
        <v>4</v>
      </c>
      <c r="F224" s="15" t="s">
        <v>531</v>
      </c>
      <c r="G224" s="148"/>
      <c r="H224" s="151"/>
      <c r="I224" s="146"/>
      <c r="J224" s="149"/>
      <c r="K224" s="149"/>
    </row>
    <row r="225" spans="1:11" s="162" customFormat="1" ht="24">
      <c r="A225" s="13">
        <v>236</v>
      </c>
      <c r="B225" s="130" t="s">
        <v>311</v>
      </c>
      <c r="C225" s="134" t="s">
        <v>312</v>
      </c>
      <c r="D225" s="44" t="s">
        <v>292</v>
      </c>
      <c r="E225" s="145">
        <v>10</v>
      </c>
      <c r="F225" s="134" t="s">
        <v>313</v>
      </c>
      <c r="G225" s="148"/>
      <c r="H225" s="151"/>
      <c r="I225" s="146"/>
      <c r="J225" s="149"/>
      <c r="K225" s="149"/>
    </row>
    <row r="226" spans="1:11" s="162" customFormat="1" ht="24">
      <c r="A226" s="13">
        <v>237</v>
      </c>
      <c r="B226" s="130" t="s">
        <v>314</v>
      </c>
      <c r="C226" s="134" t="s">
        <v>315</v>
      </c>
      <c r="D226" s="44" t="s">
        <v>292</v>
      </c>
      <c r="E226" s="145">
        <v>10</v>
      </c>
      <c r="F226" s="134" t="s">
        <v>313</v>
      </c>
      <c r="G226" s="148"/>
      <c r="H226" s="151"/>
      <c r="I226" s="146"/>
      <c r="J226" s="149"/>
      <c r="K226" s="149"/>
    </row>
    <row r="227" spans="1:11" s="162" customFormat="1" ht="24">
      <c r="A227" s="13">
        <v>238</v>
      </c>
      <c r="B227" s="126" t="s">
        <v>316</v>
      </c>
      <c r="C227" s="15" t="s">
        <v>317</v>
      </c>
      <c r="D227" s="44" t="s">
        <v>292</v>
      </c>
      <c r="E227" s="156">
        <v>1</v>
      </c>
      <c r="F227" s="125" t="s">
        <v>26</v>
      </c>
      <c r="G227" s="148"/>
      <c r="H227" s="151"/>
      <c r="I227" s="146"/>
      <c r="J227" s="149"/>
      <c r="K227" s="149"/>
    </row>
    <row r="228" spans="1:11" s="162" customFormat="1" ht="24">
      <c r="A228" s="13">
        <v>239</v>
      </c>
      <c r="B228" s="130" t="s">
        <v>628</v>
      </c>
      <c r="C228" s="131" t="s">
        <v>629</v>
      </c>
      <c r="D228" s="132" t="s">
        <v>292</v>
      </c>
      <c r="E228" s="145">
        <v>2</v>
      </c>
      <c r="F228" s="125" t="s">
        <v>313</v>
      </c>
      <c r="G228" s="148"/>
      <c r="H228" s="151"/>
      <c r="I228" s="146"/>
      <c r="J228" s="149"/>
      <c r="K228" s="149"/>
    </row>
    <row r="229" spans="1:11" s="162" customFormat="1" ht="24">
      <c r="A229" s="13">
        <v>240</v>
      </c>
      <c r="B229" s="137" t="s">
        <v>671</v>
      </c>
      <c r="C229" s="125" t="s">
        <v>672</v>
      </c>
      <c r="D229" s="44" t="s">
        <v>292</v>
      </c>
      <c r="E229" s="156">
        <v>1</v>
      </c>
      <c r="F229" s="125" t="s">
        <v>767</v>
      </c>
      <c r="G229" s="148"/>
      <c r="H229" s="151"/>
      <c r="I229" s="146"/>
      <c r="J229" s="149"/>
      <c r="K229" s="149"/>
    </row>
    <row r="230" spans="1:11" s="162" customFormat="1" ht="24">
      <c r="A230" s="13">
        <v>241</v>
      </c>
      <c r="B230" s="137" t="s">
        <v>673</v>
      </c>
      <c r="C230" s="125" t="s">
        <v>674</v>
      </c>
      <c r="D230" s="44" t="s">
        <v>292</v>
      </c>
      <c r="E230" s="156">
        <v>1</v>
      </c>
      <c r="F230" s="125" t="s">
        <v>768</v>
      </c>
      <c r="G230" s="148"/>
      <c r="H230" s="151"/>
      <c r="I230" s="146"/>
      <c r="J230" s="149"/>
      <c r="K230" s="149"/>
    </row>
    <row r="231" spans="1:11" s="162" customFormat="1" ht="24">
      <c r="A231" s="13">
        <v>242</v>
      </c>
      <c r="B231" s="137" t="s">
        <v>675</v>
      </c>
      <c r="C231" s="125" t="s">
        <v>676</v>
      </c>
      <c r="D231" s="44" t="s">
        <v>292</v>
      </c>
      <c r="E231" s="156">
        <v>1</v>
      </c>
      <c r="F231" s="125" t="s">
        <v>767</v>
      </c>
      <c r="G231" s="148"/>
      <c r="H231" s="151"/>
      <c r="I231" s="146"/>
      <c r="J231" s="149"/>
      <c r="K231" s="149"/>
    </row>
    <row r="232" spans="1:11" s="162" customFormat="1" ht="24">
      <c r="A232" s="13">
        <v>243</v>
      </c>
      <c r="B232" s="137" t="s">
        <v>677</v>
      </c>
      <c r="C232" s="125" t="s">
        <v>678</v>
      </c>
      <c r="D232" s="44" t="s">
        <v>292</v>
      </c>
      <c r="E232" s="156">
        <v>1</v>
      </c>
      <c r="F232" s="125" t="s">
        <v>767</v>
      </c>
      <c r="G232" s="148"/>
      <c r="H232" s="151"/>
      <c r="I232" s="146"/>
      <c r="J232" s="149"/>
      <c r="K232" s="149"/>
    </row>
    <row r="233" spans="1:11" s="162" customFormat="1" ht="24">
      <c r="A233" s="13">
        <v>244</v>
      </c>
      <c r="B233" s="137" t="s">
        <v>679</v>
      </c>
      <c r="C233" s="125" t="s">
        <v>680</v>
      </c>
      <c r="D233" s="44" t="s">
        <v>292</v>
      </c>
      <c r="E233" s="156">
        <v>1</v>
      </c>
      <c r="F233" s="125" t="s">
        <v>227</v>
      </c>
      <c r="G233" s="148"/>
      <c r="H233" s="151"/>
      <c r="I233" s="146"/>
      <c r="J233" s="149"/>
      <c r="K233" s="149"/>
    </row>
    <row r="234" spans="1:11" s="162" customFormat="1" ht="24">
      <c r="A234" s="13">
        <v>245</v>
      </c>
      <c r="B234" s="137" t="s">
        <v>681</v>
      </c>
      <c r="C234" s="125" t="s">
        <v>682</v>
      </c>
      <c r="D234" s="44" t="s">
        <v>292</v>
      </c>
      <c r="E234" s="156">
        <v>1</v>
      </c>
      <c r="F234" s="125" t="s">
        <v>227</v>
      </c>
      <c r="G234" s="148"/>
      <c r="H234" s="151"/>
      <c r="I234" s="146"/>
      <c r="J234" s="149"/>
      <c r="K234" s="149"/>
    </row>
    <row r="235" spans="1:11" s="162" customFormat="1" ht="24">
      <c r="A235" s="13">
        <v>246</v>
      </c>
      <c r="B235" s="137" t="s">
        <v>683</v>
      </c>
      <c r="C235" s="125" t="s">
        <v>684</v>
      </c>
      <c r="D235" s="44" t="s">
        <v>292</v>
      </c>
      <c r="E235" s="156">
        <v>1</v>
      </c>
      <c r="F235" s="125" t="s">
        <v>221</v>
      </c>
      <c r="G235" s="148"/>
      <c r="H235" s="151"/>
      <c r="I235" s="146"/>
      <c r="J235" s="149"/>
      <c r="K235" s="149"/>
    </row>
    <row r="236" spans="1:11" s="162" customFormat="1" ht="24">
      <c r="A236" s="13">
        <v>247</v>
      </c>
      <c r="B236" s="137" t="s">
        <v>685</v>
      </c>
      <c r="C236" s="125" t="s">
        <v>686</v>
      </c>
      <c r="D236" s="44" t="s">
        <v>292</v>
      </c>
      <c r="E236" s="156">
        <v>1</v>
      </c>
      <c r="F236" s="125" t="s">
        <v>767</v>
      </c>
      <c r="G236" s="148"/>
      <c r="H236" s="151"/>
      <c r="I236" s="146"/>
      <c r="J236" s="149"/>
      <c r="K236" s="149"/>
    </row>
    <row r="237" spans="1:11" s="162" customFormat="1" ht="24">
      <c r="A237" s="13">
        <v>248</v>
      </c>
      <c r="B237" s="137" t="s">
        <v>687</v>
      </c>
      <c r="C237" s="125" t="s">
        <v>688</v>
      </c>
      <c r="D237" s="44" t="s">
        <v>292</v>
      </c>
      <c r="E237" s="156">
        <v>1</v>
      </c>
      <c r="F237" s="125" t="s">
        <v>767</v>
      </c>
      <c r="G237" s="148"/>
      <c r="H237" s="151"/>
      <c r="I237" s="146"/>
      <c r="J237" s="149"/>
      <c r="K237" s="149"/>
    </row>
    <row r="238" spans="1:11" s="162" customFormat="1" ht="24">
      <c r="A238" s="13">
        <v>249</v>
      </c>
      <c r="B238" s="137" t="s">
        <v>689</v>
      </c>
      <c r="C238" s="125" t="s">
        <v>690</v>
      </c>
      <c r="D238" s="44" t="s">
        <v>292</v>
      </c>
      <c r="E238" s="156">
        <v>1</v>
      </c>
      <c r="F238" s="125" t="s">
        <v>767</v>
      </c>
      <c r="G238" s="148"/>
      <c r="H238" s="151"/>
      <c r="I238" s="146"/>
      <c r="J238" s="149"/>
      <c r="K238" s="149"/>
    </row>
    <row r="239" spans="1:11" s="162" customFormat="1" ht="24">
      <c r="A239" s="13">
        <v>250</v>
      </c>
      <c r="B239" s="137" t="s">
        <v>691</v>
      </c>
      <c r="C239" s="125" t="s">
        <v>692</v>
      </c>
      <c r="D239" s="44" t="s">
        <v>292</v>
      </c>
      <c r="E239" s="156">
        <v>1</v>
      </c>
      <c r="F239" s="125" t="s">
        <v>767</v>
      </c>
      <c r="G239" s="148"/>
      <c r="H239" s="151"/>
      <c r="I239" s="146"/>
      <c r="J239" s="149"/>
      <c r="K239" s="149"/>
    </row>
    <row r="240" spans="1:11" s="162" customFormat="1" ht="24">
      <c r="A240" s="13">
        <v>251</v>
      </c>
      <c r="B240" s="137" t="s">
        <v>693</v>
      </c>
      <c r="C240" s="125" t="s">
        <v>694</v>
      </c>
      <c r="D240" s="44" t="s">
        <v>292</v>
      </c>
      <c r="E240" s="156">
        <v>1</v>
      </c>
      <c r="F240" s="125" t="s">
        <v>25</v>
      </c>
      <c r="G240" s="148"/>
      <c r="H240" s="151"/>
      <c r="I240" s="146"/>
      <c r="J240" s="149"/>
      <c r="K240" s="149"/>
    </row>
    <row r="241" spans="1:11" s="162" customFormat="1" ht="24">
      <c r="A241" s="13">
        <v>252</v>
      </c>
      <c r="B241" s="137" t="s">
        <v>769</v>
      </c>
      <c r="C241" s="125">
        <v>543834</v>
      </c>
      <c r="D241" s="44" t="s">
        <v>292</v>
      </c>
      <c r="E241" s="156">
        <v>1</v>
      </c>
      <c r="F241" s="125" t="s">
        <v>202</v>
      </c>
      <c r="G241" s="148"/>
      <c r="H241" s="151"/>
      <c r="I241" s="146"/>
      <c r="J241" s="149"/>
      <c r="K241" s="149"/>
    </row>
    <row r="242" spans="1:11" ht="12.75" thickBot="1">
      <c r="A242" s="201" t="s">
        <v>20</v>
      </c>
      <c r="B242" s="197"/>
      <c r="C242" s="197"/>
      <c r="D242" s="197"/>
      <c r="E242" s="197"/>
      <c r="F242" s="197"/>
      <c r="G242" s="141" t="s">
        <v>21</v>
      </c>
      <c r="H242" s="142">
        <f>SUM(H4:H241)</f>
        <v>0</v>
      </c>
      <c r="I242" s="197" t="s">
        <v>22</v>
      </c>
      <c r="J242" s="197"/>
      <c r="K242" s="143">
        <f>SUM(K4:K241)</f>
        <v>0</v>
      </c>
    </row>
    <row r="248" spans="1:11">
      <c r="G248" s="138"/>
    </row>
    <row r="249" spans="1:11">
      <c r="G249" s="138"/>
    </row>
  </sheetData>
  <mergeCells count="3">
    <mergeCell ref="A1:K1"/>
    <mergeCell ref="A242:F242"/>
    <mergeCell ref="I242:J242"/>
  </mergeCells>
  <pageMargins left="0.25" right="0.25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75"/>
  <sheetViews>
    <sheetView topLeftCell="A157" zoomScale="175" zoomScaleNormal="175" workbookViewId="0">
      <selection activeCell="K172" sqref="K172"/>
    </sheetView>
  </sheetViews>
  <sheetFormatPr defaultColWidth="9.140625" defaultRowHeight="15"/>
  <cols>
    <col min="1" max="1" width="3.5703125" style="2" bestFit="1" customWidth="1"/>
    <col min="2" max="2" width="30" style="2" customWidth="1"/>
    <col min="3" max="3" width="14.5703125" style="2" bestFit="1" customWidth="1"/>
    <col min="4" max="4" width="15.42578125" style="2" customWidth="1"/>
    <col min="5" max="7" width="9.140625" style="2"/>
    <col min="8" max="8" width="12.140625" style="2" bestFit="1" customWidth="1"/>
    <col min="9" max="9" width="9.140625" style="2"/>
    <col min="10" max="10" width="14.7109375" style="2" customWidth="1"/>
    <col min="11" max="11" width="16" style="2" customWidth="1"/>
    <col min="12" max="12" width="11.85546875" style="2" bestFit="1" customWidth="1"/>
    <col min="13" max="16384" width="9.140625" style="2"/>
  </cols>
  <sheetData>
    <row r="1" spans="1:34">
      <c r="A1" s="190" t="s">
        <v>576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</row>
    <row r="2" spans="1:34" ht="15.75" thickBot="1">
      <c r="A2" s="193" t="s">
        <v>582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</row>
    <row r="3" spans="1:34" ht="48">
      <c r="A3" s="35" t="s">
        <v>578</v>
      </c>
      <c r="B3" s="36" t="s">
        <v>0</v>
      </c>
      <c r="C3" s="36" t="s">
        <v>1</v>
      </c>
      <c r="D3" s="36" t="s">
        <v>2</v>
      </c>
      <c r="E3" s="36" t="s">
        <v>574</v>
      </c>
      <c r="F3" s="36" t="s">
        <v>3</v>
      </c>
      <c r="G3" s="36" t="s">
        <v>4</v>
      </c>
      <c r="H3" s="36" t="s">
        <v>5</v>
      </c>
      <c r="I3" s="36" t="s">
        <v>575</v>
      </c>
      <c r="J3" s="36" t="s">
        <v>6</v>
      </c>
      <c r="K3" s="37" t="s">
        <v>7</v>
      </c>
    </row>
    <row r="4" spans="1:34" ht="15.75" thickBot="1">
      <c r="A4" s="57" t="s">
        <v>8</v>
      </c>
      <c r="B4" s="47" t="s">
        <v>9</v>
      </c>
      <c r="C4" s="47" t="s">
        <v>10</v>
      </c>
      <c r="D4" s="47" t="s">
        <v>11</v>
      </c>
      <c r="E4" s="47" t="s">
        <v>12</v>
      </c>
      <c r="F4" s="47" t="s">
        <v>13</v>
      </c>
      <c r="G4" s="47" t="s">
        <v>14</v>
      </c>
      <c r="H4" s="47" t="s">
        <v>15</v>
      </c>
      <c r="I4" s="47" t="s">
        <v>16</v>
      </c>
      <c r="J4" s="47" t="s">
        <v>17</v>
      </c>
      <c r="K4" s="48" t="s">
        <v>18</v>
      </c>
    </row>
    <row r="5" spans="1:34">
      <c r="A5" s="95">
        <v>1</v>
      </c>
      <c r="B5" s="96" t="s">
        <v>550</v>
      </c>
      <c r="C5" s="97">
        <v>751500111</v>
      </c>
      <c r="D5" s="98" t="s">
        <v>387</v>
      </c>
      <c r="E5" s="99">
        <v>40</v>
      </c>
      <c r="F5" s="98" t="s">
        <v>210</v>
      </c>
      <c r="G5" s="100">
        <v>21.3</v>
      </c>
      <c r="H5" s="108">
        <f>E5*G5</f>
        <v>852</v>
      </c>
      <c r="I5" s="65">
        <v>23</v>
      </c>
      <c r="J5" s="111">
        <f>G5*1.23</f>
        <v>26.199000000000002</v>
      </c>
      <c r="K5" s="111">
        <f>E5*G5*1.23</f>
        <v>1047.96</v>
      </c>
      <c r="L5" s="20"/>
    </row>
    <row r="6" spans="1:34">
      <c r="A6" s="101">
        <v>2</v>
      </c>
      <c r="B6" s="66" t="s">
        <v>389</v>
      </c>
      <c r="C6" s="58"/>
      <c r="D6" s="58"/>
      <c r="E6" s="65">
        <v>8</v>
      </c>
      <c r="F6" s="58" t="s">
        <v>390</v>
      </c>
      <c r="G6" s="64">
        <v>95.1</v>
      </c>
      <c r="H6" s="108">
        <f t="shared" ref="H6:H69" si="0">E6*G6</f>
        <v>760.8</v>
      </c>
      <c r="I6" s="65">
        <v>23</v>
      </c>
      <c r="J6" s="111">
        <f t="shared" ref="J6:J69" si="1">G6*1.23</f>
        <v>116.97299999999998</v>
      </c>
      <c r="K6" s="111">
        <f t="shared" ref="K6:K69" si="2">E6*G6*1.23</f>
        <v>935.78399999999988</v>
      </c>
      <c r="L6" s="20"/>
    </row>
    <row r="7" spans="1:34">
      <c r="A7" s="101">
        <v>3</v>
      </c>
      <c r="B7" s="67" t="s">
        <v>370</v>
      </c>
      <c r="C7" s="68">
        <v>111024800</v>
      </c>
      <c r="D7" s="69" t="s">
        <v>371</v>
      </c>
      <c r="E7" s="70">
        <v>80</v>
      </c>
      <c r="F7" s="58" t="s">
        <v>290</v>
      </c>
      <c r="G7" s="64">
        <v>13.5</v>
      </c>
      <c r="H7" s="108">
        <f t="shared" si="0"/>
        <v>1080</v>
      </c>
      <c r="I7" s="65">
        <v>23</v>
      </c>
      <c r="J7" s="111">
        <f t="shared" si="1"/>
        <v>16.605</v>
      </c>
      <c r="K7" s="111">
        <f t="shared" si="2"/>
        <v>1328.4</v>
      </c>
      <c r="L7" s="20"/>
    </row>
    <row r="8" spans="1:34">
      <c r="A8" s="101">
        <v>4</v>
      </c>
      <c r="B8" s="71" t="s">
        <v>530</v>
      </c>
      <c r="C8" s="72">
        <v>102640150</v>
      </c>
      <c r="D8" s="58" t="s">
        <v>387</v>
      </c>
      <c r="E8" s="65">
        <v>1</v>
      </c>
      <c r="F8" s="58" t="s">
        <v>531</v>
      </c>
      <c r="G8" s="63">
        <v>102.1</v>
      </c>
      <c r="H8" s="108">
        <f t="shared" si="0"/>
        <v>102.1</v>
      </c>
      <c r="I8" s="65">
        <v>23</v>
      </c>
      <c r="J8" s="111">
        <f t="shared" si="1"/>
        <v>125.58299999999998</v>
      </c>
      <c r="K8" s="111">
        <f t="shared" si="2"/>
        <v>125.58299999999998</v>
      </c>
      <c r="L8" s="20"/>
    </row>
    <row r="9" spans="1:34">
      <c r="A9" s="101">
        <v>5</v>
      </c>
      <c r="B9" s="66" t="s">
        <v>528</v>
      </c>
      <c r="C9" s="73" t="s">
        <v>529</v>
      </c>
      <c r="D9" s="58" t="s">
        <v>387</v>
      </c>
      <c r="E9" s="65">
        <v>1</v>
      </c>
      <c r="F9" s="58" t="s">
        <v>427</v>
      </c>
      <c r="G9" s="63">
        <v>194.7</v>
      </c>
      <c r="H9" s="108">
        <f t="shared" si="0"/>
        <v>194.7</v>
      </c>
      <c r="I9" s="65">
        <v>23</v>
      </c>
      <c r="J9" s="111">
        <f t="shared" si="1"/>
        <v>239.48099999999999</v>
      </c>
      <c r="K9" s="111">
        <f t="shared" si="2"/>
        <v>239.48099999999999</v>
      </c>
      <c r="L9" s="20"/>
    </row>
    <row r="10" spans="1:34">
      <c r="A10" s="101">
        <v>6</v>
      </c>
      <c r="B10" s="74" t="s">
        <v>391</v>
      </c>
      <c r="C10" s="58"/>
      <c r="D10" s="58"/>
      <c r="E10" s="65">
        <v>40</v>
      </c>
      <c r="F10" s="58" t="s">
        <v>369</v>
      </c>
      <c r="G10" s="64">
        <v>61.95</v>
      </c>
      <c r="H10" s="108">
        <f t="shared" si="0"/>
        <v>2478</v>
      </c>
      <c r="I10" s="65">
        <v>23</v>
      </c>
      <c r="J10" s="111">
        <f t="shared" si="1"/>
        <v>76.198499999999996</v>
      </c>
      <c r="K10" s="111">
        <f t="shared" si="2"/>
        <v>3047.94</v>
      </c>
      <c r="L10" s="20"/>
    </row>
    <row r="11" spans="1:34" s="12" customFormat="1">
      <c r="A11" s="101">
        <v>7</v>
      </c>
      <c r="B11" s="75" t="s">
        <v>459</v>
      </c>
      <c r="C11" s="76"/>
      <c r="D11" s="77" t="s">
        <v>452</v>
      </c>
      <c r="E11" s="65">
        <v>1</v>
      </c>
      <c r="F11" s="77" t="s">
        <v>369</v>
      </c>
      <c r="G11" s="64">
        <v>62.8</v>
      </c>
      <c r="H11" s="108">
        <f t="shared" si="0"/>
        <v>62.8</v>
      </c>
      <c r="I11" s="65">
        <v>23</v>
      </c>
      <c r="J11" s="111">
        <f t="shared" si="1"/>
        <v>77.244</v>
      </c>
      <c r="K11" s="111">
        <f t="shared" si="2"/>
        <v>77.244</v>
      </c>
      <c r="L11" s="2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12" customFormat="1">
      <c r="A12" s="101">
        <v>8</v>
      </c>
      <c r="B12" s="78" t="s">
        <v>372</v>
      </c>
      <c r="C12" s="79">
        <v>113964200</v>
      </c>
      <c r="D12" s="80" t="s">
        <v>371</v>
      </c>
      <c r="E12" s="70">
        <v>200</v>
      </c>
      <c r="F12" s="77" t="s">
        <v>283</v>
      </c>
      <c r="G12" s="64">
        <v>55.1</v>
      </c>
      <c r="H12" s="108">
        <f t="shared" si="0"/>
        <v>11020</v>
      </c>
      <c r="I12" s="65">
        <v>23</v>
      </c>
      <c r="J12" s="111">
        <f t="shared" si="1"/>
        <v>67.772999999999996</v>
      </c>
      <c r="K12" s="111">
        <f t="shared" si="2"/>
        <v>13554.6</v>
      </c>
      <c r="L12" s="2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12" customFormat="1">
      <c r="A13" s="101">
        <v>9</v>
      </c>
      <c r="B13" s="75" t="s">
        <v>474</v>
      </c>
      <c r="C13" s="77"/>
      <c r="D13" s="77"/>
      <c r="E13" s="65">
        <v>60</v>
      </c>
      <c r="F13" s="77" t="s">
        <v>475</v>
      </c>
      <c r="G13" s="64">
        <v>76</v>
      </c>
      <c r="H13" s="108">
        <f t="shared" si="0"/>
        <v>4560</v>
      </c>
      <c r="I13" s="65">
        <v>23</v>
      </c>
      <c r="J13" s="111">
        <f t="shared" si="1"/>
        <v>93.48</v>
      </c>
      <c r="K13" s="111">
        <f t="shared" si="2"/>
        <v>5608.8</v>
      </c>
      <c r="L13" s="2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12" customFormat="1">
      <c r="A14" s="101">
        <v>10</v>
      </c>
      <c r="B14" s="75" t="s">
        <v>383</v>
      </c>
      <c r="C14" s="77">
        <v>423964800</v>
      </c>
      <c r="D14" s="77" t="s">
        <v>371</v>
      </c>
      <c r="E14" s="65">
        <v>20</v>
      </c>
      <c r="F14" s="77" t="s">
        <v>523</v>
      </c>
      <c r="G14" s="64">
        <v>127.4</v>
      </c>
      <c r="H14" s="108">
        <f t="shared" si="0"/>
        <v>2548</v>
      </c>
      <c r="I14" s="65">
        <v>23</v>
      </c>
      <c r="J14" s="111">
        <f t="shared" si="1"/>
        <v>156.702</v>
      </c>
      <c r="K14" s="111">
        <f t="shared" si="2"/>
        <v>3134.04</v>
      </c>
      <c r="L14" s="2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12" customFormat="1">
      <c r="A15" s="101">
        <v>11</v>
      </c>
      <c r="B15" s="75" t="s">
        <v>380</v>
      </c>
      <c r="C15" s="77" t="s">
        <v>381</v>
      </c>
      <c r="D15" s="77" t="s">
        <v>382</v>
      </c>
      <c r="E15" s="81">
        <v>3</v>
      </c>
      <c r="F15" s="77" t="s">
        <v>27</v>
      </c>
      <c r="G15" s="64">
        <v>147.30000000000001</v>
      </c>
      <c r="H15" s="108">
        <f t="shared" si="0"/>
        <v>441.90000000000003</v>
      </c>
      <c r="I15" s="65">
        <v>23</v>
      </c>
      <c r="J15" s="111">
        <f t="shared" si="1"/>
        <v>181.179</v>
      </c>
      <c r="K15" s="111">
        <f t="shared" si="2"/>
        <v>543.53700000000003</v>
      </c>
      <c r="L15" s="2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101">
        <v>12</v>
      </c>
      <c r="B16" s="66" t="s">
        <v>458</v>
      </c>
      <c r="C16" s="82"/>
      <c r="D16" s="58" t="s">
        <v>452</v>
      </c>
      <c r="E16" s="65">
        <v>1</v>
      </c>
      <c r="F16" s="58" t="s">
        <v>369</v>
      </c>
      <c r="G16" s="64">
        <v>28.6</v>
      </c>
      <c r="H16" s="108">
        <f t="shared" si="0"/>
        <v>28.6</v>
      </c>
      <c r="I16" s="65">
        <v>23</v>
      </c>
      <c r="J16" s="111">
        <f t="shared" si="1"/>
        <v>35.178000000000004</v>
      </c>
      <c r="K16" s="111">
        <f t="shared" si="2"/>
        <v>35.178000000000004</v>
      </c>
      <c r="L16" s="20"/>
    </row>
    <row r="17" spans="1:12">
      <c r="A17" s="101">
        <v>13</v>
      </c>
      <c r="B17" s="66" t="s">
        <v>392</v>
      </c>
      <c r="C17" s="58"/>
      <c r="D17" s="58"/>
      <c r="E17" s="65">
        <v>80</v>
      </c>
      <c r="F17" s="58" t="s">
        <v>369</v>
      </c>
      <c r="G17" s="64">
        <v>17.05</v>
      </c>
      <c r="H17" s="108">
        <f t="shared" si="0"/>
        <v>1364</v>
      </c>
      <c r="I17" s="65">
        <v>23</v>
      </c>
      <c r="J17" s="111">
        <f t="shared" si="1"/>
        <v>20.971499999999999</v>
      </c>
      <c r="K17" s="111">
        <f t="shared" si="2"/>
        <v>1677.72</v>
      </c>
      <c r="L17" s="20"/>
    </row>
    <row r="18" spans="1:12">
      <c r="A18" s="101">
        <v>14</v>
      </c>
      <c r="B18" s="66" t="s">
        <v>460</v>
      </c>
      <c r="C18" s="82"/>
      <c r="D18" s="58" t="s">
        <v>452</v>
      </c>
      <c r="E18" s="65">
        <v>1</v>
      </c>
      <c r="F18" s="58" t="s">
        <v>388</v>
      </c>
      <c r="G18" s="83">
        <v>33.299999999999997</v>
      </c>
      <c r="H18" s="108">
        <f t="shared" si="0"/>
        <v>33.299999999999997</v>
      </c>
      <c r="I18" s="65">
        <v>23</v>
      </c>
      <c r="J18" s="111">
        <f t="shared" si="1"/>
        <v>40.958999999999996</v>
      </c>
      <c r="K18" s="111">
        <f t="shared" si="2"/>
        <v>40.958999999999996</v>
      </c>
      <c r="L18" s="20"/>
    </row>
    <row r="19" spans="1:12">
      <c r="A19" s="101">
        <v>15</v>
      </c>
      <c r="B19" s="66" t="s">
        <v>478</v>
      </c>
      <c r="C19" s="58"/>
      <c r="D19" s="58" t="s">
        <v>386</v>
      </c>
      <c r="E19" s="65">
        <v>35</v>
      </c>
      <c r="F19" s="58" t="s">
        <v>477</v>
      </c>
      <c r="G19" s="64">
        <v>6.65</v>
      </c>
      <c r="H19" s="108">
        <f t="shared" si="0"/>
        <v>232.75</v>
      </c>
      <c r="I19" s="65">
        <v>23</v>
      </c>
      <c r="J19" s="111">
        <f t="shared" si="1"/>
        <v>8.1795000000000009</v>
      </c>
      <c r="K19" s="111">
        <f t="shared" si="2"/>
        <v>286.28249999999997</v>
      </c>
      <c r="L19" s="20"/>
    </row>
    <row r="20" spans="1:12">
      <c r="A20" s="101">
        <v>16</v>
      </c>
      <c r="B20" s="66" t="s">
        <v>492</v>
      </c>
      <c r="C20" s="58">
        <v>139720110</v>
      </c>
      <c r="D20" s="58" t="s">
        <v>386</v>
      </c>
      <c r="E20" s="65">
        <v>3</v>
      </c>
      <c r="F20" s="58" t="s">
        <v>427</v>
      </c>
      <c r="G20" s="64">
        <v>16.2</v>
      </c>
      <c r="H20" s="108">
        <f t="shared" si="0"/>
        <v>48.599999999999994</v>
      </c>
      <c r="I20" s="65">
        <v>23</v>
      </c>
      <c r="J20" s="111">
        <f t="shared" si="1"/>
        <v>19.925999999999998</v>
      </c>
      <c r="K20" s="111">
        <f t="shared" si="2"/>
        <v>59.777999999999992</v>
      </c>
      <c r="L20" s="20"/>
    </row>
    <row r="21" spans="1:12">
      <c r="A21" s="101">
        <v>17</v>
      </c>
      <c r="B21" s="66" t="s">
        <v>393</v>
      </c>
      <c r="C21" s="58"/>
      <c r="D21" s="58"/>
      <c r="E21" s="65">
        <v>8</v>
      </c>
      <c r="F21" s="58" t="s">
        <v>374</v>
      </c>
      <c r="G21" s="64">
        <v>26.7</v>
      </c>
      <c r="H21" s="108">
        <f t="shared" si="0"/>
        <v>213.6</v>
      </c>
      <c r="I21" s="65">
        <v>23</v>
      </c>
      <c r="J21" s="111">
        <f t="shared" si="1"/>
        <v>32.841000000000001</v>
      </c>
      <c r="K21" s="111">
        <f t="shared" si="2"/>
        <v>262.72800000000001</v>
      </c>
      <c r="L21" s="20"/>
    </row>
    <row r="22" spans="1:12">
      <c r="A22" s="101">
        <v>18</v>
      </c>
      <c r="B22" s="66" t="s">
        <v>394</v>
      </c>
      <c r="C22" s="58"/>
      <c r="D22" s="58"/>
      <c r="E22" s="65">
        <v>20</v>
      </c>
      <c r="F22" s="58" t="s">
        <v>395</v>
      </c>
      <c r="G22" s="64">
        <v>56.1</v>
      </c>
      <c r="H22" s="108">
        <f t="shared" si="0"/>
        <v>1122</v>
      </c>
      <c r="I22" s="65">
        <v>23</v>
      </c>
      <c r="J22" s="111">
        <f t="shared" si="1"/>
        <v>69.003</v>
      </c>
      <c r="K22" s="111">
        <f t="shared" si="2"/>
        <v>1380.06</v>
      </c>
      <c r="L22" s="20"/>
    </row>
    <row r="23" spans="1:12">
      <c r="A23" s="101">
        <v>19</v>
      </c>
      <c r="B23" s="66" t="s">
        <v>396</v>
      </c>
      <c r="C23" s="58"/>
      <c r="D23" s="58"/>
      <c r="E23" s="65">
        <v>20</v>
      </c>
      <c r="F23" s="58" t="s">
        <v>390</v>
      </c>
      <c r="G23" s="64">
        <v>425.9</v>
      </c>
      <c r="H23" s="108">
        <f t="shared" si="0"/>
        <v>8518</v>
      </c>
      <c r="I23" s="65">
        <v>23</v>
      </c>
      <c r="J23" s="111">
        <f t="shared" si="1"/>
        <v>523.85699999999997</v>
      </c>
      <c r="K23" s="111">
        <f t="shared" si="2"/>
        <v>10477.14</v>
      </c>
      <c r="L23" s="20"/>
    </row>
    <row r="24" spans="1:12">
      <c r="A24" s="101">
        <v>20</v>
      </c>
      <c r="B24" s="66" t="s">
        <v>508</v>
      </c>
      <c r="C24" s="58">
        <v>157910427</v>
      </c>
      <c r="D24" s="58" t="s">
        <v>386</v>
      </c>
      <c r="E24" s="65">
        <v>3</v>
      </c>
      <c r="F24" s="58" t="s">
        <v>427</v>
      </c>
      <c r="G24" s="64">
        <v>30.5</v>
      </c>
      <c r="H24" s="108">
        <f t="shared" si="0"/>
        <v>91.5</v>
      </c>
      <c r="I24" s="65">
        <v>23</v>
      </c>
      <c r="J24" s="111">
        <f t="shared" si="1"/>
        <v>37.515000000000001</v>
      </c>
      <c r="K24" s="111">
        <f t="shared" si="2"/>
        <v>112.545</v>
      </c>
      <c r="L24" s="20"/>
    </row>
    <row r="25" spans="1:12">
      <c r="A25" s="101">
        <v>21</v>
      </c>
      <c r="B25" s="66" t="s">
        <v>368</v>
      </c>
      <c r="C25" s="58"/>
      <c r="D25" s="69" t="s">
        <v>371</v>
      </c>
      <c r="E25" s="65">
        <v>40</v>
      </c>
      <c r="F25" s="58" t="s">
        <v>369</v>
      </c>
      <c r="G25" s="64">
        <v>11.4</v>
      </c>
      <c r="H25" s="108">
        <f t="shared" si="0"/>
        <v>456</v>
      </c>
      <c r="I25" s="65">
        <v>23</v>
      </c>
      <c r="J25" s="111">
        <f t="shared" si="1"/>
        <v>14.022</v>
      </c>
      <c r="K25" s="111">
        <f t="shared" si="2"/>
        <v>560.88</v>
      </c>
      <c r="L25" s="20"/>
    </row>
    <row r="26" spans="1:12">
      <c r="A26" s="101">
        <v>22</v>
      </c>
      <c r="B26" s="66" t="s">
        <v>397</v>
      </c>
      <c r="C26" s="58"/>
      <c r="D26" s="58"/>
      <c r="E26" s="65">
        <v>15</v>
      </c>
      <c r="F26" s="58" t="s">
        <v>369</v>
      </c>
      <c r="G26" s="64">
        <v>53.3</v>
      </c>
      <c r="H26" s="108">
        <f t="shared" si="0"/>
        <v>799.5</v>
      </c>
      <c r="I26" s="65">
        <v>23</v>
      </c>
      <c r="J26" s="111">
        <f t="shared" si="1"/>
        <v>65.558999999999997</v>
      </c>
      <c r="K26" s="111">
        <f t="shared" si="2"/>
        <v>983.38499999999999</v>
      </c>
      <c r="L26" s="20"/>
    </row>
    <row r="27" spans="1:12">
      <c r="A27" s="101">
        <v>23</v>
      </c>
      <c r="B27" s="66" t="s">
        <v>532</v>
      </c>
      <c r="C27" s="73" t="s">
        <v>533</v>
      </c>
      <c r="D27" s="58" t="s">
        <v>387</v>
      </c>
      <c r="E27" s="65">
        <v>1</v>
      </c>
      <c r="F27" s="58" t="s">
        <v>299</v>
      </c>
      <c r="G27" s="63">
        <v>277.3</v>
      </c>
      <c r="H27" s="108">
        <f t="shared" si="0"/>
        <v>277.3</v>
      </c>
      <c r="I27" s="65">
        <v>23</v>
      </c>
      <c r="J27" s="111">
        <f t="shared" si="1"/>
        <v>341.07900000000001</v>
      </c>
      <c r="K27" s="111">
        <f t="shared" si="2"/>
        <v>341.07900000000001</v>
      </c>
      <c r="L27" s="20"/>
    </row>
    <row r="28" spans="1:12">
      <c r="A28" s="101">
        <v>24</v>
      </c>
      <c r="B28" s="66" t="s">
        <v>398</v>
      </c>
      <c r="C28" s="58"/>
      <c r="D28" s="58"/>
      <c r="E28" s="65">
        <v>4</v>
      </c>
      <c r="F28" s="58" t="s">
        <v>369</v>
      </c>
      <c r="G28" s="64">
        <v>21.8</v>
      </c>
      <c r="H28" s="108">
        <f t="shared" si="0"/>
        <v>87.2</v>
      </c>
      <c r="I28" s="65">
        <v>23</v>
      </c>
      <c r="J28" s="111">
        <f t="shared" si="1"/>
        <v>26.814</v>
      </c>
      <c r="K28" s="111">
        <f t="shared" si="2"/>
        <v>107.256</v>
      </c>
      <c r="L28" s="20"/>
    </row>
    <row r="29" spans="1:12">
      <c r="A29" s="101">
        <v>25</v>
      </c>
      <c r="B29" s="66" t="s">
        <v>399</v>
      </c>
      <c r="C29" s="58"/>
      <c r="D29" s="58"/>
      <c r="E29" s="65">
        <v>3</v>
      </c>
      <c r="F29" s="58" t="s">
        <v>374</v>
      </c>
      <c r="G29" s="64">
        <v>47.6</v>
      </c>
      <c r="H29" s="108">
        <f t="shared" si="0"/>
        <v>142.80000000000001</v>
      </c>
      <c r="I29" s="65">
        <v>23</v>
      </c>
      <c r="J29" s="111">
        <f t="shared" si="1"/>
        <v>58.548000000000002</v>
      </c>
      <c r="K29" s="111">
        <f t="shared" si="2"/>
        <v>175.64400000000001</v>
      </c>
      <c r="L29" s="20"/>
    </row>
    <row r="30" spans="1:12">
      <c r="A30" s="101">
        <v>26</v>
      </c>
      <c r="B30" s="66" t="s">
        <v>462</v>
      </c>
      <c r="C30" s="82"/>
      <c r="D30" s="58" t="s">
        <v>452</v>
      </c>
      <c r="E30" s="65">
        <v>3</v>
      </c>
      <c r="F30" s="58" t="s">
        <v>390</v>
      </c>
      <c r="G30" s="83">
        <v>24.8</v>
      </c>
      <c r="H30" s="108">
        <f t="shared" si="0"/>
        <v>74.400000000000006</v>
      </c>
      <c r="I30" s="65">
        <v>23</v>
      </c>
      <c r="J30" s="111">
        <f t="shared" si="1"/>
        <v>30.504000000000001</v>
      </c>
      <c r="K30" s="111">
        <f t="shared" si="2"/>
        <v>91.512</v>
      </c>
      <c r="L30" s="20"/>
    </row>
    <row r="31" spans="1:12">
      <c r="A31" s="101">
        <v>27</v>
      </c>
      <c r="B31" s="66" t="s">
        <v>400</v>
      </c>
      <c r="C31" s="58"/>
      <c r="D31" s="58"/>
      <c r="E31" s="65">
        <v>8</v>
      </c>
      <c r="F31" s="58" t="s">
        <v>401</v>
      </c>
      <c r="G31" s="64">
        <v>40</v>
      </c>
      <c r="H31" s="108">
        <f t="shared" si="0"/>
        <v>320</v>
      </c>
      <c r="I31" s="65">
        <v>23</v>
      </c>
      <c r="J31" s="111">
        <f t="shared" si="1"/>
        <v>49.2</v>
      </c>
      <c r="K31" s="111">
        <f t="shared" si="2"/>
        <v>393.6</v>
      </c>
      <c r="L31" s="20"/>
    </row>
    <row r="32" spans="1:12">
      <c r="A32" s="101">
        <v>28</v>
      </c>
      <c r="B32" s="66" t="s">
        <v>402</v>
      </c>
      <c r="C32" s="58"/>
      <c r="D32" s="58"/>
      <c r="E32" s="65">
        <v>25</v>
      </c>
      <c r="F32" s="58" t="s">
        <v>401</v>
      </c>
      <c r="G32" s="64">
        <v>74.2</v>
      </c>
      <c r="H32" s="108">
        <f t="shared" si="0"/>
        <v>1855</v>
      </c>
      <c r="I32" s="65">
        <v>23</v>
      </c>
      <c r="J32" s="111">
        <f t="shared" si="1"/>
        <v>91.266000000000005</v>
      </c>
      <c r="K32" s="111">
        <f t="shared" si="2"/>
        <v>2281.65</v>
      </c>
      <c r="L32" s="20"/>
    </row>
    <row r="33" spans="1:12">
      <c r="A33" s="101">
        <v>29</v>
      </c>
      <c r="B33" s="67" t="s">
        <v>376</v>
      </c>
      <c r="C33" s="68">
        <v>117397402</v>
      </c>
      <c r="D33" s="69" t="s">
        <v>371</v>
      </c>
      <c r="E33" s="70">
        <v>8</v>
      </c>
      <c r="F33" s="58" t="s">
        <v>374</v>
      </c>
      <c r="G33" s="64">
        <v>27.6</v>
      </c>
      <c r="H33" s="108">
        <f t="shared" si="0"/>
        <v>220.8</v>
      </c>
      <c r="I33" s="65">
        <v>23</v>
      </c>
      <c r="J33" s="111">
        <f t="shared" si="1"/>
        <v>33.948</v>
      </c>
      <c r="K33" s="111">
        <f t="shared" si="2"/>
        <v>271.584</v>
      </c>
      <c r="L33" s="20"/>
    </row>
    <row r="34" spans="1:12">
      <c r="A34" s="101">
        <v>30</v>
      </c>
      <c r="B34" s="67" t="s">
        <v>375</v>
      </c>
      <c r="C34" s="68">
        <v>117941206</v>
      </c>
      <c r="D34" s="69" t="s">
        <v>371</v>
      </c>
      <c r="E34" s="70">
        <v>30</v>
      </c>
      <c r="F34" s="58" t="s">
        <v>374</v>
      </c>
      <c r="G34" s="64">
        <v>10.3</v>
      </c>
      <c r="H34" s="108">
        <f t="shared" si="0"/>
        <v>309</v>
      </c>
      <c r="I34" s="65">
        <v>23</v>
      </c>
      <c r="J34" s="111">
        <f t="shared" si="1"/>
        <v>12.669</v>
      </c>
      <c r="K34" s="111">
        <f t="shared" si="2"/>
        <v>380.07</v>
      </c>
      <c r="L34" s="20"/>
    </row>
    <row r="35" spans="1:12">
      <c r="A35" s="101">
        <v>31</v>
      </c>
      <c r="B35" s="66" t="s">
        <v>485</v>
      </c>
      <c r="C35" s="58">
        <v>874870116</v>
      </c>
      <c r="D35" s="58" t="s">
        <v>386</v>
      </c>
      <c r="E35" s="65">
        <v>3</v>
      </c>
      <c r="F35" s="58" t="s">
        <v>427</v>
      </c>
      <c r="G35" s="64">
        <v>47.7</v>
      </c>
      <c r="H35" s="108">
        <f t="shared" si="0"/>
        <v>143.10000000000002</v>
      </c>
      <c r="I35" s="65">
        <v>23</v>
      </c>
      <c r="J35" s="111">
        <f t="shared" si="1"/>
        <v>58.670999999999999</v>
      </c>
      <c r="K35" s="111">
        <f t="shared" si="2"/>
        <v>176.01300000000003</v>
      </c>
      <c r="L35" s="20"/>
    </row>
    <row r="36" spans="1:12">
      <c r="A36" s="101">
        <v>32</v>
      </c>
      <c r="B36" s="66" t="s">
        <v>403</v>
      </c>
      <c r="C36" s="58"/>
      <c r="D36" s="58"/>
      <c r="E36" s="65">
        <v>4</v>
      </c>
      <c r="F36" s="58" t="s">
        <v>401</v>
      </c>
      <c r="G36" s="64">
        <v>75.900000000000006</v>
      </c>
      <c r="H36" s="108">
        <f t="shared" si="0"/>
        <v>303.60000000000002</v>
      </c>
      <c r="I36" s="65">
        <v>23</v>
      </c>
      <c r="J36" s="111">
        <f t="shared" si="1"/>
        <v>93.356999999999999</v>
      </c>
      <c r="K36" s="111">
        <f t="shared" si="2"/>
        <v>373.428</v>
      </c>
      <c r="L36" s="20"/>
    </row>
    <row r="37" spans="1:12">
      <c r="A37" s="101">
        <v>33</v>
      </c>
      <c r="B37" s="66" t="s">
        <v>468</v>
      </c>
      <c r="C37" s="58" t="s">
        <v>469</v>
      </c>
      <c r="D37" s="58"/>
      <c r="E37" s="65">
        <v>90</v>
      </c>
      <c r="F37" s="58" t="s">
        <v>291</v>
      </c>
      <c r="G37" s="64">
        <v>21.9</v>
      </c>
      <c r="H37" s="108">
        <f t="shared" si="0"/>
        <v>1970.9999999999998</v>
      </c>
      <c r="I37" s="65">
        <v>23</v>
      </c>
      <c r="J37" s="111">
        <f t="shared" si="1"/>
        <v>26.936999999999998</v>
      </c>
      <c r="K37" s="111">
        <f t="shared" si="2"/>
        <v>2424.3299999999995</v>
      </c>
      <c r="L37" s="20"/>
    </row>
    <row r="38" spans="1:12">
      <c r="A38" s="101">
        <v>34</v>
      </c>
      <c r="B38" s="66" t="s">
        <v>404</v>
      </c>
      <c r="C38" s="58"/>
      <c r="D38" s="58"/>
      <c r="E38" s="65">
        <v>8</v>
      </c>
      <c r="F38" s="58" t="s">
        <v>369</v>
      </c>
      <c r="G38" s="64">
        <v>22.9</v>
      </c>
      <c r="H38" s="108">
        <f t="shared" si="0"/>
        <v>183.2</v>
      </c>
      <c r="I38" s="65">
        <v>23</v>
      </c>
      <c r="J38" s="111">
        <f t="shared" si="1"/>
        <v>28.166999999999998</v>
      </c>
      <c r="K38" s="111">
        <f t="shared" si="2"/>
        <v>225.33599999999998</v>
      </c>
      <c r="L38" s="20"/>
    </row>
    <row r="39" spans="1:12">
      <c r="A39" s="101">
        <v>35</v>
      </c>
      <c r="B39" s="66" t="s">
        <v>405</v>
      </c>
      <c r="C39" s="58"/>
      <c r="D39" s="58"/>
      <c r="E39" s="65">
        <v>6</v>
      </c>
      <c r="F39" s="58" t="s">
        <v>390</v>
      </c>
      <c r="G39" s="64">
        <v>36.200000000000003</v>
      </c>
      <c r="H39" s="108">
        <f t="shared" si="0"/>
        <v>217.20000000000002</v>
      </c>
      <c r="I39" s="65">
        <v>23</v>
      </c>
      <c r="J39" s="111">
        <f t="shared" si="1"/>
        <v>44.526000000000003</v>
      </c>
      <c r="K39" s="111">
        <f t="shared" si="2"/>
        <v>267.15600000000001</v>
      </c>
      <c r="L39" s="20"/>
    </row>
    <row r="40" spans="1:12">
      <c r="A40" s="101">
        <v>36</v>
      </c>
      <c r="B40" s="66" t="s">
        <v>522</v>
      </c>
      <c r="C40" s="58">
        <v>436610447</v>
      </c>
      <c r="D40" s="58" t="s">
        <v>387</v>
      </c>
      <c r="E40" s="65">
        <v>2</v>
      </c>
      <c r="F40" s="58" t="s">
        <v>427</v>
      </c>
      <c r="G40" s="64">
        <v>43.2</v>
      </c>
      <c r="H40" s="108">
        <f t="shared" si="0"/>
        <v>86.4</v>
      </c>
      <c r="I40" s="110">
        <v>8</v>
      </c>
      <c r="J40" s="111">
        <f>G40*1.08</f>
        <v>46.656000000000006</v>
      </c>
      <c r="K40" s="111">
        <f t="shared" ref="K40" si="3">E40*G40*1.08</f>
        <v>93.312000000000012</v>
      </c>
      <c r="L40" s="20"/>
    </row>
    <row r="41" spans="1:12" ht="25.5">
      <c r="A41" s="101">
        <v>37</v>
      </c>
      <c r="B41" s="84" t="s">
        <v>535</v>
      </c>
      <c r="C41" s="85">
        <v>879810112</v>
      </c>
      <c r="D41" s="61" t="s">
        <v>387</v>
      </c>
      <c r="E41" s="62">
        <v>1</v>
      </c>
      <c r="F41" s="61" t="s">
        <v>297</v>
      </c>
      <c r="G41" s="63">
        <v>31.7</v>
      </c>
      <c r="H41" s="108">
        <f t="shared" si="0"/>
        <v>31.7</v>
      </c>
      <c r="I41" s="65">
        <v>23</v>
      </c>
      <c r="J41" s="111">
        <f t="shared" si="1"/>
        <v>38.991</v>
      </c>
      <c r="K41" s="111">
        <f t="shared" si="2"/>
        <v>38.991</v>
      </c>
      <c r="L41" s="20"/>
    </row>
    <row r="42" spans="1:12">
      <c r="A42" s="101">
        <v>38</v>
      </c>
      <c r="B42" s="66" t="s">
        <v>515</v>
      </c>
      <c r="C42" s="58">
        <v>336050111</v>
      </c>
      <c r="D42" s="58" t="s">
        <v>386</v>
      </c>
      <c r="E42" s="65">
        <v>3</v>
      </c>
      <c r="F42" s="58" t="s">
        <v>299</v>
      </c>
      <c r="G42" s="64">
        <v>58.5</v>
      </c>
      <c r="H42" s="108">
        <f t="shared" si="0"/>
        <v>175.5</v>
      </c>
      <c r="I42" s="65">
        <v>23</v>
      </c>
      <c r="J42" s="111">
        <f t="shared" si="1"/>
        <v>71.954999999999998</v>
      </c>
      <c r="K42" s="111">
        <f t="shared" si="2"/>
        <v>215.86500000000001</v>
      </c>
      <c r="L42" s="20"/>
    </row>
    <row r="43" spans="1:12">
      <c r="A43" s="101">
        <v>39</v>
      </c>
      <c r="B43" s="66" t="s">
        <v>490</v>
      </c>
      <c r="C43" s="58">
        <v>79928115</v>
      </c>
      <c r="D43" s="58" t="s">
        <v>386</v>
      </c>
      <c r="E43" s="65">
        <v>5</v>
      </c>
      <c r="F43" s="58" t="s">
        <v>427</v>
      </c>
      <c r="G43" s="64">
        <v>18.100000000000001</v>
      </c>
      <c r="H43" s="108">
        <f t="shared" si="0"/>
        <v>90.5</v>
      </c>
      <c r="I43" s="65">
        <v>23</v>
      </c>
      <c r="J43" s="111">
        <f t="shared" si="1"/>
        <v>22.263000000000002</v>
      </c>
      <c r="K43" s="111">
        <f t="shared" si="2"/>
        <v>111.315</v>
      </c>
      <c r="L43" s="20"/>
    </row>
    <row r="44" spans="1:12">
      <c r="A44" s="101">
        <v>40</v>
      </c>
      <c r="B44" s="66" t="s">
        <v>406</v>
      </c>
      <c r="C44" s="58"/>
      <c r="D44" s="58"/>
      <c r="E44" s="65">
        <v>20</v>
      </c>
      <c r="F44" s="58" t="s">
        <v>401</v>
      </c>
      <c r="G44" s="64">
        <v>94.1</v>
      </c>
      <c r="H44" s="108">
        <f t="shared" si="0"/>
        <v>1882</v>
      </c>
      <c r="I44" s="65">
        <v>23</v>
      </c>
      <c r="J44" s="111">
        <f t="shared" si="1"/>
        <v>115.74299999999999</v>
      </c>
      <c r="K44" s="111">
        <f t="shared" si="2"/>
        <v>2314.86</v>
      </c>
      <c r="L44" s="20"/>
    </row>
    <row r="45" spans="1:12">
      <c r="A45" s="101">
        <v>41</v>
      </c>
      <c r="B45" s="66" t="s">
        <v>471</v>
      </c>
      <c r="C45" s="58"/>
      <c r="D45" s="58"/>
      <c r="E45" s="65">
        <v>30</v>
      </c>
      <c r="F45" s="58" t="s">
        <v>291</v>
      </c>
      <c r="G45" s="64">
        <v>33.299999999999997</v>
      </c>
      <c r="H45" s="108">
        <f t="shared" si="0"/>
        <v>998.99999999999989</v>
      </c>
      <c r="I45" s="65">
        <v>23</v>
      </c>
      <c r="J45" s="111">
        <f t="shared" si="1"/>
        <v>40.958999999999996</v>
      </c>
      <c r="K45" s="111">
        <f t="shared" si="2"/>
        <v>1228.7699999999998</v>
      </c>
      <c r="L45" s="20"/>
    </row>
    <row r="46" spans="1:12">
      <c r="A46" s="101">
        <v>42</v>
      </c>
      <c r="B46" s="66" t="s">
        <v>463</v>
      </c>
      <c r="C46" s="58"/>
      <c r="D46" s="58" t="s">
        <v>386</v>
      </c>
      <c r="E46" s="65">
        <v>15</v>
      </c>
      <c r="F46" s="58" t="s">
        <v>27</v>
      </c>
      <c r="G46" s="64">
        <v>22.9</v>
      </c>
      <c r="H46" s="108">
        <f t="shared" si="0"/>
        <v>343.5</v>
      </c>
      <c r="I46" s="65">
        <v>23</v>
      </c>
      <c r="J46" s="111">
        <f t="shared" si="1"/>
        <v>28.166999999999998</v>
      </c>
      <c r="K46" s="111">
        <f t="shared" si="2"/>
        <v>422.505</v>
      </c>
      <c r="L46" s="20"/>
    </row>
    <row r="47" spans="1:12">
      <c r="A47" s="101">
        <v>43</v>
      </c>
      <c r="B47" s="66" t="s">
        <v>461</v>
      </c>
      <c r="C47" s="82"/>
      <c r="D47" s="58" t="s">
        <v>452</v>
      </c>
      <c r="E47" s="65">
        <v>3</v>
      </c>
      <c r="F47" s="58" t="s">
        <v>369</v>
      </c>
      <c r="G47" s="83">
        <v>23.5</v>
      </c>
      <c r="H47" s="108">
        <f t="shared" si="0"/>
        <v>70.5</v>
      </c>
      <c r="I47" s="65">
        <v>23</v>
      </c>
      <c r="J47" s="111">
        <f t="shared" si="1"/>
        <v>28.905000000000001</v>
      </c>
      <c r="K47" s="111">
        <f t="shared" si="2"/>
        <v>86.715000000000003</v>
      </c>
      <c r="L47" s="20"/>
    </row>
    <row r="48" spans="1:12">
      <c r="A48" s="101">
        <v>44</v>
      </c>
      <c r="B48" s="66" t="s">
        <v>407</v>
      </c>
      <c r="C48" s="58"/>
      <c r="D48" s="58"/>
      <c r="E48" s="65">
        <v>4</v>
      </c>
      <c r="F48" s="58" t="s">
        <v>408</v>
      </c>
      <c r="G48" s="64">
        <v>34.299999999999997</v>
      </c>
      <c r="H48" s="108">
        <f t="shared" si="0"/>
        <v>137.19999999999999</v>
      </c>
      <c r="I48" s="65">
        <v>23</v>
      </c>
      <c r="J48" s="111">
        <f t="shared" si="1"/>
        <v>42.188999999999993</v>
      </c>
      <c r="K48" s="111">
        <f t="shared" si="2"/>
        <v>168.75599999999997</v>
      </c>
      <c r="L48" s="20"/>
    </row>
    <row r="49" spans="1:12" ht="24">
      <c r="A49" s="101">
        <v>45</v>
      </c>
      <c r="B49" s="66" t="s">
        <v>563</v>
      </c>
      <c r="C49" s="58" t="s">
        <v>564</v>
      </c>
      <c r="D49" s="58" t="s">
        <v>386</v>
      </c>
      <c r="E49" s="65">
        <v>2</v>
      </c>
      <c r="F49" s="58" t="s">
        <v>291</v>
      </c>
      <c r="G49" s="64">
        <v>15</v>
      </c>
      <c r="H49" s="108">
        <f t="shared" si="0"/>
        <v>30</v>
      </c>
      <c r="I49" s="65">
        <v>23</v>
      </c>
      <c r="J49" s="111">
        <f t="shared" si="1"/>
        <v>18.45</v>
      </c>
      <c r="K49" s="111">
        <f t="shared" si="2"/>
        <v>36.9</v>
      </c>
      <c r="L49" s="20"/>
    </row>
    <row r="50" spans="1:12" ht="24">
      <c r="A50" s="101">
        <v>46</v>
      </c>
      <c r="B50" s="66" t="s">
        <v>561</v>
      </c>
      <c r="C50" s="58" t="s">
        <v>562</v>
      </c>
      <c r="D50" s="58" t="s">
        <v>386</v>
      </c>
      <c r="E50" s="65">
        <v>6</v>
      </c>
      <c r="F50" s="58" t="s">
        <v>291</v>
      </c>
      <c r="G50" s="64">
        <v>14.1</v>
      </c>
      <c r="H50" s="108">
        <f t="shared" si="0"/>
        <v>84.6</v>
      </c>
      <c r="I50" s="65">
        <v>23</v>
      </c>
      <c r="J50" s="111">
        <f t="shared" si="1"/>
        <v>17.343</v>
      </c>
      <c r="K50" s="111">
        <f t="shared" si="2"/>
        <v>104.05799999999999</v>
      </c>
      <c r="L50" s="20"/>
    </row>
    <row r="51" spans="1:12" ht="24">
      <c r="A51" s="101">
        <v>47</v>
      </c>
      <c r="B51" s="66" t="s">
        <v>559</v>
      </c>
      <c r="C51" s="58" t="s">
        <v>560</v>
      </c>
      <c r="D51" s="58" t="s">
        <v>386</v>
      </c>
      <c r="E51" s="65">
        <v>4</v>
      </c>
      <c r="F51" s="58" t="s">
        <v>283</v>
      </c>
      <c r="G51" s="64">
        <v>8.6999999999999993</v>
      </c>
      <c r="H51" s="108">
        <f t="shared" si="0"/>
        <v>34.799999999999997</v>
      </c>
      <c r="I51" s="65">
        <v>23</v>
      </c>
      <c r="J51" s="111">
        <f t="shared" si="1"/>
        <v>10.700999999999999</v>
      </c>
      <c r="K51" s="111">
        <f t="shared" si="2"/>
        <v>42.803999999999995</v>
      </c>
      <c r="L51" s="20"/>
    </row>
    <row r="52" spans="1:12">
      <c r="A52" s="101">
        <v>48</v>
      </c>
      <c r="B52" s="66" t="s">
        <v>409</v>
      </c>
      <c r="C52" s="58"/>
      <c r="D52" s="58"/>
      <c r="E52" s="65">
        <v>2</v>
      </c>
      <c r="F52" s="58" t="s">
        <v>401</v>
      </c>
      <c r="G52" s="64">
        <v>572</v>
      </c>
      <c r="H52" s="108">
        <f t="shared" si="0"/>
        <v>1144</v>
      </c>
      <c r="I52" s="65">
        <v>23</v>
      </c>
      <c r="J52" s="111">
        <f t="shared" si="1"/>
        <v>703.56</v>
      </c>
      <c r="K52" s="111">
        <f t="shared" si="2"/>
        <v>1407.12</v>
      </c>
      <c r="L52" s="20"/>
    </row>
    <row r="53" spans="1:12" s="12" customFormat="1">
      <c r="A53" s="101">
        <v>49</v>
      </c>
      <c r="B53" s="78" t="s">
        <v>377</v>
      </c>
      <c r="C53" s="79">
        <v>424433203</v>
      </c>
      <c r="D53" s="80" t="s">
        <v>371</v>
      </c>
      <c r="E53" s="70">
        <v>20</v>
      </c>
      <c r="F53" s="77" t="s">
        <v>369</v>
      </c>
      <c r="G53" s="64">
        <v>18.600000000000001</v>
      </c>
      <c r="H53" s="108">
        <f t="shared" si="0"/>
        <v>372</v>
      </c>
      <c r="I53" s="65">
        <v>23</v>
      </c>
      <c r="J53" s="111">
        <f t="shared" si="1"/>
        <v>22.878</v>
      </c>
      <c r="K53" s="111">
        <f t="shared" si="2"/>
        <v>457.56</v>
      </c>
      <c r="L53" s="20"/>
    </row>
    <row r="54" spans="1:12">
      <c r="A54" s="101">
        <v>50</v>
      </c>
      <c r="B54" s="59" t="s">
        <v>538</v>
      </c>
      <c r="C54" s="60">
        <v>456060111</v>
      </c>
      <c r="D54" s="61" t="s">
        <v>387</v>
      </c>
      <c r="E54" s="62">
        <v>2</v>
      </c>
      <c r="F54" s="61" t="s">
        <v>297</v>
      </c>
      <c r="G54" s="63">
        <v>109.6</v>
      </c>
      <c r="H54" s="108">
        <f t="shared" si="0"/>
        <v>219.2</v>
      </c>
      <c r="I54" s="65">
        <v>23</v>
      </c>
      <c r="J54" s="111">
        <f t="shared" si="1"/>
        <v>134.80799999999999</v>
      </c>
      <c r="K54" s="111">
        <f t="shared" si="2"/>
        <v>269.61599999999999</v>
      </c>
      <c r="L54" s="20"/>
    </row>
    <row r="55" spans="1:12">
      <c r="A55" s="101">
        <v>51</v>
      </c>
      <c r="B55" s="66" t="s">
        <v>410</v>
      </c>
      <c r="C55" s="58"/>
      <c r="D55" s="58" t="s">
        <v>386</v>
      </c>
      <c r="E55" s="65">
        <v>1</v>
      </c>
      <c r="F55" s="58" t="s">
        <v>421</v>
      </c>
      <c r="G55" s="64">
        <v>8.1</v>
      </c>
      <c r="H55" s="108">
        <f t="shared" si="0"/>
        <v>8.1</v>
      </c>
      <c r="I55" s="110">
        <v>8</v>
      </c>
      <c r="J55" s="111">
        <f t="shared" ref="J55:J56" si="4">G55*1.08</f>
        <v>8.7479999999999993</v>
      </c>
      <c r="K55" s="111">
        <f t="shared" ref="K55:K57" si="5">E55*G55*1.08</f>
        <v>8.7479999999999993</v>
      </c>
      <c r="L55" s="20"/>
    </row>
    <row r="56" spans="1:12">
      <c r="A56" s="101">
        <v>52</v>
      </c>
      <c r="B56" s="66" t="s">
        <v>499</v>
      </c>
      <c r="C56" s="58">
        <v>459560117</v>
      </c>
      <c r="D56" s="58" t="s">
        <v>386</v>
      </c>
      <c r="E56" s="65">
        <v>5</v>
      </c>
      <c r="F56" s="58" t="s">
        <v>427</v>
      </c>
      <c r="G56" s="64">
        <v>38.1</v>
      </c>
      <c r="H56" s="108">
        <f t="shared" si="0"/>
        <v>190.5</v>
      </c>
      <c r="I56" s="110">
        <v>8</v>
      </c>
      <c r="J56" s="111">
        <f t="shared" si="4"/>
        <v>41.148000000000003</v>
      </c>
      <c r="K56" s="111">
        <f t="shared" si="5"/>
        <v>205.74</v>
      </c>
      <c r="L56" s="20"/>
    </row>
    <row r="57" spans="1:12">
      <c r="A57" s="101">
        <v>53</v>
      </c>
      <c r="B57" s="67" t="s">
        <v>379</v>
      </c>
      <c r="C57" s="68">
        <v>114595600</v>
      </c>
      <c r="D57" s="69" t="s">
        <v>371</v>
      </c>
      <c r="E57" s="70">
        <v>28</v>
      </c>
      <c r="F57" s="58" t="s">
        <v>374</v>
      </c>
      <c r="G57" s="64">
        <v>35.299999999999997</v>
      </c>
      <c r="H57" s="108">
        <f t="shared" si="0"/>
        <v>988.39999999999986</v>
      </c>
      <c r="I57" s="110">
        <v>8</v>
      </c>
      <c r="J57" s="111">
        <f>G57*1.08</f>
        <v>38.124000000000002</v>
      </c>
      <c r="K57" s="111">
        <f t="shared" si="5"/>
        <v>1067.472</v>
      </c>
      <c r="L57" s="20"/>
    </row>
    <row r="58" spans="1:12">
      <c r="A58" s="101">
        <v>54</v>
      </c>
      <c r="B58" s="66" t="s">
        <v>411</v>
      </c>
      <c r="C58" s="58"/>
      <c r="D58" s="58"/>
      <c r="E58" s="65">
        <v>4</v>
      </c>
      <c r="F58" s="58" t="s">
        <v>369</v>
      </c>
      <c r="G58" s="64">
        <v>58</v>
      </c>
      <c r="H58" s="108">
        <f t="shared" si="0"/>
        <v>232</v>
      </c>
      <c r="I58" s="65">
        <v>23</v>
      </c>
      <c r="J58" s="111">
        <f t="shared" si="1"/>
        <v>71.34</v>
      </c>
      <c r="K58" s="111">
        <f t="shared" si="2"/>
        <v>285.36</v>
      </c>
      <c r="L58" s="20"/>
    </row>
    <row r="59" spans="1:12">
      <c r="A59" s="101">
        <v>55</v>
      </c>
      <c r="B59" s="66" t="s">
        <v>527</v>
      </c>
      <c r="C59" s="58">
        <v>115208603</v>
      </c>
      <c r="D59" s="58" t="s">
        <v>371</v>
      </c>
      <c r="E59" s="65">
        <v>30</v>
      </c>
      <c r="F59" s="58" t="s">
        <v>284</v>
      </c>
      <c r="G59" s="64">
        <v>16.7</v>
      </c>
      <c r="H59" s="108">
        <f t="shared" si="0"/>
        <v>501</v>
      </c>
      <c r="I59" s="65">
        <v>23</v>
      </c>
      <c r="J59" s="111">
        <f t="shared" si="1"/>
        <v>20.541</v>
      </c>
      <c r="K59" s="111">
        <f t="shared" si="2"/>
        <v>616.23</v>
      </c>
      <c r="L59" s="20"/>
    </row>
    <row r="60" spans="1:12" ht="24">
      <c r="A60" s="101">
        <v>56</v>
      </c>
      <c r="B60" s="66" t="s">
        <v>557</v>
      </c>
      <c r="C60" s="58" t="s">
        <v>558</v>
      </c>
      <c r="D60" s="58" t="s">
        <v>386</v>
      </c>
      <c r="E60" s="65">
        <v>10</v>
      </c>
      <c r="F60" s="58" t="s">
        <v>283</v>
      </c>
      <c r="G60" s="64">
        <v>16.7</v>
      </c>
      <c r="H60" s="108">
        <f t="shared" si="0"/>
        <v>167</v>
      </c>
      <c r="I60" s="65">
        <v>23</v>
      </c>
      <c r="J60" s="111">
        <f t="shared" si="1"/>
        <v>20.541</v>
      </c>
      <c r="K60" s="111">
        <f t="shared" si="2"/>
        <v>205.41</v>
      </c>
      <c r="L60" s="20"/>
    </row>
    <row r="61" spans="1:12">
      <c r="A61" s="101">
        <v>57</v>
      </c>
      <c r="B61" s="66" t="s">
        <v>476</v>
      </c>
      <c r="C61" s="58"/>
      <c r="D61" s="58"/>
      <c r="E61" s="65">
        <v>40</v>
      </c>
      <c r="F61" s="58" t="s">
        <v>291</v>
      </c>
      <c r="G61" s="64">
        <v>18.05</v>
      </c>
      <c r="H61" s="108">
        <f t="shared" si="0"/>
        <v>722</v>
      </c>
      <c r="I61" s="65">
        <v>23</v>
      </c>
      <c r="J61" s="111">
        <f t="shared" si="1"/>
        <v>22.201499999999999</v>
      </c>
      <c r="K61" s="111">
        <f t="shared" si="2"/>
        <v>888.06</v>
      </c>
      <c r="L61" s="20"/>
    </row>
    <row r="62" spans="1:12">
      <c r="A62" s="101">
        <v>58</v>
      </c>
      <c r="B62" s="66" t="s">
        <v>486</v>
      </c>
      <c r="C62" s="58">
        <v>529603115</v>
      </c>
      <c r="D62" s="58" t="s">
        <v>386</v>
      </c>
      <c r="E62" s="65">
        <v>3</v>
      </c>
      <c r="F62" s="58" t="s">
        <v>210</v>
      </c>
      <c r="G62" s="64">
        <v>28.9</v>
      </c>
      <c r="H62" s="108">
        <f t="shared" si="0"/>
        <v>86.699999999999989</v>
      </c>
      <c r="I62" s="65">
        <v>23</v>
      </c>
      <c r="J62" s="111">
        <f t="shared" si="1"/>
        <v>35.546999999999997</v>
      </c>
      <c r="K62" s="111">
        <f t="shared" si="2"/>
        <v>106.64099999999999</v>
      </c>
      <c r="L62" s="20"/>
    </row>
    <row r="63" spans="1:12">
      <c r="A63" s="101">
        <v>59</v>
      </c>
      <c r="B63" s="66" t="s">
        <v>483</v>
      </c>
      <c r="C63" s="58">
        <v>530230115</v>
      </c>
      <c r="D63" s="58" t="s">
        <v>386</v>
      </c>
      <c r="E63" s="65">
        <v>3</v>
      </c>
      <c r="F63" s="58" t="s">
        <v>427</v>
      </c>
      <c r="G63" s="64">
        <v>32.4</v>
      </c>
      <c r="H63" s="108">
        <f t="shared" si="0"/>
        <v>97.199999999999989</v>
      </c>
      <c r="I63" s="65">
        <v>23</v>
      </c>
      <c r="J63" s="111">
        <f t="shared" si="1"/>
        <v>39.851999999999997</v>
      </c>
      <c r="K63" s="111">
        <f t="shared" si="2"/>
        <v>119.55599999999998</v>
      </c>
      <c r="L63" s="20"/>
    </row>
    <row r="64" spans="1:12">
      <c r="A64" s="101">
        <v>60</v>
      </c>
      <c r="B64" s="67" t="s">
        <v>373</v>
      </c>
      <c r="C64" s="68">
        <v>425382100</v>
      </c>
      <c r="D64" s="69" t="s">
        <v>371</v>
      </c>
      <c r="E64" s="70">
        <v>10</v>
      </c>
      <c r="F64" s="58" t="s">
        <v>374</v>
      </c>
      <c r="G64" s="64">
        <v>16.600000000000001</v>
      </c>
      <c r="H64" s="108">
        <f t="shared" si="0"/>
        <v>166</v>
      </c>
      <c r="I64" s="65">
        <v>23</v>
      </c>
      <c r="J64" s="111">
        <f t="shared" si="1"/>
        <v>20.418000000000003</v>
      </c>
      <c r="K64" s="111">
        <f t="shared" si="2"/>
        <v>204.18</v>
      </c>
      <c r="L64" s="20"/>
    </row>
    <row r="65" spans="1:12">
      <c r="A65" s="101">
        <v>61</v>
      </c>
      <c r="B65" s="66" t="s">
        <v>465</v>
      </c>
      <c r="C65" s="58"/>
      <c r="D65" s="58" t="s">
        <v>386</v>
      </c>
      <c r="E65" s="65">
        <v>6</v>
      </c>
      <c r="F65" s="58" t="s">
        <v>27</v>
      </c>
      <c r="G65" s="64">
        <v>69.400000000000006</v>
      </c>
      <c r="H65" s="108">
        <f t="shared" si="0"/>
        <v>416.40000000000003</v>
      </c>
      <c r="I65" s="65">
        <v>23</v>
      </c>
      <c r="J65" s="111">
        <f t="shared" si="1"/>
        <v>85.362000000000009</v>
      </c>
      <c r="K65" s="111">
        <f t="shared" si="2"/>
        <v>512.17200000000003</v>
      </c>
      <c r="L65" s="20"/>
    </row>
    <row r="66" spans="1:12">
      <c r="A66" s="101">
        <v>62</v>
      </c>
      <c r="B66" s="66" t="s">
        <v>457</v>
      </c>
      <c r="C66" s="82"/>
      <c r="D66" s="58" t="s">
        <v>452</v>
      </c>
      <c r="E66" s="65">
        <v>15</v>
      </c>
      <c r="F66" s="58" t="s">
        <v>369</v>
      </c>
      <c r="G66" s="64">
        <v>15.5</v>
      </c>
      <c r="H66" s="108">
        <f t="shared" si="0"/>
        <v>232.5</v>
      </c>
      <c r="I66" s="65">
        <v>23</v>
      </c>
      <c r="J66" s="111">
        <f t="shared" si="1"/>
        <v>19.065000000000001</v>
      </c>
      <c r="K66" s="111">
        <f t="shared" si="2"/>
        <v>285.97500000000002</v>
      </c>
      <c r="L66" s="20"/>
    </row>
    <row r="67" spans="1:12">
      <c r="A67" s="101">
        <v>63</v>
      </c>
      <c r="B67" s="66" t="s">
        <v>481</v>
      </c>
      <c r="C67" s="58">
        <v>5697760114</v>
      </c>
      <c r="D67" s="58" t="s">
        <v>386</v>
      </c>
      <c r="E67" s="65">
        <v>3</v>
      </c>
      <c r="F67" s="58" t="s">
        <v>210</v>
      </c>
      <c r="G67" s="64">
        <v>18.5</v>
      </c>
      <c r="H67" s="108">
        <f t="shared" si="0"/>
        <v>55.5</v>
      </c>
      <c r="I67" s="65">
        <v>23</v>
      </c>
      <c r="J67" s="111">
        <f t="shared" si="1"/>
        <v>22.754999999999999</v>
      </c>
      <c r="K67" s="111">
        <f t="shared" si="2"/>
        <v>68.265000000000001</v>
      </c>
      <c r="L67" s="20"/>
    </row>
    <row r="68" spans="1:12">
      <c r="A68" s="101">
        <v>64</v>
      </c>
      <c r="B68" s="86" t="s">
        <v>539</v>
      </c>
      <c r="C68" s="85">
        <v>568760114</v>
      </c>
      <c r="D68" s="61" t="s">
        <v>387</v>
      </c>
      <c r="E68" s="62">
        <v>5</v>
      </c>
      <c r="F68" s="61" t="s">
        <v>290</v>
      </c>
      <c r="G68" s="63">
        <v>18.5</v>
      </c>
      <c r="H68" s="108">
        <f t="shared" si="0"/>
        <v>92.5</v>
      </c>
      <c r="I68" s="65">
        <v>23</v>
      </c>
      <c r="J68" s="111">
        <f t="shared" si="1"/>
        <v>22.754999999999999</v>
      </c>
      <c r="K68" s="111">
        <f t="shared" si="2"/>
        <v>113.77499999999999</v>
      </c>
      <c r="L68" s="20"/>
    </row>
    <row r="69" spans="1:12">
      <c r="A69" s="101">
        <v>65</v>
      </c>
      <c r="B69" s="66" t="s">
        <v>412</v>
      </c>
      <c r="C69" s="58"/>
      <c r="D69" s="58"/>
      <c r="E69" s="65">
        <v>12</v>
      </c>
      <c r="F69" s="58" t="s">
        <v>369</v>
      </c>
      <c r="G69" s="64">
        <v>29.1</v>
      </c>
      <c r="H69" s="108">
        <f t="shared" si="0"/>
        <v>349.20000000000005</v>
      </c>
      <c r="I69" s="65">
        <v>23</v>
      </c>
      <c r="J69" s="111">
        <f t="shared" si="1"/>
        <v>35.792999999999999</v>
      </c>
      <c r="K69" s="111">
        <f t="shared" si="2"/>
        <v>429.51600000000008</v>
      </c>
      <c r="L69" s="20"/>
    </row>
    <row r="70" spans="1:12">
      <c r="A70" s="101">
        <v>66</v>
      </c>
      <c r="B70" s="66" t="s">
        <v>413</v>
      </c>
      <c r="C70" s="58"/>
      <c r="D70" s="58"/>
      <c r="E70" s="65">
        <v>10</v>
      </c>
      <c r="F70" s="58" t="s">
        <v>401</v>
      </c>
      <c r="G70" s="64">
        <v>66.599999999999994</v>
      </c>
      <c r="H70" s="108">
        <f t="shared" ref="H70:H133" si="6">E70*G70</f>
        <v>666</v>
      </c>
      <c r="I70" s="65">
        <v>23</v>
      </c>
      <c r="J70" s="111">
        <f t="shared" ref="J70:J133" si="7">G70*1.23</f>
        <v>81.917999999999992</v>
      </c>
      <c r="K70" s="111">
        <f t="shared" ref="K70:K133" si="8">E70*G70*1.23</f>
        <v>819.18</v>
      </c>
      <c r="L70" s="20"/>
    </row>
    <row r="71" spans="1:12" s="12" customFormat="1">
      <c r="A71" s="101">
        <v>67</v>
      </c>
      <c r="B71" s="75" t="s">
        <v>502</v>
      </c>
      <c r="C71" s="77" t="s">
        <v>503</v>
      </c>
      <c r="D71" s="77" t="s">
        <v>386</v>
      </c>
      <c r="E71" s="65">
        <v>3</v>
      </c>
      <c r="F71" s="77" t="s">
        <v>501</v>
      </c>
      <c r="G71" s="64">
        <v>34.4</v>
      </c>
      <c r="H71" s="108">
        <f t="shared" si="6"/>
        <v>103.19999999999999</v>
      </c>
      <c r="I71" s="65">
        <v>23</v>
      </c>
      <c r="J71" s="111">
        <f t="shared" si="7"/>
        <v>42.311999999999998</v>
      </c>
      <c r="K71" s="111">
        <f t="shared" si="8"/>
        <v>126.93599999999998</v>
      </c>
      <c r="L71" s="20"/>
    </row>
    <row r="72" spans="1:12">
      <c r="A72" s="101">
        <v>68</v>
      </c>
      <c r="B72" s="66" t="s">
        <v>414</v>
      </c>
      <c r="C72" s="58"/>
      <c r="D72" s="58"/>
      <c r="E72" s="65">
        <v>15</v>
      </c>
      <c r="F72" s="58" t="s">
        <v>369</v>
      </c>
      <c r="G72" s="64">
        <v>18.600000000000001</v>
      </c>
      <c r="H72" s="108">
        <f t="shared" si="6"/>
        <v>279</v>
      </c>
      <c r="I72" s="65">
        <v>23</v>
      </c>
      <c r="J72" s="111">
        <f t="shared" si="7"/>
        <v>22.878</v>
      </c>
      <c r="K72" s="111">
        <f t="shared" si="8"/>
        <v>343.17</v>
      </c>
      <c r="L72" s="20"/>
    </row>
    <row r="73" spans="1:12">
      <c r="A73" s="101">
        <v>69</v>
      </c>
      <c r="B73" s="66" t="s">
        <v>479</v>
      </c>
      <c r="C73" s="58"/>
      <c r="D73" s="58" t="s">
        <v>386</v>
      </c>
      <c r="E73" s="65">
        <v>4</v>
      </c>
      <c r="F73" s="58" t="s">
        <v>477</v>
      </c>
      <c r="G73" s="64">
        <v>15.3</v>
      </c>
      <c r="H73" s="108">
        <f t="shared" si="6"/>
        <v>61.2</v>
      </c>
      <c r="I73" s="65">
        <v>23</v>
      </c>
      <c r="J73" s="111">
        <f t="shared" si="7"/>
        <v>18.818999999999999</v>
      </c>
      <c r="K73" s="111">
        <f t="shared" si="8"/>
        <v>75.275999999999996</v>
      </c>
      <c r="L73" s="20"/>
    </row>
    <row r="74" spans="1:12">
      <c r="A74" s="101">
        <v>70</v>
      </c>
      <c r="B74" s="86" t="s">
        <v>540</v>
      </c>
      <c r="C74" s="85">
        <v>575283115</v>
      </c>
      <c r="D74" s="61" t="s">
        <v>387</v>
      </c>
      <c r="E74" s="62">
        <v>2</v>
      </c>
      <c r="F74" s="61" t="s">
        <v>290</v>
      </c>
      <c r="G74" s="63">
        <v>14.6</v>
      </c>
      <c r="H74" s="108">
        <f t="shared" si="6"/>
        <v>29.2</v>
      </c>
      <c r="I74" s="65">
        <v>23</v>
      </c>
      <c r="J74" s="111">
        <f t="shared" si="7"/>
        <v>17.957999999999998</v>
      </c>
      <c r="K74" s="111">
        <f t="shared" si="8"/>
        <v>35.915999999999997</v>
      </c>
      <c r="L74" s="20"/>
    </row>
    <row r="75" spans="1:12">
      <c r="A75" s="101">
        <v>71</v>
      </c>
      <c r="B75" s="66" t="s">
        <v>415</v>
      </c>
      <c r="C75" s="58"/>
      <c r="D75" s="58"/>
      <c r="E75" s="65">
        <v>10</v>
      </c>
      <c r="F75" s="58" t="s">
        <v>369</v>
      </c>
      <c r="G75" s="64">
        <v>9.6</v>
      </c>
      <c r="H75" s="108">
        <f t="shared" si="6"/>
        <v>96</v>
      </c>
      <c r="I75" s="65">
        <v>23</v>
      </c>
      <c r="J75" s="111">
        <f t="shared" si="7"/>
        <v>11.808</v>
      </c>
      <c r="K75" s="111">
        <f t="shared" si="8"/>
        <v>118.08</v>
      </c>
      <c r="L75" s="20"/>
    </row>
    <row r="76" spans="1:12" ht="24">
      <c r="A76" s="101">
        <v>72</v>
      </c>
      <c r="B76" s="103" t="s">
        <v>584</v>
      </c>
      <c r="C76" s="58"/>
      <c r="D76" s="58"/>
      <c r="E76" s="65">
        <v>8</v>
      </c>
      <c r="F76" s="58" t="s">
        <v>416</v>
      </c>
      <c r="G76" s="64">
        <v>11.9</v>
      </c>
      <c r="H76" s="108">
        <f t="shared" si="6"/>
        <v>95.2</v>
      </c>
      <c r="I76" s="65">
        <v>23</v>
      </c>
      <c r="J76" s="111">
        <f t="shared" si="7"/>
        <v>14.637</v>
      </c>
      <c r="K76" s="111">
        <f t="shared" si="8"/>
        <v>117.096</v>
      </c>
      <c r="L76" s="20"/>
    </row>
    <row r="77" spans="1:12">
      <c r="A77" s="101">
        <v>73</v>
      </c>
      <c r="B77" s="66" t="s">
        <v>487</v>
      </c>
      <c r="C77" s="58">
        <v>575283115</v>
      </c>
      <c r="D77" s="58" t="s">
        <v>386</v>
      </c>
      <c r="E77" s="65">
        <v>3</v>
      </c>
      <c r="F77" s="58" t="s">
        <v>210</v>
      </c>
      <c r="G77" s="64">
        <v>9.5</v>
      </c>
      <c r="H77" s="108">
        <f t="shared" si="6"/>
        <v>28.5</v>
      </c>
      <c r="I77" s="65">
        <v>23</v>
      </c>
      <c r="J77" s="111">
        <f t="shared" si="7"/>
        <v>11.685</v>
      </c>
      <c r="K77" s="111">
        <f t="shared" si="8"/>
        <v>35.055</v>
      </c>
      <c r="L77" s="20"/>
    </row>
    <row r="78" spans="1:12">
      <c r="A78" s="101">
        <v>74</v>
      </c>
      <c r="B78" s="66" t="s">
        <v>484</v>
      </c>
      <c r="C78" s="58">
        <v>575640115</v>
      </c>
      <c r="D78" s="58" t="s">
        <v>386</v>
      </c>
      <c r="E78" s="65">
        <v>3</v>
      </c>
      <c r="F78" s="58" t="s">
        <v>427</v>
      </c>
      <c r="G78" s="64">
        <v>70.400000000000006</v>
      </c>
      <c r="H78" s="108">
        <f t="shared" si="6"/>
        <v>211.20000000000002</v>
      </c>
      <c r="I78" s="65">
        <v>23</v>
      </c>
      <c r="J78" s="111">
        <f t="shared" si="7"/>
        <v>86.591999999999999</v>
      </c>
      <c r="K78" s="111">
        <f>E78*G78*1.23</f>
        <v>259.77600000000001</v>
      </c>
      <c r="L78" s="20"/>
    </row>
    <row r="79" spans="1:12">
      <c r="A79" s="101">
        <v>75</v>
      </c>
      <c r="B79" s="66" t="s">
        <v>500</v>
      </c>
      <c r="C79" s="58">
        <v>575860111</v>
      </c>
      <c r="D79" s="58" t="s">
        <v>386</v>
      </c>
      <c r="E79" s="65">
        <v>5</v>
      </c>
      <c r="F79" s="58" t="s">
        <v>427</v>
      </c>
      <c r="G79" s="64">
        <v>15.3</v>
      </c>
      <c r="H79" s="108">
        <f t="shared" si="6"/>
        <v>76.5</v>
      </c>
      <c r="I79" s="65">
        <v>23</v>
      </c>
      <c r="J79" s="111">
        <f t="shared" si="7"/>
        <v>18.818999999999999</v>
      </c>
      <c r="K79" s="111">
        <f t="shared" si="8"/>
        <v>94.094999999999999</v>
      </c>
      <c r="L79" s="20"/>
    </row>
    <row r="80" spans="1:12">
      <c r="A80" s="101">
        <v>76</v>
      </c>
      <c r="B80" s="66" t="s">
        <v>480</v>
      </c>
      <c r="C80" s="58">
        <v>577970116</v>
      </c>
      <c r="D80" s="58" t="s">
        <v>386</v>
      </c>
      <c r="E80" s="65">
        <v>3</v>
      </c>
      <c r="F80" s="58" t="s">
        <v>303</v>
      </c>
      <c r="G80" s="64">
        <v>126.8</v>
      </c>
      <c r="H80" s="108">
        <f t="shared" si="6"/>
        <v>380.4</v>
      </c>
      <c r="I80" s="65">
        <v>23</v>
      </c>
      <c r="J80" s="111">
        <f t="shared" si="7"/>
        <v>155.964</v>
      </c>
      <c r="K80" s="111">
        <f t="shared" si="8"/>
        <v>467.89199999999994</v>
      </c>
      <c r="L80" s="20"/>
    </row>
    <row r="81" spans="1:12">
      <c r="A81" s="101">
        <v>77</v>
      </c>
      <c r="B81" s="66" t="s">
        <v>417</v>
      </c>
      <c r="C81" s="58"/>
      <c r="D81" s="58"/>
      <c r="E81" s="65">
        <v>4</v>
      </c>
      <c r="F81" s="58" t="s">
        <v>401</v>
      </c>
      <c r="G81" s="64">
        <v>76.099999999999994</v>
      </c>
      <c r="H81" s="108">
        <f t="shared" si="6"/>
        <v>304.39999999999998</v>
      </c>
      <c r="I81" s="65">
        <v>23</v>
      </c>
      <c r="J81" s="111">
        <f t="shared" si="7"/>
        <v>93.602999999999994</v>
      </c>
      <c r="K81" s="111">
        <f t="shared" si="8"/>
        <v>374.41199999999998</v>
      </c>
      <c r="L81" s="20"/>
    </row>
    <row r="82" spans="1:12">
      <c r="A82" s="101">
        <v>78</v>
      </c>
      <c r="B82" s="66" t="s">
        <v>519</v>
      </c>
      <c r="C82" s="58">
        <v>595530111</v>
      </c>
      <c r="D82" s="58" t="s">
        <v>386</v>
      </c>
      <c r="E82" s="65">
        <v>3</v>
      </c>
      <c r="F82" s="58" t="s">
        <v>427</v>
      </c>
      <c r="G82" s="64">
        <v>42.8</v>
      </c>
      <c r="H82" s="108">
        <f t="shared" si="6"/>
        <v>128.39999999999998</v>
      </c>
      <c r="I82" s="110">
        <v>5</v>
      </c>
      <c r="J82" s="111">
        <f>G82*1.05</f>
        <v>44.94</v>
      </c>
      <c r="K82" s="111">
        <f>E82*G82*1.05</f>
        <v>134.82</v>
      </c>
      <c r="L82" s="20"/>
    </row>
    <row r="83" spans="1:12">
      <c r="A83" s="101">
        <v>79</v>
      </c>
      <c r="B83" s="66" t="s">
        <v>418</v>
      </c>
      <c r="C83" s="58"/>
      <c r="D83" s="58"/>
      <c r="E83" s="65">
        <v>4</v>
      </c>
      <c r="F83" s="58" t="s">
        <v>419</v>
      </c>
      <c r="G83" s="64">
        <v>304.39999999999998</v>
      </c>
      <c r="H83" s="108">
        <f t="shared" si="6"/>
        <v>1217.5999999999999</v>
      </c>
      <c r="I83" s="65">
        <v>23</v>
      </c>
      <c r="J83" s="111">
        <f t="shared" si="7"/>
        <v>374.41199999999998</v>
      </c>
      <c r="K83" s="111">
        <f t="shared" si="8"/>
        <v>1497.6479999999999</v>
      </c>
      <c r="L83" s="20"/>
    </row>
    <row r="84" spans="1:12">
      <c r="A84" s="101">
        <v>80</v>
      </c>
      <c r="B84" s="66" t="s">
        <v>420</v>
      </c>
      <c r="C84" s="58"/>
      <c r="D84" s="58"/>
      <c r="E84" s="65">
        <v>4</v>
      </c>
      <c r="F84" s="58" t="s">
        <v>421</v>
      </c>
      <c r="G84" s="64">
        <v>137.9</v>
      </c>
      <c r="H84" s="108">
        <f t="shared" si="6"/>
        <v>551.6</v>
      </c>
      <c r="I84" s="65">
        <v>23</v>
      </c>
      <c r="J84" s="111">
        <f t="shared" si="7"/>
        <v>169.61700000000002</v>
      </c>
      <c r="K84" s="111">
        <f t="shared" si="8"/>
        <v>678.46800000000007</v>
      </c>
      <c r="L84" s="20"/>
    </row>
    <row r="85" spans="1:12">
      <c r="A85" s="101">
        <v>81</v>
      </c>
      <c r="B85" s="66" t="s">
        <v>422</v>
      </c>
      <c r="C85" s="58"/>
      <c r="D85" s="58"/>
      <c r="E85" s="65">
        <v>4</v>
      </c>
      <c r="F85" s="58" t="s">
        <v>401</v>
      </c>
      <c r="G85" s="64">
        <v>349.8</v>
      </c>
      <c r="H85" s="108">
        <f t="shared" si="6"/>
        <v>1399.2</v>
      </c>
      <c r="I85" s="65">
        <v>23</v>
      </c>
      <c r="J85" s="111">
        <f t="shared" si="7"/>
        <v>430.25400000000002</v>
      </c>
      <c r="K85" s="111">
        <f t="shared" si="8"/>
        <v>1721.0160000000001</v>
      </c>
      <c r="L85" s="20"/>
    </row>
    <row r="86" spans="1:12">
      <c r="A86" s="101">
        <v>82</v>
      </c>
      <c r="B86" s="66" t="s">
        <v>423</v>
      </c>
      <c r="C86" s="58"/>
      <c r="D86" s="58"/>
      <c r="E86" s="65">
        <v>4</v>
      </c>
      <c r="F86" s="58" t="s">
        <v>390</v>
      </c>
      <c r="G86" s="64">
        <v>70</v>
      </c>
      <c r="H86" s="108">
        <f t="shared" si="6"/>
        <v>280</v>
      </c>
      <c r="I86" s="110">
        <v>8</v>
      </c>
      <c r="J86" s="111">
        <f>G86*1.08</f>
        <v>75.600000000000009</v>
      </c>
      <c r="K86" s="111">
        <f t="shared" ref="K86:K87" si="9">E86*G86*1.08</f>
        <v>302.40000000000003</v>
      </c>
      <c r="L86" s="20"/>
    </row>
    <row r="87" spans="1:12">
      <c r="A87" s="101">
        <v>83</v>
      </c>
      <c r="B87" s="66" t="s">
        <v>423</v>
      </c>
      <c r="C87" s="58"/>
      <c r="D87" s="58" t="s">
        <v>386</v>
      </c>
      <c r="E87" s="65">
        <v>1</v>
      </c>
      <c r="F87" s="58" t="s">
        <v>421</v>
      </c>
      <c r="G87" s="64">
        <v>44.6</v>
      </c>
      <c r="H87" s="108">
        <f t="shared" si="6"/>
        <v>44.6</v>
      </c>
      <c r="I87" s="110">
        <v>8</v>
      </c>
      <c r="J87" s="111">
        <f>G87*1.08</f>
        <v>48.168000000000006</v>
      </c>
      <c r="K87" s="111">
        <f t="shared" si="9"/>
        <v>48.168000000000006</v>
      </c>
      <c r="L87" s="20"/>
    </row>
    <row r="88" spans="1:12">
      <c r="A88" s="101">
        <v>84</v>
      </c>
      <c r="B88" s="87" t="s">
        <v>566</v>
      </c>
      <c r="C88" s="72" t="s">
        <v>567</v>
      </c>
      <c r="D88" s="73" t="s">
        <v>568</v>
      </c>
      <c r="E88" s="88" t="s">
        <v>569</v>
      </c>
      <c r="F88" s="89" t="s">
        <v>367</v>
      </c>
      <c r="G88" s="64">
        <v>60.9</v>
      </c>
      <c r="H88" s="108">
        <f t="shared" si="6"/>
        <v>304.5</v>
      </c>
      <c r="I88" s="65">
        <v>23</v>
      </c>
      <c r="J88" s="111">
        <f t="shared" si="7"/>
        <v>74.906999999999996</v>
      </c>
      <c r="K88" s="111">
        <f t="shared" si="8"/>
        <v>374.53499999999997</v>
      </c>
      <c r="L88" s="20"/>
    </row>
    <row r="89" spans="1:12">
      <c r="A89" s="101">
        <v>85</v>
      </c>
      <c r="B89" s="71" t="s">
        <v>570</v>
      </c>
      <c r="C89" s="89">
        <v>1990</v>
      </c>
      <c r="D89" s="73" t="s">
        <v>568</v>
      </c>
      <c r="E89" s="88" t="s">
        <v>571</v>
      </c>
      <c r="F89" s="61" t="s">
        <v>572</v>
      </c>
      <c r="G89" s="64">
        <v>114.1</v>
      </c>
      <c r="H89" s="108">
        <f t="shared" si="6"/>
        <v>228.2</v>
      </c>
      <c r="I89" s="65">
        <v>23</v>
      </c>
      <c r="J89" s="111">
        <f t="shared" si="7"/>
        <v>140.34299999999999</v>
      </c>
      <c r="K89" s="111">
        <f t="shared" si="8"/>
        <v>280.68599999999998</v>
      </c>
      <c r="L89" s="20"/>
    </row>
    <row r="90" spans="1:12">
      <c r="A90" s="101">
        <v>86</v>
      </c>
      <c r="B90" s="84" t="s">
        <v>541</v>
      </c>
      <c r="C90" s="85">
        <v>658280421</v>
      </c>
      <c r="D90" s="61" t="s">
        <v>387</v>
      </c>
      <c r="E90" s="62">
        <v>2</v>
      </c>
      <c r="F90" s="61" t="s">
        <v>427</v>
      </c>
      <c r="G90" s="63">
        <v>135.80000000000001</v>
      </c>
      <c r="H90" s="108">
        <f t="shared" si="6"/>
        <v>271.60000000000002</v>
      </c>
      <c r="I90" s="65">
        <v>23</v>
      </c>
      <c r="J90" s="111">
        <f t="shared" si="7"/>
        <v>167.03400000000002</v>
      </c>
      <c r="K90" s="111">
        <f t="shared" si="8"/>
        <v>334.06800000000004</v>
      </c>
      <c r="L90" s="20"/>
    </row>
    <row r="91" spans="1:12">
      <c r="A91" s="101">
        <v>87</v>
      </c>
      <c r="B91" s="66" t="s">
        <v>424</v>
      </c>
      <c r="C91" s="58">
        <v>661530115</v>
      </c>
      <c r="D91" s="58" t="s">
        <v>386</v>
      </c>
      <c r="E91" s="65">
        <v>10</v>
      </c>
      <c r="F91" s="58" t="s">
        <v>303</v>
      </c>
      <c r="G91" s="64">
        <v>32.299999999999997</v>
      </c>
      <c r="H91" s="108">
        <f t="shared" si="6"/>
        <v>323</v>
      </c>
      <c r="I91" s="65">
        <v>23</v>
      </c>
      <c r="J91" s="111">
        <f t="shared" si="7"/>
        <v>39.728999999999999</v>
      </c>
      <c r="K91" s="111">
        <f t="shared" si="8"/>
        <v>397.29</v>
      </c>
      <c r="L91" s="20"/>
    </row>
    <row r="92" spans="1:12" ht="24">
      <c r="A92" s="101">
        <v>88</v>
      </c>
      <c r="B92" s="84" t="s">
        <v>542</v>
      </c>
      <c r="C92" s="85" t="s">
        <v>543</v>
      </c>
      <c r="D92" s="61" t="s">
        <v>387</v>
      </c>
      <c r="E92" s="62">
        <v>1</v>
      </c>
      <c r="F92" s="61" t="s">
        <v>427</v>
      </c>
      <c r="G92" s="63">
        <v>158.30000000000001</v>
      </c>
      <c r="H92" s="108">
        <f t="shared" si="6"/>
        <v>158.30000000000001</v>
      </c>
      <c r="I92" s="65">
        <v>23</v>
      </c>
      <c r="J92" s="111">
        <f t="shared" si="7"/>
        <v>194.709</v>
      </c>
      <c r="K92" s="111">
        <f t="shared" si="8"/>
        <v>194.709</v>
      </c>
      <c r="L92" s="20"/>
    </row>
    <row r="93" spans="1:12">
      <c r="A93" s="101">
        <v>89</v>
      </c>
      <c r="B93" s="66" t="s">
        <v>493</v>
      </c>
      <c r="C93" s="58">
        <v>111390000</v>
      </c>
      <c r="D93" s="58" t="s">
        <v>386</v>
      </c>
      <c r="E93" s="65">
        <v>3</v>
      </c>
      <c r="F93" s="58" t="s">
        <v>303</v>
      </c>
      <c r="G93" s="64">
        <v>256.60000000000002</v>
      </c>
      <c r="H93" s="108">
        <f t="shared" si="6"/>
        <v>769.80000000000007</v>
      </c>
      <c r="I93" s="65">
        <v>23</v>
      </c>
      <c r="J93" s="111">
        <f t="shared" si="7"/>
        <v>315.61800000000005</v>
      </c>
      <c r="K93" s="111">
        <f t="shared" si="8"/>
        <v>946.85400000000004</v>
      </c>
      <c r="L93" s="20"/>
    </row>
    <row r="94" spans="1:12" ht="26.25">
      <c r="A94" s="101">
        <v>90</v>
      </c>
      <c r="B94" s="71" t="s">
        <v>534</v>
      </c>
      <c r="C94" s="72">
        <v>203230421</v>
      </c>
      <c r="D94" s="58" t="s">
        <v>387</v>
      </c>
      <c r="E94" s="65">
        <v>1</v>
      </c>
      <c r="F94" s="58" t="s">
        <v>210</v>
      </c>
      <c r="G94" s="63">
        <v>21.8</v>
      </c>
      <c r="H94" s="108">
        <f t="shared" si="6"/>
        <v>21.8</v>
      </c>
      <c r="I94" s="65">
        <v>23</v>
      </c>
      <c r="J94" s="111">
        <f t="shared" si="7"/>
        <v>26.814</v>
      </c>
      <c r="K94" s="111">
        <f t="shared" si="8"/>
        <v>26.814</v>
      </c>
      <c r="L94" s="20"/>
    </row>
    <row r="95" spans="1:12">
      <c r="A95" s="101">
        <v>91</v>
      </c>
      <c r="B95" s="59" t="s">
        <v>537</v>
      </c>
      <c r="C95" s="60">
        <v>466310150</v>
      </c>
      <c r="D95" s="61" t="s">
        <v>387</v>
      </c>
      <c r="E95" s="62">
        <v>2</v>
      </c>
      <c r="F95" s="61" t="s">
        <v>531</v>
      </c>
      <c r="G95" s="63">
        <v>86</v>
      </c>
      <c r="H95" s="108">
        <f t="shared" si="6"/>
        <v>172</v>
      </c>
      <c r="I95" s="65">
        <v>23</v>
      </c>
      <c r="J95" s="111">
        <f t="shared" si="7"/>
        <v>105.78</v>
      </c>
      <c r="K95" s="111">
        <f t="shared" si="8"/>
        <v>211.56</v>
      </c>
      <c r="L95" s="20"/>
    </row>
    <row r="96" spans="1:12" ht="36">
      <c r="A96" s="101">
        <v>92</v>
      </c>
      <c r="B96" s="59" t="s">
        <v>546</v>
      </c>
      <c r="C96" s="60">
        <v>138455000</v>
      </c>
      <c r="D96" s="61" t="s">
        <v>387</v>
      </c>
      <c r="E96" s="62">
        <v>1</v>
      </c>
      <c r="F96" s="61" t="s">
        <v>427</v>
      </c>
      <c r="G96" s="63">
        <v>330.3</v>
      </c>
      <c r="H96" s="108">
        <f t="shared" si="6"/>
        <v>330.3</v>
      </c>
      <c r="I96" s="65">
        <v>23</v>
      </c>
      <c r="J96" s="111">
        <f t="shared" si="7"/>
        <v>406.26900000000001</v>
      </c>
      <c r="K96" s="111">
        <f t="shared" si="8"/>
        <v>406.26900000000001</v>
      </c>
      <c r="L96" s="20"/>
    </row>
    <row r="97" spans="1:12">
      <c r="A97" s="101">
        <v>93</v>
      </c>
      <c r="B97" s="66" t="s">
        <v>466</v>
      </c>
      <c r="C97" s="58" t="s">
        <v>467</v>
      </c>
      <c r="D97" s="58"/>
      <c r="E97" s="65">
        <v>20</v>
      </c>
      <c r="F97" s="58" t="s">
        <v>291</v>
      </c>
      <c r="G97" s="64">
        <v>58</v>
      </c>
      <c r="H97" s="108">
        <f t="shared" si="6"/>
        <v>1160</v>
      </c>
      <c r="I97" s="65">
        <v>23</v>
      </c>
      <c r="J97" s="111">
        <f t="shared" si="7"/>
        <v>71.34</v>
      </c>
      <c r="K97" s="111">
        <f t="shared" si="8"/>
        <v>1426.8</v>
      </c>
      <c r="L97" s="20"/>
    </row>
    <row r="98" spans="1:12">
      <c r="A98" s="101">
        <v>94</v>
      </c>
      <c r="B98" s="66" t="s">
        <v>518</v>
      </c>
      <c r="C98" s="58">
        <v>676500117</v>
      </c>
      <c r="D98" s="58" t="s">
        <v>386</v>
      </c>
      <c r="E98" s="65">
        <v>3</v>
      </c>
      <c r="F98" s="58" t="s">
        <v>278</v>
      </c>
      <c r="G98" s="64">
        <v>142.19999999999999</v>
      </c>
      <c r="H98" s="108">
        <f t="shared" si="6"/>
        <v>426.59999999999997</v>
      </c>
      <c r="I98" s="65">
        <v>23</v>
      </c>
      <c r="J98" s="111">
        <f t="shared" si="7"/>
        <v>174.90599999999998</v>
      </c>
      <c r="K98" s="111">
        <f t="shared" si="8"/>
        <v>524.71799999999996</v>
      </c>
      <c r="L98" s="20"/>
    </row>
    <row r="99" spans="1:12">
      <c r="A99" s="101">
        <v>95</v>
      </c>
      <c r="B99" s="86" t="s">
        <v>544</v>
      </c>
      <c r="C99" s="85" t="s">
        <v>545</v>
      </c>
      <c r="D99" s="61" t="s">
        <v>387</v>
      </c>
      <c r="E99" s="62">
        <v>1</v>
      </c>
      <c r="F99" s="61" t="s">
        <v>299</v>
      </c>
      <c r="G99" s="63">
        <v>353.6</v>
      </c>
      <c r="H99" s="108">
        <f t="shared" si="6"/>
        <v>353.6</v>
      </c>
      <c r="I99" s="65">
        <v>23</v>
      </c>
      <c r="J99" s="111">
        <f t="shared" si="7"/>
        <v>434.928</v>
      </c>
      <c r="K99" s="111">
        <f t="shared" si="8"/>
        <v>434.928</v>
      </c>
      <c r="L99" s="20"/>
    </row>
    <row r="100" spans="1:12">
      <c r="A100" s="101">
        <v>96</v>
      </c>
      <c r="B100" s="66" t="s">
        <v>425</v>
      </c>
      <c r="C100" s="58"/>
      <c r="D100" s="58"/>
      <c r="E100" s="65">
        <v>8</v>
      </c>
      <c r="F100" s="58" t="s">
        <v>390</v>
      </c>
      <c r="G100" s="64">
        <v>104.6</v>
      </c>
      <c r="H100" s="108">
        <f t="shared" si="6"/>
        <v>836.8</v>
      </c>
      <c r="I100" s="65">
        <v>23</v>
      </c>
      <c r="J100" s="111">
        <f t="shared" si="7"/>
        <v>128.65799999999999</v>
      </c>
      <c r="K100" s="111">
        <f t="shared" si="8"/>
        <v>1029.2639999999999</v>
      </c>
      <c r="L100" s="20"/>
    </row>
    <row r="101" spans="1:12">
      <c r="A101" s="101">
        <v>97</v>
      </c>
      <c r="B101" s="66" t="s">
        <v>470</v>
      </c>
      <c r="C101" s="58"/>
      <c r="D101" s="58"/>
      <c r="E101" s="65">
        <v>24</v>
      </c>
      <c r="F101" s="58" t="s">
        <v>291</v>
      </c>
      <c r="G101" s="64">
        <v>19.100000000000001</v>
      </c>
      <c r="H101" s="108">
        <f t="shared" si="6"/>
        <v>458.40000000000003</v>
      </c>
      <c r="I101" s="65">
        <v>23</v>
      </c>
      <c r="J101" s="111">
        <f t="shared" si="7"/>
        <v>23.493000000000002</v>
      </c>
      <c r="K101" s="111">
        <f t="shared" si="8"/>
        <v>563.83199999999999</v>
      </c>
      <c r="L101" s="20"/>
    </row>
    <row r="102" spans="1:12">
      <c r="A102" s="101">
        <v>98</v>
      </c>
      <c r="B102" s="59" t="s">
        <v>547</v>
      </c>
      <c r="C102" s="60">
        <v>405030834</v>
      </c>
      <c r="D102" s="61" t="s">
        <v>387</v>
      </c>
      <c r="E102" s="62">
        <v>1</v>
      </c>
      <c r="F102" s="61" t="s">
        <v>531</v>
      </c>
      <c r="G102" s="63">
        <v>141.9</v>
      </c>
      <c r="H102" s="108">
        <f t="shared" si="6"/>
        <v>141.9</v>
      </c>
      <c r="I102" s="65">
        <v>23</v>
      </c>
      <c r="J102" s="111">
        <f t="shared" si="7"/>
        <v>174.53700000000001</v>
      </c>
      <c r="K102" s="111">
        <f t="shared" si="8"/>
        <v>174.53700000000001</v>
      </c>
      <c r="L102" s="20"/>
    </row>
    <row r="103" spans="1:12">
      <c r="A103" s="101">
        <v>99</v>
      </c>
      <c r="B103" s="66" t="s">
        <v>514</v>
      </c>
      <c r="C103" s="58">
        <v>805670119</v>
      </c>
      <c r="D103" s="58" t="s">
        <v>386</v>
      </c>
      <c r="E103" s="65">
        <v>3</v>
      </c>
      <c r="F103" s="58" t="s">
        <v>303</v>
      </c>
      <c r="G103" s="64">
        <v>30.3</v>
      </c>
      <c r="H103" s="108">
        <f t="shared" si="6"/>
        <v>90.9</v>
      </c>
      <c r="I103" s="65">
        <v>23</v>
      </c>
      <c r="J103" s="111">
        <f t="shared" si="7"/>
        <v>37.268999999999998</v>
      </c>
      <c r="K103" s="111">
        <f t="shared" si="8"/>
        <v>111.807</v>
      </c>
      <c r="L103" s="20"/>
    </row>
    <row r="104" spans="1:12">
      <c r="A104" s="101">
        <v>100</v>
      </c>
      <c r="B104" s="66" t="s">
        <v>426</v>
      </c>
      <c r="C104" s="58"/>
      <c r="D104" s="58"/>
      <c r="E104" s="65">
        <v>8</v>
      </c>
      <c r="F104" s="58" t="s">
        <v>427</v>
      </c>
      <c r="G104" s="64">
        <v>19.100000000000001</v>
      </c>
      <c r="H104" s="108">
        <f t="shared" si="6"/>
        <v>152.80000000000001</v>
      </c>
      <c r="I104" s="65">
        <v>23</v>
      </c>
      <c r="J104" s="111">
        <f t="shared" si="7"/>
        <v>23.493000000000002</v>
      </c>
      <c r="K104" s="111">
        <f t="shared" si="8"/>
        <v>187.94400000000002</v>
      </c>
      <c r="L104" s="20"/>
    </row>
    <row r="105" spans="1:12">
      <c r="A105" s="101">
        <v>101</v>
      </c>
      <c r="B105" s="66" t="s">
        <v>488</v>
      </c>
      <c r="C105" s="58">
        <v>694350111</v>
      </c>
      <c r="D105" s="58" t="s">
        <v>386</v>
      </c>
      <c r="E105" s="65">
        <v>5</v>
      </c>
      <c r="F105" s="58" t="s">
        <v>23</v>
      </c>
      <c r="G105" s="64">
        <v>156.80000000000001</v>
      </c>
      <c r="H105" s="108">
        <f t="shared" si="6"/>
        <v>784</v>
      </c>
      <c r="I105" s="65">
        <v>23</v>
      </c>
      <c r="J105" s="111">
        <f t="shared" si="7"/>
        <v>192.864</v>
      </c>
      <c r="K105" s="111">
        <f t="shared" si="8"/>
        <v>964.31999999999994</v>
      </c>
      <c r="L105" s="20"/>
    </row>
    <row r="106" spans="1:12">
      <c r="A106" s="101">
        <v>102</v>
      </c>
      <c r="B106" s="66" t="s">
        <v>428</v>
      </c>
      <c r="C106" s="58"/>
      <c r="D106" s="58"/>
      <c r="E106" s="65">
        <v>8</v>
      </c>
      <c r="F106" s="58" t="s">
        <v>283</v>
      </c>
      <c r="G106" s="64">
        <v>83.7</v>
      </c>
      <c r="H106" s="108">
        <f t="shared" si="6"/>
        <v>669.6</v>
      </c>
      <c r="I106" s="65">
        <v>23</v>
      </c>
      <c r="J106" s="111">
        <f t="shared" si="7"/>
        <v>102.95100000000001</v>
      </c>
      <c r="K106" s="111">
        <f t="shared" si="8"/>
        <v>823.60800000000006</v>
      </c>
      <c r="L106" s="20"/>
    </row>
    <row r="107" spans="1:12">
      <c r="A107" s="101">
        <v>103</v>
      </c>
      <c r="B107" s="66" t="s">
        <v>517</v>
      </c>
      <c r="C107" s="58">
        <v>116949207</v>
      </c>
      <c r="D107" s="58" t="s">
        <v>386</v>
      </c>
      <c r="E107" s="65">
        <v>3</v>
      </c>
      <c r="F107" s="58" t="s">
        <v>210</v>
      </c>
      <c r="G107" s="64">
        <v>162.5</v>
      </c>
      <c r="H107" s="108">
        <f t="shared" si="6"/>
        <v>487.5</v>
      </c>
      <c r="I107" s="65">
        <v>23</v>
      </c>
      <c r="J107" s="111">
        <f t="shared" si="7"/>
        <v>199.875</v>
      </c>
      <c r="K107" s="111">
        <f t="shared" si="8"/>
        <v>599.625</v>
      </c>
      <c r="L107" s="20"/>
    </row>
    <row r="108" spans="1:12">
      <c r="A108" s="101">
        <v>104</v>
      </c>
      <c r="B108" s="66" t="s">
        <v>429</v>
      </c>
      <c r="C108" s="58"/>
      <c r="D108" s="58"/>
      <c r="E108" s="65">
        <v>4</v>
      </c>
      <c r="F108" s="58" t="s">
        <v>390</v>
      </c>
      <c r="G108" s="64">
        <v>57.1</v>
      </c>
      <c r="H108" s="108">
        <f t="shared" si="6"/>
        <v>228.4</v>
      </c>
      <c r="I108" s="65">
        <v>23</v>
      </c>
      <c r="J108" s="111">
        <f t="shared" si="7"/>
        <v>70.233000000000004</v>
      </c>
      <c r="K108" s="111">
        <f t="shared" si="8"/>
        <v>280.93200000000002</v>
      </c>
      <c r="L108" s="20"/>
    </row>
    <row r="109" spans="1:12">
      <c r="A109" s="101">
        <v>105</v>
      </c>
      <c r="B109" s="66" t="s">
        <v>455</v>
      </c>
      <c r="C109" s="82"/>
      <c r="D109" s="58" t="s">
        <v>452</v>
      </c>
      <c r="E109" s="65">
        <v>1</v>
      </c>
      <c r="F109" s="58" t="s">
        <v>369</v>
      </c>
      <c r="G109" s="64">
        <v>26.7</v>
      </c>
      <c r="H109" s="108">
        <f t="shared" si="6"/>
        <v>26.7</v>
      </c>
      <c r="I109" s="65">
        <v>23</v>
      </c>
      <c r="J109" s="111">
        <f t="shared" si="7"/>
        <v>32.841000000000001</v>
      </c>
      <c r="K109" s="111">
        <f t="shared" si="8"/>
        <v>32.841000000000001</v>
      </c>
      <c r="L109" s="20"/>
    </row>
    <row r="110" spans="1:12">
      <c r="A110" s="101">
        <v>106</v>
      </c>
      <c r="B110" s="66" t="s">
        <v>524</v>
      </c>
      <c r="C110" s="58" t="s">
        <v>525</v>
      </c>
      <c r="D110" s="58" t="s">
        <v>371</v>
      </c>
      <c r="E110" s="65">
        <v>2</v>
      </c>
      <c r="F110" s="58" t="s">
        <v>526</v>
      </c>
      <c r="G110" s="64">
        <v>168</v>
      </c>
      <c r="H110" s="108">
        <f t="shared" si="6"/>
        <v>336</v>
      </c>
      <c r="I110" s="65">
        <v>23</v>
      </c>
      <c r="J110" s="111">
        <f t="shared" si="7"/>
        <v>206.64</v>
      </c>
      <c r="K110" s="111">
        <f>E110*G110*1.23</f>
        <v>413.28</v>
      </c>
      <c r="L110" s="20"/>
    </row>
    <row r="111" spans="1:12">
      <c r="A111" s="101">
        <v>107</v>
      </c>
      <c r="B111" s="66" t="s">
        <v>505</v>
      </c>
      <c r="C111" s="58">
        <v>739740114</v>
      </c>
      <c r="D111" s="58" t="s">
        <v>386</v>
      </c>
      <c r="E111" s="65">
        <v>5</v>
      </c>
      <c r="F111" s="58" t="s">
        <v>427</v>
      </c>
      <c r="G111" s="64">
        <v>19</v>
      </c>
      <c r="H111" s="108">
        <f t="shared" si="6"/>
        <v>95</v>
      </c>
      <c r="I111" s="65">
        <v>23</v>
      </c>
      <c r="J111" s="111">
        <f t="shared" si="7"/>
        <v>23.37</v>
      </c>
      <c r="K111" s="111">
        <f t="shared" si="8"/>
        <v>116.85</v>
      </c>
      <c r="L111" s="20"/>
    </row>
    <row r="112" spans="1:12" ht="25.5">
      <c r="A112" s="101">
        <v>108</v>
      </c>
      <c r="B112" s="84" t="s">
        <v>536</v>
      </c>
      <c r="C112" s="85">
        <v>742020112</v>
      </c>
      <c r="D112" s="61" t="s">
        <v>387</v>
      </c>
      <c r="E112" s="62">
        <v>1</v>
      </c>
      <c r="F112" s="61" t="s">
        <v>297</v>
      </c>
      <c r="G112" s="63">
        <v>27.5</v>
      </c>
      <c r="H112" s="108">
        <f t="shared" si="6"/>
        <v>27.5</v>
      </c>
      <c r="I112" s="65">
        <v>23</v>
      </c>
      <c r="J112" s="111">
        <f t="shared" si="7"/>
        <v>33.825000000000003</v>
      </c>
      <c r="K112" s="111">
        <f t="shared" si="8"/>
        <v>33.825000000000003</v>
      </c>
      <c r="L112" s="20"/>
    </row>
    <row r="113" spans="1:12">
      <c r="A113" s="101">
        <v>109</v>
      </c>
      <c r="B113" s="66" t="s">
        <v>512</v>
      </c>
      <c r="C113" s="58">
        <v>742040111</v>
      </c>
      <c r="D113" s="58" t="s">
        <v>386</v>
      </c>
      <c r="E113" s="65">
        <v>3</v>
      </c>
      <c r="F113" s="58" t="s">
        <v>303</v>
      </c>
      <c r="G113" s="64">
        <v>45.7</v>
      </c>
      <c r="H113" s="108">
        <f t="shared" si="6"/>
        <v>137.10000000000002</v>
      </c>
      <c r="I113" s="65">
        <v>23</v>
      </c>
      <c r="J113" s="111">
        <f t="shared" si="7"/>
        <v>56.211000000000006</v>
      </c>
      <c r="K113" s="111">
        <f t="shared" si="8"/>
        <v>168.63300000000004</v>
      </c>
      <c r="L113" s="20"/>
    </row>
    <row r="114" spans="1:12">
      <c r="A114" s="101">
        <v>110</v>
      </c>
      <c r="B114" s="66" t="s">
        <v>430</v>
      </c>
      <c r="C114" s="58"/>
      <c r="D114" s="58"/>
      <c r="E114" s="65">
        <v>15</v>
      </c>
      <c r="F114" s="58" t="s">
        <v>401</v>
      </c>
      <c r="G114" s="64">
        <v>365.9</v>
      </c>
      <c r="H114" s="108">
        <f t="shared" si="6"/>
        <v>5488.5</v>
      </c>
      <c r="I114" s="65">
        <v>23</v>
      </c>
      <c r="J114" s="111">
        <f t="shared" si="7"/>
        <v>450.05699999999996</v>
      </c>
      <c r="K114" s="111">
        <f t="shared" si="8"/>
        <v>6750.8549999999996</v>
      </c>
      <c r="L114" s="20"/>
    </row>
    <row r="115" spans="1:12">
      <c r="A115" s="101">
        <v>111</v>
      </c>
      <c r="B115" s="66" t="s">
        <v>430</v>
      </c>
      <c r="C115" s="58">
        <v>743160117</v>
      </c>
      <c r="D115" s="58" t="s">
        <v>386</v>
      </c>
      <c r="E115" s="65">
        <v>3</v>
      </c>
      <c r="F115" s="58" t="s">
        <v>427</v>
      </c>
      <c r="G115" s="64">
        <v>212.4</v>
      </c>
      <c r="H115" s="108">
        <f t="shared" si="6"/>
        <v>637.20000000000005</v>
      </c>
      <c r="I115" s="65">
        <v>23</v>
      </c>
      <c r="J115" s="111">
        <f t="shared" si="7"/>
        <v>261.25200000000001</v>
      </c>
      <c r="K115" s="111">
        <f t="shared" si="8"/>
        <v>783.75600000000009</v>
      </c>
      <c r="L115" s="20"/>
    </row>
    <row r="116" spans="1:12">
      <c r="A116" s="101">
        <v>112</v>
      </c>
      <c r="B116" s="86" t="s">
        <v>548</v>
      </c>
      <c r="C116" s="85" t="s">
        <v>549</v>
      </c>
      <c r="D116" s="61" t="s">
        <v>387</v>
      </c>
      <c r="E116" s="62">
        <v>1</v>
      </c>
      <c r="F116" s="61" t="s">
        <v>297</v>
      </c>
      <c r="G116" s="63">
        <v>108.8</v>
      </c>
      <c r="H116" s="108">
        <f t="shared" si="6"/>
        <v>108.8</v>
      </c>
      <c r="I116" s="65">
        <v>23</v>
      </c>
      <c r="J116" s="111">
        <f t="shared" si="7"/>
        <v>133.82399999999998</v>
      </c>
      <c r="K116" s="111">
        <f t="shared" si="8"/>
        <v>133.82399999999998</v>
      </c>
      <c r="L116" s="20"/>
    </row>
    <row r="117" spans="1:12">
      <c r="A117" s="101">
        <v>113</v>
      </c>
      <c r="B117" s="66" t="s">
        <v>431</v>
      </c>
      <c r="C117" s="58"/>
      <c r="D117" s="58"/>
      <c r="E117" s="65">
        <v>8</v>
      </c>
      <c r="F117" s="58" t="s">
        <v>303</v>
      </c>
      <c r="G117" s="64">
        <v>128.30000000000001</v>
      </c>
      <c r="H117" s="108">
        <f t="shared" si="6"/>
        <v>1026.4000000000001</v>
      </c>
      <c r="I117" s="65">
        <v>23</v>
      </c>
      <c r="J117" s="111">
        <f t="shared" si="7"/>
        <v>157.80900000000003</v>
      </c>
      <c r="K117" s="111">
        <f t="shared" si="8"/>
        <v>1262.4720000000002</v>
      </c>
      <c r="L117" s="20"/>
    </row>
    <row r="118" spans="1:12" s="19" customFormat="1" ht="24">
      <c r="A118" s="101">
        <v>114</v>
      </c>
      <c r="B118" s="90" t="s">
        <v>384</v>
      </c>
      <c r="C118" s="91" t="s">
        <v>385</v>
      </c>
      <c r="D118" s="91" t="s">
        <v>386</v>
      </c>
      <c r="E118" s="92">
        <v>50</v>
      </c>
      <c r="F118" s="91" t="s">
        <v>291</v>
      </c>
      <c r="G118" s="93">
        <v>13.2</v>
      </c>
      <c r="H118" s="108">
        <f t="shared" si="6"/>
        <v>660</v>
      </c>
      <c r="I118" s="65">
        <v>23</v>
      </c>
      <c r="J118" s="111">
        <f t="shared" si="7"/>
        <v>16.236000000000001</v>
      </c>
      <c r="K118" s="111">
        <f t="shared" si="8"/>
        <v>811.8</v>
      </c>
      <c r="L118" s="20"/>
    </row>
    <row r="119" spans="1:12">
      <c r="A119" s="101">
        <v>115</v>
      </c>
      <c r="B119" s="66" t="s">
        <v>432</v>
      </c>
      <c r="C119" s="58"/>
      <c r="D119" s="58"/>
      <c r="E119" s="65">
        <v>4</v>
      </c>
      <c r="F119" s="58" t="s">
        <v>25</v>
      </c>
      <c r="G119" s="64">
        <v>11</v>
      </c>
      <c r="H119" s="108">
        <f t="shared" si="6"/>
        <v>44</v>
      </c>
      <c r="I119" s="65">
        <v>23</v>
      </c>
      <c r="J119" s="111">
        <f t="shared" si="7"/>
        <v>13.53</v>
      </c>
      <c r="K119" s="111">
        <f t="shared" si="8"/>
        <v>54.12</v>
      </c>
      <c r="L119" s="20"/>
    </row>
    <row r="120" spans="1:12">
      <c r="A120" s="101">
        <v>116</v>
      </c>
      <c r="B120" s="66" t="s">
        <v>433</v>
      </c>
      <c r="C120" s="58"/>
      <c r="D120" s="58"/>
      <c r="E120" s="65">
        <v>4</v>
      </c>
      <c r="F120" s="58" t="s">
        <v>210</v>
      </c>
      <c r="G120" s="64">
        <v>36.200000000000003</v>
      </c>
      <c r="H120" s="108">
        <f t="shared" si="6"/>
        <v>144.80000000000001</v>
      </c>
      <c r="I120" s="65">
        <v>23</v>
      </c>
      <c r="J120" s="111">
        <f t="shared" si="7"/>
        <v>44.526000000000003</v>
      </c>
      <c r="K120" s="111">
        <f t="shared" si="8"/>
        <v>178.10400000000001</v>
      </c>
      <c r="L120" s="20"/>
    </row>
    <row r="121" spans="1:12">
      <c r="A121" s="101">
        <v>117</v>
      </c>
      <c r="B121" s="66" t="s">
        <v>434</v>
      </c>
      <c r="C121" s="58"/>
      <c r="D121" s="58"/>
      <c r="E121" s="65">
        <v>12</v>
      </c>
      <c r="F121" s="58" t="s">
        <v>25</v>
      </c>
      <c r="G121" s="64">
        <v>11</v>
      </c>
      <c r="H121" s="108">
        <f t="shared" si="6"/>
        <v>132</v>
      </c>
      <c r="I121" s="65">
        <v>23</v>
      </c>
      <c r="J121" s="111">
        <f t="shared" si="7"/>
        <v>13.53</v>
      </c>
      <c r="K121" s="111">
        <f t="shared" si="8"/>
        <v>162.35999999999999</v>
      </c>
      <c r="L121" s="20"/>
    </row>
    <row r="122" spans="1:12">
      <c r="A122" s="101">
        <v>118</v>
      </c>
      <c r="B122" s="66" t="s">
        <v>435</v>
      </c>
      <c r="C122" s="58"/>
      <c r="D122" s="58"/>
      <c r="E122" s="65">
        <v>12</v>
      </c>
      <c r="F122" s="58" t="s">
        <v>25</v>
      </c>
      <c r="G122" s="64">
        <v>11</v>
      </c>
      <c r="H122" s="108">
        <f t="shared" si="6"/>
        <v>132</v>
      </c>
      <c r="I122" s="65">
        <v>23</v>
      </c>
      <c r="J122" s="111">
        <f t="shared" si="7"/>
        <v>13.53</v>
      </c>
      <c r="K122" s="111">
        <f t="shared" si="8"/>
        <v>162.35999999999999</v>
      </c>
      <c r="L122" s="20"/>
    </row>
    <row r="123" spans="1:12">
      <c r="A123" s="101">
        <v>119</v>
      </c>
      <c r="B123" s="66" t="s">
        <v>436</v>
      </c>
      <c r="C123" s="58"/>
      <c r="D123" s="58"/>
      <c r="E123" s="65">
        <v>12</v>
      </c>
      <c r="F123" s="58" t="s">
        <v>25</v>
      </c>
      <c r="G123" s="64">
        <v>11</v>
      </c>
      <c r="H123" s="108">
        <f t="shared" si="6"/>
        <v>132</v>
      </c>
      <c r="I123" s="65">
        <v>23</v>
      </c>
      <c r="J123" s="111">
        <f t="shared" si="7"/>
        <v>13.53</v>
      </c>
      <c r="K123" s="111">
        <f t="shared" si="8"/>
        <v>162.35999999999999</v>
      </c>
      <c r="L123" s="20"/>
    </row>
    <row r="124" spans="1:12">
      <c r="A124" s="101">
        <v>120</v>
      </c>
      <c r="B124" s="66" t="s">
        <v>437</v>
      </c>
      <c r="C124" s="58"/>
      <c r="D124" s="58"/>
      <c r="E124" s="65">
        <v>12</v>
      </c>
      <c r="F124" s="58" t="s">
        <v>25</v>
      </c>
      <c r="G124" s="64">
        <v>29.1</v>
      </c>
      <c r="H124" s="108">
        <f t="shared" si="6"/>
        <v>349.20000000000005</v>
      </c>
      <c r="I124" s="65">
        <v>23</v>
      </c>
      <c r="J124" s="111">
        <f t="shared" si="7"/>
        <v>35.792999999999999</v>
      </c>
      <c r="K124" s="111">
        <f t="shared" si="8"/>
        <v>429.51600000000008</v>
      </c>
      <c r="L124" s="20"/>
    </row>
    <row r="125" spans="1:12">
      <c r="A125" s="101">
        <v>121</v>
      </c>
      <c r="B125" s="66" t="s">
        <v>438</v>
      </c>
      <c r="C125" s="58"/>
      <c r="D125" s="58"/>
      <c r="E125" s="65">
        <v>12</v>
      </c>
      <c r="F125" s="58" t="s">
        <v>25</v>
      </c>
      <c r="G125" s="64">
        <v>11.5</v>
      </c>
      <c r="H125" s="108">
        <f t="shared" si="6"/>
        <v>138</v>
      </c>
      <c r="I125" s="65">
        <v>23</v>
      </c>
      <c r="J125" s="111">
        <f t="shared" si="7"/>
        <v>14.145</v>
      </c>
      <c r="K125" s="111">
        <f t="shared" si="8"/>
        <v>169.74</v>
      </c>
      <c r="L125" s="20"/>
    </row>
    <row r="126" spans="1:12">
      <c r="A126" s="101">
        <v>122</v>
      </c>
      <c r="B126" s="66" t="s">
        <v>496</v>
      </c>
      <c r="C126" s="58">
        <v>772090110</v>
      </c>
      <c r="D126" s="58" t="s">
        <v>386</v>
      </c>
      <c r="E126" s="65">
        <v>3</v>
      </c>
      <c r="F126" s="58" t="s">
        <v>427</v>
      </c>
      <c r="G126" s="64">
        <v>14.3</v>
      </c>
      <c r="H126" s="108">
        <f t="shared" si="6"/>
        <v>42.900000000000006</v>
      </c>
      <c r="I126" s="110">
        <v>8</v>
      </c>
      <c r="J126" s="111">
        <f>G126*1.08</f>
        <v>15.444000000000003</v>
      </c>
      <c r="K126" s="111">
        <f t="shared" ref="K126:K127" si="10">E126*G126*1.08</f>
        <v>46.332000000000008</v>
      </c>
      <c r="L126" s="20"/>
    </row>
    <row r="127" spans="1:12">
      <c r="A127" s="101">
        <v>123</v>
      </c>
      <c r="B127" s="67" t="s">
        <v>378</v>
      </c>
      <c r="C127" s="68">
        <v>117720907</v>
      </c>
      <c r="D127" s="69" t="s">
        <v>371</v>
      </c>
      <c r="E127" s="70">
        <v>20</v>
      </c>
      <c r="F127" s="58" t="s">
        <v>374</v>
      </c>
      <c r="G127" s="64">
        <v>20</v>
      </c>
      <c r="H127" s="108">
        <f t="shared" si="6"/>
        <v>400</v>
      </c>
      <c r="I127" s="110">
        <v>8</v>
      </c>
      <c r="J127" s="111">
        <f>G127*1.08</f>
        <v>21.6</v>
      </c>
      <c r="K127" s="111">
        <f t="shared" si="10"/>
        <v>432</v>
      </c>
      <c r="L127" s="20"/>
    </row>
    <row r="128" spans="1:12">
      <c r="A128" s="101">
        <v>124</v>
      </c>
      <c r="B128" s="74" t="s">
        <v>439</v>
      </c>
      <c r="C128" s="58"/>
      <c r="D128" s="58"/>
      <c r="E128" s="65">
        <v>4</v>
      </c>
      <c r="F128" s="58" t="s">
        <v>303</v>
      </c>
      <c r="G128" s="64">
        <v>235</v>
      </c>
      <c r="H128" s="108">
        <f t="shared" si="6"/>
        <v>940</v>
      </c>
      <c r="I128" s="65">
        <v>23</v>
      </c>
      <c r="J128" s="111">
        <f t="shared" si="7"/>
        <v>289.05</v>
      </c>
      <c r="K128" s="111">
        <f t="shared" si="8"/>
        <v>1156.2</v>
      </c>
      <c r="L128" s="20"/>
    </row>
    <row r="129" spans="1:12">
      <c r="A129" s="101">
        <v>125</v>
      </c>
      <c r="B129" s="66" t="s">
        <v>482</v>
      </c>
      <c r="C129" s="58">
        <v>139720110</v>
      </c>
      <c r="D129" s="58" t="s">
        <v>386</v>
      </c>
      <c r="E129" s="65">
        <v>3</v>
      </c>
      <c r="F129" s="58" t="s">
        <v>427</v>
      </c>
      <c r="G129" s="64">
        <v>15.8</v>
      </c>
      <c r="H129" s="108">
        <f t="shared" si="6"/>
        <v>47.400000000000006</v>
      </c>
      <c r="I129" s="65">
        <v>23</v>
      </c>
      <c r="J129" s="111">
        <f t="shared" si="7"/>
        <v>19.434000000000001</v>
      </c>
      <c r="K129" s="111">
        <f t="shared" si="8"/>
        <v>58.302000000000007</v>
      </c>
      <c r="L129" s="20"/>
    </row>
    <row r="130" spans="1:12">
      <c r="A130" s="101">
        <v>126</v>
      </c>
      <c r="B130" s="66" t="s">
        <v>440</v>
      </c>
      <c r="C130" s="58"/>
      <c r="D130" s="58"/>
      <c r="E130" s="65">
        <v>4</v>
      </c>
      <c r="F130" s="58" t="s">
        <v>303</v>
      </c>
      <c r="G130" s="64">
        <v>47.6</v>
      </c>
      <c r="H130" s="108">
        <f t="shared" si="6"/>
        <v>190.4</v>
      </c>
      <c r="I130" s="65">
        <v>23</v>
      </c>
      <c r="J130" s="111">
        <f t="shared" si="7"/>
        <v>58.548000000000002</v>
      </c>
      <c r="K130" s="111">
        <f t="shared" si="8"/>
        <v>234.19200000000001</v>
      </c>
      <c r="L130" s="20"/>
    </row>
    <row r="131" spans="1:12">
      <c r="A131" s="101">
        <v>127</v>
      </c>
      <c r="B131" s="66" t="s">
        <v>504</v>
      </c>
      <c r="C131" s="58">
        <v>613760429</v>
      </c>
      <c r="D131" s="58" t="s">
        <v>386</v>
      </c>
      <c r="E131" s="65">
        <v>4</v>
      </c>
      <c r="F131" s="58" t="s">
        <v>303</v>
      </c>
      <c r="G131" s="64">
        <v>55.2</v>
      </c>
      <c r="H131" s="108">
        <f t="shared" si="6"/>
        <v>220.8</v>
      </c>
      <c r="I131" s="65">
        <v>23</v>
      </c>
      <c r="J131" s="111">
        <f t="shared" si="7"/>
        <v>67.896000000000001</v>
      </c>
      <c r="K131" s="111">
        <f t="shared" si="8"/>
        <v>271.584</v>
      </c>
      <c r="L131" s="20"/>
    </row>
    <row r="132" spans="1:12">
      <c r="A132" s="101">
        <v>128</v>
      </c>
      <c r="B132" s="66" t="s">
        <v>513</v>
      </c>
      <c r="C132" s="58">
        <v>658280114</v>
      </c>
      <c r="D132" s="58" t="s">
        <v>386</v>
      </c>
      <c r="E132" s="65">
        <v>6</v>
      </c>
      <c r="F132" s="58" t="s">
        <v>427</v>
      </c>
      <c r="G132" s="64">
        <v>156.80000000000001</v>
      </c>
      <c r="H132" s="108">
        <f t="shared" si="6"/>
        <v>940.80000000000007</v>
      </c>
      <c r="I132" s="65">
        <v>23</v>
      </c>
      <c r="J132" s="111">
        <f t="shared" si="7"/>
        <v>192.864</v>
      </c>
      <c r="K132" s="111">
        <f t="shared" si="8"/>
        <v>1157.184</v>
      </c>
      <c r="L132" s="20"/>
    </row>
    <row r="133" spans="1:12">
      <c r="A133" s="101">
        <v>129</v>
      </c>
      <c r="B133" s="66" t="s">
        <v>441</v>
      </c>
      <c r="C133" s="58"/>
      <c r="D133" s="58"/>
      <c r="E133" s="65">
        <v>4</v>
      </c>
      <c r="F133" s="58" t="s">
        <v>303</v>
      </c>
      <c r="G133" s="64">
        <v>72.3</v>
      </c>
      <c r="H133" s="108">
        <f t="shared" si="6"/>
        <v>289.2</v>
      </c>
      <c r="I133" s="65">
        <v>23</v>
      </c>
      <c r="J133" s="111">
        <f t="shared" si="7"/>
        <v>88.929000000000002</v>
      </c>
      <c r="K133" s="111">
        <f t="shared" si="8"/>
        <v>355.71600000000001</v>
      </c>
      <c r="L133" s="20"/>
    </row>
    <row r="134" spans="1:12">
      <c r="A134" s="101">
        <v>130</v>
      </c>
      <c r="B134" s="66" t="s">
        <v>494</v>
      </c>
      <c r="C134" s="58">
        <v>807870111</v>
      </c>
      <c r="D134" s="58" t="s">
        <v>386</v>
      </c>
      <c r="E134" s="65">
        <v>3</v>
      </c>
      <c r="F134" s="58" t="s">
        <v>303</v>
      </c>
      <c r="G134" s="64">
        <v>25.7</v>
      </c>
      <c r="H134" s="108">
        <f t="shared" ref="H134:H166" si="11">E134*G134</f>
        <v>77.099999999999994</v>
      </c>
      <c r="I134" s="65">
        <v>23</v>
      </c>
      <c r="J134" s="111">
        <f t="shared" ref="J134:J165" si="12">G134*1.23</f>
        <v>31.610999999999997</v>
      </c>
      <c r="K134" s="111">
        <f t="shared" ref="K134:K165" si="13">E134*G134*1.23</f>
        <v>94.832999999999998</v>
      </c>
      <c r="L134" s="20"/>
    </row>
    <row r="135" spans="1:12">
      <c r="A135" s="101">
        <v>131</v>
      </c>
      <c r="B135" s="66" t="s">
        <v>442</v>
      </c>
      <c r="C135" s="58">
        <v>789820118</v>
      </c>
      <c r="D135" s="58" t="s">
        <v>386</v>
      </c>
      <c r="E135" s="65">
        <v>10</v>
      </c>
      <c r="F135" s="58" t="s">
        <v>303</v>
      </c>
      <c r="G135" s="64">
        <v>75.099999999999994</v>
      </c>
      <c r="H135" s="108">
        <f t="shared" si="11"/>
        <v>751</v>
      </c>
      <c r="I135" s="110">
        <v>8</v>
      </c>
      <c r="J135" s="111">
        <f>G135*1.08</f>
        <v>81.108000000000004</v>
      </c>
      <c r="K135" s="111">
        <f t="shared" ref="K135:K136" si="14">E135*G135*1.08</f>
        <v>811.08</v>
      </c>
      <c r="L135" s="20"/>
    </row>
    <row r="136" spans="1:12">
      <c r="A136" s="101">
        <v>132</v>
      </c>
      <c r="B136" s="66" t="s">
        <v>510</v>
      </c>
      <c r="C136" s="58">
        <v>789940427</v>
      </c>
      <c r="D136" s="58" t="s">
        <v>386</v>
      </c>
      <c r="E136" s="65">
        <v>3</v>
      </c>
      <c r="F136" s="58" t="s">
        <v>303</v>
      </c>
      <c r="G136" s="64">
        <v>9.4</v>
      </c>
      <c r="H136" s="108">
        <f t="shared" si="11"/>
        <v>28.200000000000003</v>
      </c>
      <c r="I136" s="110">
        <v>8</v>
      </c>
      <c r="J136" s="111">
        <f>G136*1.08</f>
        <v>10.152000000000001</v>
      </c>
      <c r="K136" s="111">
        <f t="shared" si="14"/>
        <v>30.456000000000007</v>
      </c>
      <c r="L136" s="20"/>
    </row>
    <row r="137" spans="1:12">
      <c r="A137" s="101">
        <v>133</v>
      </c>
      <c r="B137" s="66" t="s">
        <v>507</v>
      </c>
      <c r="C137" s="58">
        <v>792690115</v>
      </c>
      <c r="D137" s="58" t="s">
        <v>386</v>
      </c>
      <c r="E137" s="65">
        <v>4</v>
      </c>
      <c r="F137" s="58" t="s">
        <v>297</v>
      </c>
      <c r="G137" s="64">
        <v>10.5</v>
      </c>
      <c r="H137" s="108">
        <f t="shared" si="11"/>
        <v>42</v>
      </c>
      <c r="I137" s="65">
        <v>23</v>
      </c>
      <c r="J137" s="111">
        <f t="shared" si="12"/>
        <v>12.914999999999999</v>
      </c>
      <c r="K137" s="111">
        <f t="shared" si="13"/>
        <v>51.66</v>
      </c>
      <c r="L137" s="20"/>
    </row>
    <row r="138" spans="1:12" s="12" customFormat="1">
      <c r="A138" s="101">
        <v>134</v>
      </c>
      <c r="B138" s="75" t="s">
        <v>443</v>
      </c>
      <c r="C138" s="77">
        <v>794120111</v>
      </c>
      <c r="D138" s="77" t="s">
        <v>386</v>
      </c>
      <c r="E138" s="65">
        <v>30</v>
      </c>
      <c r="F138" s="77" t="s">
        <v>303</v>
      </c>
      <c r="G138" s="64">
        <v>10.35</v>
      </c>
      <c r="H138" s="108">
        <f t="shared" si="11"/>
        <v>310.5</v>
      </c>
      <c r="I138" s="65">
        <v>23</v>
      </c>
      <c r="J138" s="111">
        <f t="shared" si="12"/>
        <v>12.730499999999999</v>
      </c>
      <c r="K138" s="111">
        <f t="shared" si="13"/>
        <v>381.91500000000002</v>
      </c>
      <c r="L138" s="20"/>
    </row>
    <row r="139" spans="1:12">
      <c r="A139" s="101">
        <v>135</v>
      </c>
      <c r="B139" s="86" t="s">
        <v>551</v>
      </c>
      <c r="C139" s="85" t="s">
        <v>552</v>
      </c>
      <c r="D139" s="61" t="s">
        <v>387</v>
      </c>
      <c r="E139" s="62">
        <v>1</v>
      </c>
      <c r="F139" s="61" t="s">
        <v>301</v>
      </c>
      <c r="G139" s="63">
        <v>15.6</v>
      </c>
      <c r="H139" s="108">
        <f t="shared" si="11"/>
        <v>15.6</v>
      </c>
      <c r="I139" s="65">
        <v>23</v>
      </c>
      <c r="J139" s="111">
        <f t="shared" si="12"/>
        <v>19.187999999999999</v>
      </c>
      <c r="K139" s="111">
        <f t="shared" si="13"/>
        <v>19.187999999999999</v>
      </c>
      <c r="L139" s="20"/>
    </row>
    <row r="140" spans="1:12" ht="24">
      <c r="A140" s="101">
        <v>136</v>
      </c>
      <c r="B140" s="66" t="s">
        <v>491</v>
      </c>
      <c r="C140" s="58">
        <v>799200119</v>
      </c>
      <c r="D140" s="58" t="s">
        <v>386</v>
      </c>
      <c r="E140" s="65">
        <v>4</v>
      </c>
      <c r="F140" s="58" t="s">
        <v>427</v>
      </c>
      <c r="G140" s="64">
        <v>29.5</v>
      </c>
      <c r="H140" s="108">
        <f t="shared" si="11"/>
        <v>118</v>
      </c>
      <c r="I140" s="65">
        <v>23</v>
      </c>
      <c r="J140" s="111">
        <f t="shared" si="12"/>
        <v>36.284999999999997</v>
      </c>
      <c r="K140" s="111">
        <f t="shared" si="13"/>
        <v>145.13999999999999</v>
      </c>
      <c r="L140" s="20"/>
    </row>
    <row r="141" spans="1:12">
      <c r="A141" s="101">
        <v>137</v>
      </c>
      <c r="B141" s="84" t="s">
        <v>553</v>
      </c>
      <c r="C141" s="85">
        <v>796630425</v>
      </c>
      <c r="D141" s="61" t="s">
        <v>387</v>
      </c>
      <c r="E141" s="62">
        <v>1</v>
      </c>
      <c r="F141" s="61" t="s">
        <v>202</v>
      </c>
      <c r="G141" s="63">
        <v>29.1</v>
      </c>
      <c r="H141" s="108">
        <f t="shared" si="11"/>
        <v>29.1</v>
      </c>
      <c r="I141" s="65">
        <v>23</v>
      </c>
      <c r="J141" s="111">
        <f t="shared" si="12"/>
        <v>35.792999999999999</v>
      </c>
      <c r="K141" s="111">
        <f t="shared" si="13"/>
        <v>35.792999999999999</v>
      </c>
      <c r="L141" s="20"/>
    </row>
    <row r="142" spans="1:12">
      <c r="A142" s="101">
        <v>138</v>
      </c>
      <c r="B142" s="66" t="s">
        <v>472</v>
      </c>
      <c r="C142" s="58" t="s">
        <v>473</v>
      </c>
      <c r="D142" s="58"/>
      <c r="E142" s="65">
        <v>5</v>
      </c>
      <c r="F142" s="58" t="s">
        <v>301</v>
      </c>
      <c r="G142" s="64">
        <v>25.7</v>
      </c>
      <c r="H142" s="108">
        <f t="shared" si="11"/>
        <v>128.5</v>
      </c>
      <c r="I142" s="65">
        <v>23</v>
      </c>
      <c r="J142" s="111">
        <f t="shared" si="12"/>
        <v>31.610999999999997</v>
      </c>
      <c r="K142" s="111">
        <f t="shared" si="13"/>
        <v>158.05500000000001</v>
      </c>
      <c r="L142" s="20"/>
    </row>
    <row r="143" spans="1:12">
      <c r="A143" s="101">
        <v>139</v>
      </c>
      <c r="B143" s="66" t="s">
        <v>464</v>
      </c>
      <c r="C143" s="58"/>
      <c r="D143" s="58" t="s">
        <v>386</v>
      </c>
      <c r="E143" s="65">
        <v>1</v>
      </c>
      <c r="F143" s="58" t="s">
        <v>427</v>
      </c>
      <c r="G143" s="64">
        <v>40</v>
      </c>
      <c r="H143" s="108">
        <f t="shared" si="11"/>
        <v>40</v>
      </c>
      <c r="I143" s="65">
        <v>23</v>
      </c>
      <c r="J143" s="111">
        <f t="shared" si="12"/>
        <v>49.2</v>
      </c>
      <c r="K143" s="111">
        <f t="shared" si="13"/>
        <v>49.2</v>
      </c>
      <c r="L143" s="20"/>
    </row>
    <row r="144" spans="1:12">
      <c r="A144" s="101">
        <v>140</v>
      </c>
      <c r="B144" s="66" t="s">
        <v>454</v>
      </c>
      <c r="C144" s="82"/>
      <c r="D144" s="58" t="s">
        <v>452</v>
      </c>
      <c r="E144" s="65">
        <v>1</v>
      </c>
      <c r="F144" s="58" t="s">
        <v>303</v>
      </c>
      <c r="G144" s="64">
        <v>47.2</v>
      </c>
      <c r="H144" s="108">
        <f t="shared" si="11"/>
        <v>47.2</v>
      </c>
      <c r="I144" s="65">
        <v>23</v>
      </c>
      <c r="J144" s="111">
        <f t="shared" si="12"/>
        <v>58.056000000000004</v>
      </c>
      <c r="K144" s="111">
        <f t="shared" si="13"/>
        <v>58.056000000000004</v>
      </c>
      <c r="L144" s="20"/>
    </row>
    <row r="145" spans="1:12">
      <c r="A145" s="101">
        <v>141</v>
      </c>
      <c r="B145" s="66" t="s">
        <v>453</v>
      </c>
      <c r="C145" s="82"/>
      <c r="D145" s="58" t="s">
        <v>452</v>
      </c>
      <c r="E145" s="65">
        <v>2</v>
      </c>
      <c r="F145" s="58" t="s">
        <v>427</v>
      </c>
      <c r="G145" s="64">
        <v>10</v>
      </c>
      <c r="H145" s="108">
        <f t="shared" si="11"/>
        <v>20</v>
      </c>
      <c r="I145" s="65">
        <v>23</v>
      </c>
      <c r="J145" s="111">
        <f t="shared" si="12"/>
        <v>12.3</v>
      </c>
      <c r="K145" s="111">
        <f t="shared" si="13"/>
        <v>24.6</v>
      </c>
      <c r="L145" s="20"/>
    </row>
    <row r="146" spans="1:12" s="12" customFormat="1">
      <c r="A146" s="101">
        <v>142</v>
      </c>
      <c r="B146" s="75" t="s">
        <v>565</v>
      </c>
      <c r="C146" s="94" t="s">
        <v>573</v>
      </c>
      <c r="D146" s="77" t="s">
        <v>386</v>
      </c>
      <c r="E146" s="65">
        <v>30</v>
      </c>
      <c r="F146" s="77" t="s">
        <v>291</v>
      </c>
      <c r="G146" s="64">
        <v>136.85</v>
      </c>
      <c r="H146" s="108">
        <f t="shared" si="11"/>
        <v>4105.5</v>
      </c>
      <c r="I146" s="65">
        <v>23</v>
      </c>
      <c r="J146" s="111">
        <f t="shared" si="12"/>
        <v>168.32549999999998</v>
      </c>
      <c r="K146" s="111">
        <f t="shared" si="13"/>
        <v>5049.7650000000003</v>
      </c>
      <c r="L146" s="20"/>
    </row>
    <row r="147" spans="1:12">
      <c r="A147" s="101">
        <v>143</v>
      </c>
      <c r="B147" s="66" t="s">
        <v>506</v>
      </c>
      <c r="C147" s="58">
        <v>140000112</v>
      </c>
      <c r="D147" s="58" t="s">
        <v>386</v>
      </c>
      <c r="E147" s="65">
        <v>3</v>
      </c>
      <c r="F147" s="58" t="s">
        <v>427</v>
      </c>
      <c r="G147" s="64">
        <v>65.599999999999994</v>
      </c>
      <c r="H147" s="108">
        <f t="shared" si="11"/>
        <v>196.79999999999998</v>
      </c>
      <c r="I147" s="65">
        <v>23</v>
      </c>
      <c r="J147" s="111">
        <f t="shared" si="12"/>
        <v>80.687999999999988</v>
      </c>
      <c r="K147" s="111">
        <f t="shared" si="13"/>
        <v>242.06399999999996</v>
      </c>
      <c r="L147" s="20"/>
    </row>
    <row r="148" spans="1:12">
      <c r="A148" s="101">
        <v>144</v>
      </c>
      <c r="B148" s="66" t="s">
        <v>444</v>
      </c>
      <c r="C148" s="58"/>
      <c r="D148" s="58"/>
      <c r="E148" s="65">
        <v>18</v>
      </c>
      <c r="F148" s="58" t="s">
        <v>303</v>
      </c>
      <c r="G148" s="64">
        <v>66.599999999999994</v>
      </c>
      <c r="H148" s="108">
        <f t="shared" si="11"/>
        <v>1198.8</v>
      </c>
      <c r="I148" s="65">
        <v>23</v>
      </c>
      <c r="J148" s="111">
        <f t="shared" si="12"/>
        <v>81.917999999999992</v>
      </c>
      <c r="K148" s="111">
        <f t="shared" si="13"/>
        <v>1474.5239999999999</v>
      </c>
      <c r="L148" s="20"/>
    </row>
    <row r="149" spans="1:12" ht="36">
      <c r="A149" s="101">
        <v>145</v>
      </c>
      <c r="B149" s="59" t="s">
        <v>554</v>
      </c>
      <c r="C149" s="60">
        <v>810933162</v>
      </c>
      <c r="D149" s="61" t="s">
        <v>387</v>
      </c>
      <c r="E149" s="62">
        <v>5</v>
      </c>
      <c r="F149" s="61" t="s">
        <v>555</v>
      </c>
      <c r="G149" s="63">
        <v>22.8</v>
      </c>
      <c r="H149" s="108">
        <f t="shared" si="11"/>
        <v>114</v>
      </c>
      <c r="I149" s="65">
        <v>23</v>
      </c>
      <c r="J149" s="111">
        <f t="shared" si="12"/>
        <v>28.044</v>
      </c>
      <c r="K149" s="111">
        <f t="shared" si="13"/>
        <v>140.22</v>
      </c>
      <c r="L149" s="20"/>
    </row>
    <row r="150" spans="1:12">
      <c r="A150" s="101">
        <v>146</v>
      </c>
      <c r="B150" s="66" t="s">
        <v>445</v>
      </c>
      <c r="C150" s="58"/>
      <c r="D150" s="58"/>
      <c r="E150" s="65">
        <v>2</v>
      </c>
      <c r="F150" s="58" t="s">
        <v>303</v>
      </c>
      <c r="G150" s="64">
        <v>183.4</v>
      </c>
      <c r="H150" s="108">
        <f t="shared" si="11"/>
        <v>366.8</v>
      </c>
      <c r="I150" s="65">
        <v>23</v>
      </c>
      <c r="J150" s="111">
        <f t="shared" si="12"/>
        <v>225.58199999999999</v>
      </c>
      <c r="K150" s="111">
        <f t="shared" si="13"/>
        <v>451.16399999999999</v>
      </c>
      <c r="L150" s="20"/>
    </row>
    <row r="151" spans="1:12" ht="24">
      <c r="A151" s="101">
        <v>147</v>
      </c>
      <c r="B151" s="84" t="s">
        <v>556</v>
      </c>
      <c r="C151" s="85">
        <v>853470115</v>
      </c>
      <c r="D151" s="61" t="s">
        <v>387</v>
      </c>
      <c r="E151" s="62">
        <v>1</v>
      </c>
      <c r="F151" s="61" t="s">
        <v>297</v>
      </c>
      <c r="G151" s="63">
        <v>52.8</v>
      </c>
      <c r="H151" s="108">
        <f t="shared" si="11"/>
        <v>52.8</v>
      </c>
      <c r="I151" s="65">
        <v>23</v>
      </c>
      <c r="J151" s="111">
        <f t="shared" si="12"/>
        <v>64.944000000000003</v>
      </c>
      <c r="K151" s="111">
        <f t="shared" si="13"/>
        <v>64.944000000000003</v>
      </c>
      <c r="L151" s="20"/>
    </row>
    <row r="152" spans="1:12">
      <c r="A152" s="101">
        <v>148</v>
      </c>
      <c r="B152" s="66" t="s">
        <v>516</v>
      </c>
      <c r="C152" s="58">
        <v>795780112</v>
      </c>
      <c r="D152" s="58" t="s">
        <v>386</v>
      </c>
      <c r="E152" s="65">
        <v>3</v>
      </c>
      <c r="F152" s="58" t="s">
        <v>303</v>
      </c>
      <c r="G152" s="64">
        <v>38.299999999999997</v>
      </c>
      <c r="H152" s="108">
        <f t="shared" si="11"/>
        <v>114.89999999999999</v>
      </c>
      <c r="I152" s="65">
        <v>23</v>
      </c>
      <c r="J152" s="111">
        <f t="shared" si="12"/>
        <v>47.108999999999995</v>
      </c>
      <c r="K152" s="111">
        <f t="shared" si="13"/>
        <v>141.327</v>
      </c>
      <c r="L152" s="20"/>
    </row>
    <row r="153" spans="1:12">
      <c r="A153" s="101">
        <v>149</v>
      </c>
      <c r="B153" s="66" t="s">
        <v>451</v>
      </c>
      <c r="C153" s="82"/>
      <c r="D153" s="58" t="s">
        <v>452</v>
      </c>
      <c r="E153" s="65">
        <v>1</v>
      </c>
      <c r="F153" s="58" t="s">
        <v>369</v>
      </c>
      <c r="G153" s="64">
        <v>171.1</v>
      </c>
      <c r="H153" s="108">
        <f t="shared" si="11"/>
        <v>171.1</v>
      </c>
      <c r="I153" s="65">
        <v>23</v>
      </c>
      <c r="J153" s="111">
        <f t="shared" si="12"/>
        <v>210.453</v>
      </c>
      <c r="K153" s="111">
        <f t="shared" si="13"/>
        <v>210.453</v>
      </c>
      <c r="L153" s="20"/>
    </row>
    <row r="154" spans="1:12">
      <c r="A154" s="101">
        <v>150</v>
      </c>
      <c r="B154" s="66" t="s">
        <v>456</v>
      </c>
      <c r="C154" s="82"/>
      <c r="D154" s="58" t="s">
        <v>452</v>
      </c>
      <c r="E154" s="65">
        <v>1</v>
      </c>
      <c r="F154" s="58" t="s">
        <v>390</v>
      </c>
      <c r="G154" s="64">
        <v>53.9</v>
      </c>
      <c r="H154" s="108">
        <f t="shared" si="11"/>
        <v>53.9</v>
      </c>
      <c r="I154" s="65">
        <v>23</v>
      </c>
      <c r="J154" s="111">
        <f t="shared" si="12"/>
        <v>66.296999999999997</v>
      </c>
      <c r="K154" s="111">
        <f t="shared" si="13"/>
        <v>66.296999999999997</v>
      </c>
      <c r="L154" s="20"/>
    </row>
    <row r="155" spans="1:12">
      <c r="A155" s="101">
        <v>151</v>
      </c>
      <c r="B155" s="66" t="s">
        <v>520</v>
      </c>
      <c r="C155" s="58" t="s">
        <v>521</v>
      </c>
      <c r="D155" s="58" t="s">
        <v>386</v>
      </c>
      <c r="E155" s="65">
        <v>5</v>
      </c>
      <c r="F155" s="58" t="s">
        <v>303</v>
      </c>
      <c r="G155" s="64">
        <v>32.4</v>
      </c>
      <c r="H155" s="108">
        <f t="shared" si="11"/>
        <v>162</v>
      </c>
      <c r="I155" s="65">
        <v>23</v>
      </c>
      <c r="J155" s="111">
        <f t="shared" si="12"/>
        <v>39.851999999999997</v>
      </c>
      <c r="K155" s="111">
        <f t="shared" si="13"/>
        <v>199.26</v>
      </c>
      <c r="L155" s="20"/>
    </row>
    <row r="156" spans="1:12">
      <c r="A156" s="101">
        <v>152</v>
      </c>
      <c r="B156" s="66" t="s">
        <v>447</v>
      </c>
      <c r="C156" s="58"/>
      <c r="D156" s="58"/>
      <c r="E156" s="65">
        <v>2</v>
      </c>
      <c r="F156" s="58" t="s">
        <v>303</v>
      </c>
      <c r="G156" s="64">
        <v>32.4</v>
      </c>
      <c r="H156" s="108">
        <f t="shared" si="11"/>
        <v>64.8</v>
      </c>
      <c r="I156" s="65">
        <v>23</v>
      </c>
      <c r="J156" s="111">
        <f t="shared" si="12"/>
        <v>39.851999999999997</v>
      </c>
      <c r="K156" s="111">
        <f t="shared" si="13"/>
        <v>79.703999999999994</v>
      </c>
      <c r="L156" s="20"/>
    </row>
    <row r="157" spans="1:12">
      <c r="A157" s="101">
        <v>153</v>
      </c>
      <c r="B157" s="66" t="s">
        <v>495</v>
      </c>
      <c r="C157" s="58">
        <v>810560119</v>
      </c>
      <c r="D157" s="58" t="s">
        <v>386</v>
      </c>
      <c r="E157" s="65">
        <v>3</v>
      </c>
      <c r="F157" s="58" t="s">
        <v>303</v>
      </c>
      <c r="G157" s="64">
        <v>47.2</v>
      </c>
      <c r="H157" s="108">
        <f t="shared" si="11"/>
        <v>141.60000000000002</v>
      </c>
      <c r="I157" s="65">
        <v>23</v>
      </c>
      <c r="J157" s="111">
        <f t="shared" si="12"/>
        <v>58.056000000000004</v>
      </c>
      <c r="K157" s="111">
        <f t="shared" si="13"/>
        <v>174.16800000000003</v>
      </c>
      <c r="L157" s="20"/>
    </row>
    <row r="158" spans="1:12">
      <c r="A158" s="101">
        <v>154</v>
      </c>
      <c r="B158" s="66" t="s">
        <v>446</v>
      </c>
      <c r="C158" s="58"/>
      <c r="D158" s="58"/>
      <c r="E158" s="65">
        <v>12</v>
      </c>
      <c r="F158" s="58" t="s">
        <v>27</v>
      </c>
      <c r="G158" s="64">
        <v>9.1</v>
      </c>
      <c r="H158" s="108">
        <f t="shared" si="11"/>
        <v>109.19999999999999</v>
      </c>
      <c r="I158" s="65">
        <v>23</v>
      </c>
      <c r="J158" s="111">
        <f t="shared" si="12"/>
        <v>11.193</v>
      </c>
      <c r="K158" s="111">
        <f t="shared" si="13"/>
        <v>134.31599999999997</v>
      </c>
      <c r="L158" s="20"/>
    </row>
    <row r="159" spans="1:12">
      <c r="A159" s="101">
        <v>155</v>
      </c>
      <c r="B159" s="66" t="s">
        <v>489</v>
      </c>
      <c r="C159" s="58">
        <v>808156428</v>
      </c>
      <c r="D159" s="58" t="s">
        <v>386</v>
      </c>
      <c r="E159" s="65">
        <v>6</v>
      </c>
      <c r="F159" s="58" t="s">
        <v>210</v>
      </c>
      <c r="G159" s="64">
        <v>13.4</v>
      </c>
      <c r="H159" s="108">
        <f t="shared" si="11"/>
        <v>80.400000000000006</v>
      </c>
      <c r="I159" s="65">
        <v>23</v>
      </c>
      <c r="J159" s="111">
        <f t="shared" si="12"/>
        <v>16.481999999999999</v>
      </c>
      <c r="K159" s="111">
        <f t="shared" si="13"/>
        <v>98.89200000000001</v>
      </c>
      <c r="L159" s="20"/>
    </row>
    <row r="160" spans="1:12">
      <c r="A160" s="101">
        <v>156</v>
      </c>
      <c r="B160" s="66" t="s">
        <v>497</v>
      </c>
      <c r="C160" s="58">
        <v>810925112</v>
      </c>
      <c r="D160" s="58" t="s">
        <v>386</v>
      </c>
      <c r="E160" s="65">
        <v>6</v>
      </c>
      <c r="F160" s="58" t="s">
        <v>498</v>
      </c>
      <c r="G160" s="64">
        <v>41.4</v>
      </c>
      <c r="H160" s="108">
        <f t="shared" si="11"/>
        <v>248.39999999999998</v>
      </c>
      <c r="I160" s="65">
        <v>23</v>
      </c>
      <c r="J160" s="111">
        <f t="shared" si="12"/>
        <v>50.921999999999997</v>
      </c>
      <c r="K160" s="111">
        <f t="shared" si="13"/>
        <v>305.53199999999998</v>
      </c>
      <c r="L160" s="20"/>
    </row>
    <row r="161" spans="1:12">
      <c r="A161" s="101">
        <v>157</v>
      </c>
      <c r="B161" s="66" t="s">
        <v>448</v>
      </c>
      <c r="C161" s="58"/>
      <c r="D161" s="58"/>
      <c r="E161" s="65">
        <v>20</v>
      </c>
      <c r="F161" s="58" t="s">
        <v>303</v>
      </c>
      <c r="G161" s="64">
        <v>17</v>
      </c>
      <c r="H161" s="108">
        <f t="shared" si="11"/>
        <v>340</v>
      </c>
      <c r="I161" s="65">
        <v>23</v>
      </c>
      <c r="J161" s="111">
        <f t="shared" si="12"/>
        <v>20.91</v>
      </c>
      <c r="K161" s="111">
        <f t="shared" si="13"/>
        <v>418.2</v>
      </c>
      <c r="L161" s="20"/>
    </row>
    <row r="162" spans="1:12" ht="24">
      <c r="A162" s="101">
        <v>158</v>
      </c>
      <c r="B162" s="103" t="s">
        <v>585</v>
      </c>
      <c r="C162" s="58"/>
      <c r="D162" s="58"/>
      <c r="E162" s="65">
        <v>100</v>
      </c>
      <c r="F162" s="58" t="s">
        <v>416</v>
      </c>
      <c r="G162" s="64">
        <v>11.9</v>
      </c>
      <c r="H162" s="108">
        <f t="shared" si="11"/>
        <v>1190</v>
      </c>
      <c r="I162" s="65">
        <v>23</v>
      </c>
      <c r="J162" s="111">
        <f t="shared" si="12"/>
        <v>14.637</v>
      </c>
      <c r="K162" s="111">
        <f t="shared" si="13"/>
        <v>1463.7</v>
      </c>
      <c r="L162" s="20"/>
    </row>
    <row r="163" spans="1:12">
      <c r="A163" s="101">
        <v>159</v>
      </c>
      <c r="B163" s="66" t="s">
        <v>449</v>
      </c>
      <c r="C163" s="58">
        <v>810530115</v>
      </c>
      <c r="D163" s="58" t="s">
        <v>386</v>
      </c>
      <c r="E163" s="65">
        <v>10</v>
      </c>
      <c r="F163" s="58" t="s">
        <v>303</v>
      </c>
      <c r="G163" s="64">
        <v>26.3</v>
      </c>
      <c r="H163" s="108">
        <f t="shared" si="11"/>
        <v>263</v>
      </c>
      <c r="I163" s="65">
        <v>23</v>
      </c>
      <c r="J163" s="111">
        <f t="shared" si="12"/>
        <v>32.349000000000004</v>
      </c>
      <c r="K163" s="111">
        <f t="shared" si="13"/>
        <v>323.49</v>
      </c>
      <c r="L163" s="20"/>
    </row>
    <row r="164" spans="1:12">
      <c r="A164" s="101">
        <v>160</v>
      </c>
      <c r="B164" s="66" t="s">
        <v>509</v>
      </c>
      <c r="C164" s="58">
        <v>88519311</v>
      </c>
      <c r="D164" s="58" t="s">
        <v>386</v>
      </c>
      <c r="E164" s="65">
        <v>3</v>
      </c>
      <c r="F164" s="58" t="s">
        <v>210</v>
      </c>
      <c r="G164" s="64">
        <v>18.3</v>
      </c>
      <c r="H164" s="108">
        <f t="shared" si="11"/>
        <v>54.900000000000006</v>
      </c>
      <c r="I164" s="65">
        <v>23</v>
      </c>
      <c r="J164" s="111">
        <f t="shared" si="12"/>
        <v>22.509</v>
      </c>
      <c r="K164" s="111">
        <f t="shared" si="13"/>
        <v>67.527000000000001</v>
      </c>
      <c r="L164" s="20"/>
    </row>
    <row r="165" spans="1:12">
      <c r="A165" s="101">
        <v>161</v>
      </c>
      <c r="B165" s="66" t="s">
        <v>450</v>
      </c>
      <c r="C165" s="58"/>
      <c r="D165" s="58"/>
      <c r="E165" s="65">
        <v>8</v>
      </c>
      <c r="F165" s="58" t="s">
        <v>303</v>
      </c>
      <c r="G165" s="64">
        <v>61.8</v>
      </c>
      <c r="H165" s="108">
        <f t="shared" si="11"/>
        <v>494.4</v>
      </c>
      <c r="I165" s="65">
        <v>23</v>
      </c>
      <c r="J165" s="111">
        <f t="shared" si="12"/>
        <v>76.013999999999996</v>
      </c>
      <c r="K165" s="111">
        <f t="shared" si="13"/>
        <v>608.11199999999997</v>
      </c>
      <c r="L165" s="20"/>
    </row>
    <row r="166" spans="1:12">
      <c r="A166" s="101">
        <v>162</v>
      </c>
      <c r="B166" s="66" t="s">
        <v>511</v>
      </c>
      <c r="C166" s="58">
        <v>901946119</v>
      </c>
      <c r="D166" s="58" t="s">
        <v>386</v>
      </c>
      <c r="E166" s="65">
        <v>3</v>
      </c>
      <c r="F166" s="58" t="s">
        <v>427</v>
      </c>
      <c r="G166" s="64">
        <v>46.6</v>
      </c>
      <c r="H166" s="108">
        <f t="shared" si="11"/>
        <v>139.80000000000001</v>
      </c>
      <c r="I166" s="110">
        <v>8</v>
      </c>
      <c r="J166" s="111">
        <f>G166*1.08</f>
        <v>50.328000000000003</v>
      </c>
      <c r="K166" s="111">
        <f>E166*G166*1.08</f>
        <v>150.98400000000001</v>
      </c>
      <c r="L166" s="20"/>
    </row>
    <row r="167" spans="1:12" ht="16.5" thickBot="1">
      <c r="A167" s="202" t="s">
        <v>20</v>
      </c>
      <c r="B167" s="204"/>
      <c r="C167" s="204"/>
      <c r="D167" s="204"/>
      <c r="E167" s="204"/>
      <c r="F167" s="204"/>
      <c r="G167" s="106" t="s">
        <v>21</v>
      </c>
      <c r="H167" s="109">
        <f>SUM(H5:H166)</f>
        <v>91397.849999999962</v>
      </c>
      <c r="I167" s="204" t="s">
        <v>22</v>
      </c>
      <c r="J167" s="204"/>
      <c r="K167" s="112">
        <f>SUM(K5:K166)</f>
        <v>111952.2585</v>
      </c>
      <c r="L167" s="20"/>
    </row>
    <row r="172" spans="1:12">
      <c r="K172" s="20">
        <f>K167-H167</f>
        <v>20554.408500000034</v>
      </c>
    </row>
    <row r="174" spans="1:12">
      <c r="H174" s="28" t="s">
        <v>580</v>
      </c>
      <c r="I174" s="28"/>
      <c r="J174" s="28"/>
    </row>
    <row r="175" spans="1:12">
      <c r="H175" s="28" t="s">
        <v>579</v>
      </c>
      <c r="I175" s="28"/>
      <c r="J175" s="28"/>
    </row>
  </sheetData>
  <mergeCells count="4">
    <mergeCell ref="A1:K1"/>
    <mergeCell ref="A2:K2"/>
    <mergeCell ref="A167:F167"/>
    <mergeCell ref="I167:J16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75"/>
  <sheetViews>
    <sheetView view="pageBreakPreview" topLeftCell="A145" zoomScale="115" zoomScaleNormal="70" zoomScaleSheetLayoutView="115" workbookViewId="0">
      <selection activeCell="P157" sqref="P157"/>
    </sheetView>
  </sheetViews>
  <sheetFormatPr defaultColWidth="9.140625" defaultRowHeight="15"/>
  <cols>
    <col min="1" max="1" width="3.5703125" style="2" bestFit="1" customWidth="1"/>
    <col min="2" max="2" width="30" style="2" customWidth="1"/>
    <col min="3" max="3" width="14.5703125" style="2" bestFit="1" customWidth="1"/>
    <col min="4" max="4" width="15.42578125" style="2" customWidth="1"/>
    <col min="5" max="7" width="9.140625" style="2"/>
    <col min="8" max="8" width="15.140625" style="2" customWidth="1"/>
    <col min="9" max="9" width="9.140625" style="2"/>
    <col min="10" max="10" width="14.7109375" style="2" customWidth="1"/>
    <col min="11" max="11" width="16" style="2" customWidth="1"/>
    <col min="12" max="12" width="11.85546875" style="2" bestFit="1" customWidth="1"/>
    <col min="13" max="16384" width="9.140625" style="2"/>
  </cols>
  <sheetData>
    <row r="1" spans="1:34">
      <c r="A1" s="190" t="s">
        <v>576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</row>
    <row r="2" spans="1:34" ht="15.75" thickBot="1">
      <c r="A2" s="193" t="s">
        <v>582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</row>
    <row r="3" spans="1:34" ht="48">
      <c r="A3" s="35" t="s">
        <v>578</v>
      </c>
      <c r="B3" s="36" t="s">
        <v>0</v>
      </c>
      <c r="C3" s="36" t="s">
        <v>1</v>
      </c>
      <c r="D3" s="36" t="s">
        <v>2</v>
      </c>
      <c r="E3" s="36" t="s">
        <v>574</v>
      </c>
      <c r="F3" s="36" t="s">
        <v>3</v>
      </c>
      <c r="G3" s="36" t="s">
        <v>4</v>
      </c>
      <c r="H3" s="36" t="s">
        <v>5</v>
      </c>
      <c r="I3" s="36" t="s">
        <v>575</v>
      </c>
      <c r="J3" s="36" t="s">
        <v>6</v>
      </c>
      <c r="K3" s="37" t="s">
        <v>7</v>
      </c>
    </row>
    <row r="4" spans="1:34" ht="15.75" thickBot="1">
      <c r="A4" s="57" t="s">
        <v>8</v>
      </c>
      <c r="B4" s="47" t="s">
        <v>9</v>
      </c>
      <c r="C4" s="47" t="s">
        <v>10</v>
      </c>
      <c r="D4" s="47" t="s">
        <v>11</v>
      </c>
      <c r="E4" s="47" t="s">
        <v>12</v>
      </c>
      <c r="F4" s="47" t="s">
        <v>13</v>
      </c>
      <c r="G4" s="47" t="s">
        <v>14</v>
      </c>
      <c r="H4" s="47" t="s">
        <v>15</v>
      </c>
      <c r="I4" s="47" t="s">
        <v>16</v>
      </c>
      <c r="J4" s="47" t="s">
        <v>17</v>
      </c>
      <c r="K4" s="48" t="s">
        <v>18</v>
      </c>
    </row>
    <row r="5" spans="1:34">
      <c r="A5" s="95">
        <v>1</v>
      </c>
      <c r="B5" s="96" t="s">
        <v>550</v>
      </c>
      <c r="C5" s="97">
        <v>751500111</v>
      </c>
      <c r="D5" s="98" t="s">
        <v>387</v>
      </c>
      <c r="E5" s="99">
        <v>40</v>
      </c>
      <c r="F5" s="98" t="s">
        <v>210</v>
      </c>
      <c r="G5" s="100">
        <v>14.93</v>
      </c>
      <c r="H5" s="113">
        <f>E5*G5</f>
        <v>597.20000000000005</v>
      </c>
      <c r="I5" s="118">
        <v>23</v>
      </c>
      <c r="J5" s="111">
        <f>G5*1.23</f>
        <v>18.363900000000001</v>
      </c>
      <c r="K5" s="116">
        <f>E5*G5*1.23</f>
        <v>734.55600000000004</v>
      </c>
      <c r="L5" s="20"/>
    </row>
    <row r="6" spans="1:34">
      <c r="A6" s="101">
        <v>2</v>
      </c>
      <c r="B6" s="66" t="s">
        <v>389</v>
      </c>
      <c r="C6" s="58"/>
      <c r="D6" s="58"/>
      <c r="E6" s="65">
        <v>8</v>
      </c>
      <c r="F6" s="58" t="s">
        <v>390</v>
      </c>
      <c r="G6" s="64">
        <v>84.38</v>
      </c>
      <c r="H6" s="113">
        <f t="shared" ref="H6:H69" si="0">E6*G6</f>
        <v>675.04</v>
      </c>
      <c r="I6" s="118">
        <v>23</v>
      </c>
      <c r="J6" s="111">
        <f t="shared" ref="J6:J39" si="1">G6*1.23</f>
        <v>103.78739999999999</v>
      </c>
      <c r="K6" s="116">
        <f t="shared" ref="K6:K39" si="2">E6*G6*1.23</f>
        <v>830.29919999999993</v>
      </c>
      <c r="L6" s="20"/>
    </row>
    <row r="7" spans="1:34">
      <c r="A7" s="101">
        <v>3</v>
      </c>
      <c r="B7" s="67" t="s">
        <v>370</v>
      </c>
      <c r="C7" s="68">
        <v>111024800</v>
      </c>
      <c r="D7" s="69" t="s">
        <v>371</v>
      </c>
      <c r="E7" s="70">
        <v>80</v>
      </c>
      <c r="F7" s="58" t="s">
        <v>290</v>
      </c>
      <c r="G7" s="64">
        <v>11.98</v>
      </c>
      <c r="H7" s="113">
        <f>E7*G7</f>
        <v>958.40000000000009</v>
      </c>
      <c r="I7" s="118">
        <v>23</v>
      </c>
      <c r="J7" s="116">
        <f>G7*1.23</f>
        <v>14.7354</v>
      </c>
      <c r="K7" s="116">
        <f t="shared" si="2"/>
        <v>1178.8320000000001</v>
      </c>
      <c r="L7" s="20"/>
    </row>
    <row r="8" spans="1:34">
      <c r="A8" s="101">
        <v>4</v>
      </c>
      <c r="B8" s="71" t="s">
        <v>530</v>
      </c>
      <c r="C8" s="72">
        <v>102640150</v>
      </c>
      <c r="D8" s="58" t="s">
        <v>387</v>
      </c>
      <c r="E8" s="65">
        <v>1</v>
      </c>
      <c r="F8" s="58" t="s">
        <v>531</v>
      </c>
      <c r="G8" s="63">
        <v>90.61</v>
      </c>
      <c r="H8" s="108">
        <f t="shared" si="0"/>
        <v>90.61</v>
      </c>
      <c r="I8" s="118">
        <v>23</v>
      </c>
      <c r="J8" s="111">
        <f>G8*1.23</f>
        <v>111.4503</v>
      </c>
      <c r="K8" s="111">
        <f t="shared" si="2"/>
        <v>111.4503</v>
      </c>
      <c r="L8" s="20"/>
    </row>
    <row r="9" spans="1:34">
      <c r="A9" s="101">
        <v>5</v>
      </c>
      <c r="B9" s="66" t="s">
        <v>528</v>
      </c>
      <c r="C9" s="73" t="s">
        <v>529</v>
      </c>
      <c r="D9" s="58" t="s">
        <v>387</v>
      </c>
      <c r="E9" s="65">
        <v>1</v>
      </c>
      <c r="F9" s="58" t="s">
        <v>427</v>
      </c>
      <c r="G9" s="63">
        <v>169.01</v>
      </c>
      <c r="H9" s="108">
        <f t="shared" si="0"/>
        <v>169.01</v>
      </c>
      <c r="I9" s="118">
        <v>23</v>
      </c>
      <c r="J9" s="111">
        <f t="shared" si="1"/>
        <v>207.88229999999999</v>
      </c>
      <c r="K9" s="111">
        <f t="shared" si="2"/>
        <v>207.88229999999999</v>
      </c>
      <c r="L9" s="20"/>
    </row>
    <row r="10" spans="1:34">
      <c r="A10" s="101">
        <v>6</v>
      </c>
      <c r="B10" s="74" t="s">
        <v>391</v>
      </c>
      <c r="C10" s="58"/>
      <c r="D10" s="58"/>
      <c r="E10" s="65">
        <v>40</v>
      </c>
      <c r="F10" s="58" t="s">
        <v>369</v>
      </c>
      <c r="G10" s="64">
        <v>55</v>
      </c>
      <c r="H10" s="113">
        <f t="shared" si="0"/>
        <v>2200</v>
      </c>
      <c r="I10" s="118">
        <v>23</v>
      </c>
      <c r="J10" s="111">
        <f t="shared" si="1"/>
        <v>67.650000000000006</v>
      </c>
      <c r="K10" s="116">
        <f t="shared" si="2"/>
        <v>2706</v>
      </c>
      <c r="L10" s="20"/>
    </row>
    <row r="11" spans="1:34" s="12" customFormat="1">
      <c r="A11" s="101">
        <v>7</v>
      </c>
      <c r="B11" s="75" t="s">
        <v>459</v>
      </c>
      <c r="C11" s="76"/>
      <c r="D11" s="77" t="s">
        <v>452</v>
      </c>
      <c r="E11" s="65">
        <v>1</v>
      </c>
      <c r="F11" s="77" t="s">
        <v>369</v>
      </c>
      <c r="G11" s="64">
        <v>35.86</v>
      </c>
      <c r="H11" s="108">
        <f t="shared" si="0"/>
        <v>35.86</v>
      </c>
      <c r="I11" s="118">
        <v>23</v>
      </c>
      <c r="J11" s="111">
        <f t="shared" si="1"/>
        <v>44.107799999999997</v>
      </c>
      <c r="K11" s="111">
        <f t="shared" si="2"/>
        <v>44.107799999999997</v>
      </c>
      <c r="L11" s="2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12" customFormat="1">
      <c r="A12" s="101">
        <v>8</v>
      </c>
      <c r="B12" s="78" t="s">
        <v>372</v>
      </c>
      <c r="C12" s="79">
        <v>113964200</v>
      </c>
      <c r="D12" s="80" t="s">
        <v>371</v>
      </c>
      <c r="E12" s="70">
        <v>200</v>
      </c>
      <c r="F12" s="77" t="s">
        <v>283</v>
      </c>
      <c r="G12" s="64">
        <v>40.86</v>
      </c>
      <c r="H12" s="113">
        <f t="shared" si="0"/>
        <v>8172</v>
      </c>
      <c r="I12" s="118">
        <v>23</v>
      </c>
      <c r="J12" s="111">
        <f t="shared" si="1"/>
        <v>50.257799999999996</v>
      </c>
      <c r="K12" s="116">
        <f t="shared" si="2"/>
        <v>10051.56</v>
      </c>
      <c r="L12" s="2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12" customFormat="1">
      <c r="A13" s="101">
        <v>9</v>
      </c>
      <c r="B13" s="75" t="s">
        <v>474</v>
      </c>
      <c r="C13" s="77"/>
      <c r="D13" s="77"/>
      <c r="E13" s="65">
        <v>60</v>
      </c>
      <c r="F13" s="77" t="s">
        <v>475</v>
      </c>
      <c r="G13" s="64">
        <v>44.72</v>
      </c>
      <c r="H13" s="113">
        <f t="shared" si="0"/>
        <v>2683.2</v>
      </c>
      <c r="I13" s="118">
        <v>23</v>
      </c>
      <c r="J13" s="111">
        <f t="shared" si="1"/>
        <v>55.005600000000001</v>
      </c>
      <c r="K13" s="111">
        <f t="shared" si="2"/>
        <v>3300.3359999999998</v>
      </c>
      <c r="L13" s="2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12" customFormat="1">
      <c r="A14" s="101">
        <v>10</v>
      </c>
      <c r="B14" s="75" t="s">
        <v>383</v>
      </c>
      <c r="C14" s="77">
        <v>423964800</v>
      </c>
      <c r="D14" s="77" t="s">
        <v>371</v>
      </c>
      <c r="E14" s="65">
        <v>20</v>
      </c>
      <c r="F14" s="77" t="s">
        <v>523</v>
      </c>
      <c r="G14" s="64">
        <v>43.93</v>
      </c>
      <c r="H14" s="113">
        <f t="shared" si="0"/>
        <v>878.6</v>
      </c>
      <c r="I14" s="118">
        <v>23</v>
      </c>
      <c r="J14" s="116">
        <f t="shared" si="1"/>
        <v>54.033899999999996</v>
      </c>
      <c r="K14" s="116">
        <f t="shared" si="2"/>
        <v>1080.6780000000001</v>
      </c>
      <c r="L14" s="2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12" customFormat="1">
      <c r="A15" s="101">
        <v>11</v>
      </c>
      <c r="B15" s="75" t="s">
        <v>380</v>
      </c>
      <c r="C15" s="77" t="s">
        <v>381</v>
      </c>
      <c r="D15" s="77" t="s">
        <v>382</v>
      </c>
      <c r="E15" s="81">
        <v>3</v>
      </c>
      <c r="F15" s="77" t="s">
        <v>27</v>
      </c>
      <c r="G15" s="64">
        <v>89.44</v>
      </c>
      <c r="H15" s="113">
        <f t="shared" si="0"/>
        <v>268.32</v>
      </c>
      <c r="I15" s="118">
        <v>23</v>
      </c>
      <c r="J15" s="116">
        <f t="shared" si="1"/>
        <v>110.0112</v>
      </c>
      <c r="K15" s="116">
        <f t="shared" si="2"/>
        <v>330.03359999999998</v>
      </c>
      <c r="L15" s="2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101">
        <v>12</v>
      </c>
      <c r="B16" s="66" t="s">
        <v>458</v>
      </c>
      <c r="C16" s="82"/>
      <c r="D16" s="58" t="s">
        <v>452</v>
      </c>
      <c r="E16" s="65">
        <v>1</v>
      </c>
      <c r="F16" s="58" t="s">
        <v>369</v>
      </c>
      <c r="G16" s="64">
        <v>25.32</v>
      </c>
      <c r="H16" s="108">
        <f t="shared" si="0"/>
        <v>25.32</v>
      </c>
      <c r="I16" s="118">
        <v>23</v>
      </c>
      <c r="J16" s="111">
        <f t="shared" si="1"/>
        <v>31.143599999999999</v>
      </c>
      <c r="K16" s="111">
        <f t="shared" si="2"/>
        <v>31.143599999999999</v>
      </c>
      <c r="L16" s="20"/>
    </row>
    <row r="17" spans="1:12">
      <c r="A17" s="101">
        <v>13</v>
      </c>
      <c r="B17" s="66" t="s">
        <v>392</v>
      </c>
      <c r="C17" s="58"/>
      <c r="D17" s="58"/>
      <c r="E17" s="65">
        <v>80</v>
      </c>
      <c r="F17" s="58" t="s">
        <v>369</v>
      </c>
      <c r="G17" s="64">
        <v>7.09</v>
      </c>
      <c r="H17" s="113">
        <f>E17*G17</f>
        <v>567.20000000000005</v>
      </c>
      <c r="I17" s="118">
        <v>23</v>
      </c>
      <c r="J17" s="111">
        <f t="shared" si="1"/>
        <v>8.720699999999999</v>
      </c>
      <c r="K17" s="116">
        <f t="shared" si="2"/>
        <v>697.65600000000006</v>
      </c>
      <c r="L17" s="20"/>
    </row>
    <row r="18" spans="1:12">
      <c r="A18" s="101">
        <v>14</v>
      </c>
      <c r="B18" s="66" t="s">
        <v>460</v>
      </c>
      <c r="C18" s="82"/>
      <c r="D18" s="58" t="s">
        <v>452</v>
      </c>
      <c r="E18" s="65">
        <v>1</v>
      </c>
      <c r="F18" s="58" t="s">
        <v>388</v>
      </c>
      <c r="G18" s="83">
        <v>29.54</v>
      </c>
      <c r="H18" s="108">
        <f t="shared" si="0"/>
        <v>29.54</v>
      </c>
      <c r="I18" s="118">
        <v>23</v>
      </c>
      <c r="J18" s="111">
        <f t="shared" si="1"/>
        <v>36.334199999999996</v>
      </c>
      <c r="K18" s="111">
        <f t="shared" si="2"/>
        <v>36.334199999999996</v>
      </c>
      <c r="L18" s="20"/>
    </row>
    <row r="19" spans="1:12">
      <c r="A19" s="101">
        <v>15</v>
      </c>
      <c r="B19" s="66" t="s">
        <v>478</v>
      </c>
      <c r="C19" s="58"/>
      <c r="D19" s="58" t="s">
        <v>386</v>
      </c>
      <c r="E19" s="65">
        <v>35</v>
      </c>
      <c r="F19" s="58" t="s">
        <v>477</v>
      </c>
      <c r="G19" s="64">
        <v>5.91</v>
      </c>
      <c r="H19" s="113">
        <f t="shared" si="0"/>
        <v>206.85</v>
      </c>
      <c r="I19" s="118">
        <v>23</v>
      </c>
      <c r="J19" s="116">
        <f t="shared" si="1"/>
        <v>7.2693000000000003</v>
      </c>
      <c r="K19" s="116">
        <f t="shared" si="2"/>
        <v>254.4255</v>
      </c>
      <c r="L19" s="20"/>
    </row>
    <row r="20" spans="1:12">
      <c r="A20" s="101">
        <v>16</v>
      </c>
      <c r="B20" s="66" t="s">
        <v>492</v>
      </c>
      <c r="C20" s="58">
        <v>139720110</v>
      </c>
      <c r="D20" s="58" t="s">
        <v>386</v>
      </c>
      <c r="E20" s="65">
        <v>3</v>
      </c>
      <c r="F20" s="58" t="s">
        <v>427</v>
      </c>
      <c r="G20" s="64">
        <v>14.01</v>
      </c>
      <c r="H20" s="113">
        <f t="shared" si="0"/>
        <v>42.03</v>
      </c>
      <c r="I20" s="118">
        <v>23</v>
      </c>
      <c r="J20" s="111">
        <f t="shared" si="1"/>
        <v>17.232299999999999</v>
      </c>
      <c r="K20" s="116">
        <f t="shared" si="2"/>
        <v>51.696899999999999</v>
      </c>
      <c r="L20" s="20"/>
    </row>
    <row r="21" spans="1:12">
      <c r="A21" s="101">
        <v>17</v>
      </c>
      <c r="B21" s="66" t="s">
        <v>393</v>
      </c>
      <c r="C21" s="58"/>
      <c r="D21" s="58"/>
      <c r="E21" s="65">
        <v>8</v>
      </c>
      <c r="F21" s="58" t="s">
        <v>374</v>
      </c>
      <c r="G21" s="64">
        <v>20.6</v>
      </c>
      <c r="H21" s="113">
        <f t="shared" si="0"/>
        <v>164.8</v>
      </c>
      <c r="I21" s="118">
        <v>23</v>
      </c>
      <c r="J21" s="111">
        <f t="shared" si="1"/>
        <v>25.338000000000001</v>
      </c>
      <c r="K21" s="116">
        <f t="shared" si="2"/>
        <v>202.70400000000001</v>
      </c>
      <c r="L21" s="20"/>
    </row>
    <row r="22" spans="1:12">
      <c r="A22" s="101">
        <v>18</v>
      </c>
      <c r="B22" s="66" t="s">
        <v>394</v>
      </c>
      <c r="C22" s="58"/>
      <c r="D22" s="58"/>
      <c r="E22" s="65">
        <v>20</v>
      </c>
      <c r="F22" s="58" t="s">
        <v>395</v>
      </c>
      <c r="G22" s="64">
        <v>49.78</v>
      </c>
      <c r="H22" s="113">
        <f t="shared" si="0"/>
        <v>995.6</v>
      </c>
      <c r="I22" s="118">
        <v>23</v>
      </c>
      <c r="J22" s="111">
        <f t="shared" si="1"/>
        <v>61.229399999999998</v>
      </c>
      <c r="K22" s="116">
        <f t="shared" si="2"/>
        <v>1224.588</v>
      </c>
      <c r="L22" s="20"/>
    </row>
    <row r="23" spans="1:12">
      <c r="A23" s="101">
        <v>19</v>
      </c>
      <c r="B23" s="66" t="s">
        <v>396</v>
      </c>
      <c r="C23" s="58"/>
      <c r="D23" s="58"/>
      <c r="E23" s="65">
        <v>20</v>
      </c>
      <c r="F23" s="58" t="s">
        <v>390</v>
      </c>
      <c r="G23" s="64">
        <v>335.22</v>
      </c>
      <c r="H23" s="108">
        <f t="shared" si="0"/>
        <v>6704.4000000000005</v>
      </c>
      <c r="I23" s="118">
        <v>23</v>
      </c>
      <c r="J23" s="111">
        <f t="shared" si="1"/>
        <v>412.32060000000001</v>
      </c>
      <c r="K23" s="111">
        <f t="shared" si="2"/>
        <v>8246.4120000000003</v>
      </c>
      <c r="L23" s="20"/>
    </row>
    <row r="24" spans="1:12">
      <c r="A24" s="101">
        <v>20</v>
      </c>
      <c r="B24" s="66" t="s">
        <v>508</v>
      </c>
      <c r="C24" s="58">
        <v>157910427</v>
      </c>
      <c r="D24" s="58" t="s">
        <v>386</v>
      </c>
      <c r="E24" s="65">
        <v>3</v>
      </c>
      <c r="F24" s="58" t="s">
        <v>427</v>
      </c>
      <c r="G24" s="64">
        <v>27.01</v>
      </c>
      <c r="H24" s="113">
        <f t="shared" si="0"/>
        <v>81.03</v>
      </c>
      <c r="I24" s="118">
        <v>23</v>
      </c>
      <c r="J24" s="111">
        <f t="shared" si="1"/>
        <v>33.222300000000004</v>
      </c>
      <c r="K24" s="116">
        <f t="shared" si="2"/>
        <v>99.666899999999998</v>
      </c>
      <c r="L24" s="20"/>
    </row>
    <row r="25" spans="1:12">
      <c r="A25" s="101">
        <v>21</v>
      </c>
      <c r="B25" s="66" t="s">
        <v>368</v>
      </c>
      <c r="C25" s="58"/>
      <c r="D25" s="69" t="s">
        <v>371</v>
      </c>
      <c r="E25" s="65">
        <v>40</v>
      </c>
      <c r="F25" s="58" t="s">
        <v>369</v>
      </c>
      <c r="G25" s="64">
        <v>10.119999999999999</v>
      </c>
      <c r="H25" s="113">
        <f>E25*G25</f>
        <v>404.79999999999995</v>
      </c>
      <c r="I25" s="118">
        <v>23</v>
      </c>
      <c r="J25" s="111">
        <f>G25*1.23</f>
        <v>12.4476</v>
      </c>
      <c r="K25" s="116">
        <f>E25*G25*1.23</f>
        <v>497.90399999999994</v>
      </c>
      <c r="L25" s="20"/>
    </row>
    <row r="26" spans="1:12">
      <c r="A26" s="101">
        <v>22</v>
      </c>
      <c r="B26" s="66" t="s">
        <v>397</v>
      </c>
      <c r="C26" s="58"/>
      <c r="D26" s="58"/>
      <c r="E26" s="65">
        <v>15</v>
      </c>
      <c r="F26" s="58" t="s">
        <v>369</v>
      </c>
      <c r="G26" s="64">
        <v>47.25</v>
      </c>
      <c r="H26" s="113">
        <f>E26*G26</f>
        <v>708.75</v>
      </c>
      <c r="I26" s="118">
        <v>23</v>
      </c>
      <c r="J26" s="111">
        <f t="shared" si="1"/>
        <v>58.1175</v>
      </c>
      <c r="K26" s="116">
        <f t="shared" si="2"/>
        <v>871.76249999999993</v>
      </c>
      <c r="L26" s="20"/>
    </row>
    <row r="27" spans="1:12">
      <c r="A27" s="101">
        <v>23</v>
      </c>
      <c r="B27" s="66" t="s">
        <v>532</v>
      </c>
      <c r="C27" s="73" t="s">
        <v>533</v>
      </c>
      <c r="D27" s="58" t="s">
        <v>387</v>
      </c>
      <c r="E27" s="65">
        <v>1</v>
      </c>
      <c r="F27" s="58" t="s">
        <v>299</v>
      </c>
      <c r="G27" s="63">
        <v>240.69</v>
      </c>
      <c r="H27" s="108">
        <f t="shared" si="0"/>
        <v>240.69</v>
      </c>
      <c r="I27" s="118">
        <v>23</v>
      </c>
      <c r="J27" s="111">
        <f t="shared" si="1"/>
        <v>296.0487</v>
      </c>
      <c r="K27" s="111">
        <f t="shared" si="2"/>
        <v>296.0487</v>
      </c>
      <c r="L27" s="20"/>
    </row>
    <row r="28" spans="1:12">
      <c r="A28" s="101">
        <v>24</v>
      </c>
      <c r="B28" s="66" t="s">
        <v>398</v>
      </c>
      <c r="C28" s="58"/>
      <c r="D28" s="58"/>
      <c r="E28" s="65">
        <v>4</v>
      </c>
      <c r="F28" s="58" t="s">
        <v>369</v>
      </c>
      <c r="G28" s="64">
        <v>19.28</v>
      </c>
      <c r="H28" s="108">
        <f t="shared" si="0"/>
        <v>77.12</v>
      </c>
      <c r="I28" s="118">
        <v>23</v>
      </c>
      <c r="J28" s="116">
        <f>G28*1.23</f>
        <v>23.714400000000001</v>
      </c>
      <c r="K28" s="111">
        <f t="shared" si="2"/>
        <v>94.857600000000005</v>
      </c>
      <c r="L28" s="20"/>
    </row>
    <row r="29" spans="1:12">
      <c r="A29" s="101">
        <v>25</v>
      </c>
      <c r="B29" s="66" t="s">
        <v>399</v>
      </c>
      <c r="C29" s="58"/>
      <c r="D29" s="58"/>
      <c r="E29" s="65">
        <v>3</v>
      </c>
      <c r="F29" s="58" t="s">
        <v>374</v>
      </c>
      <c r="G29" s="64">
        <v>42.19</v>
      </c>
      <c r="H29" s="108">
        <f t="shared" si="0"/>
        <v>126.57</v>
      </c>
      <c r="I29" s="118">
        <v>23</v>
      </c>
      <c r="J29" s="116">
        <f t="shared" si="1"/>
        <v>51.893699999999995</v>
      </c>
      <c r="K29" s="116">
        <f t="shared" si="2"/>
        <v>155.68109999999999</v>
      </c>
      <c r="L29" s="20"/>
    </row>
    <row r="30" spans="1:12">
      <c r="A30" s="101">
        <v>26</v>
      </c>
      <c r="B30" s="66" t="s">
        <v>462</v>
      </c>
      <c r="C30" s="82"/>
      <c r="D30" s="58" t="s">
        <v>452</v>
      </c>
      <c r="E30" s="65">
        <v>3</v>
      </c>
      <c r="F30" s="58" t="s">
        <v>390</v>
      </c>
      <c r="G30" s="83">
        <v>21.94</v>
      </c>
      <c r="H30" s="113">
        <f t="shared" si="0"/>
        <v>65.820000000000007</v>
      </c>
      <c r="I30" s="118">
        <v>23</v>
      </c>
      <c r="J30" s="111">
        <f t="shared" si="1"/>
        <v>26.9862</v>
      </c>
      <c r="K30" s="116">
        <f t="shared" si="2"/>
        <v>80.958600000000004</v>
      </c>
      <c r="L30" s="20"/>
    </row>
    <row r="31" spans="1:12">
      <c r="A31" s="101">
        <v>27</v>
      </c>
      <c r="B31" s="66" t="s">
        <v>400</v>
      </c>
      <c r="C31" s="58"/>
      <c r="D31" s="58"/>
      <c r="E31" s="65">
        <v>8</v>
      </c>
      <c r="F31" s="58" t="s">
        <v>401</v>
      </c>
      <c r="G31" s="64">
        <v>35.44</v>
      </c>
      <c r="H31" s="113">
        <f t="shared" si="0"/>
        <v>283.52</v>
      </c>
      <c r="I31" s="118">
        <v>23</v>
      </c>
      <c r="J31" s="111">
        <f t="shared" si="1"/>
        <v>43.591199999999994</v>
      </c>
      <c r="K31" s="116">
        <f t="shared" si="2"/>
        <v>348.72959999999995</v>
      </c>
      <c r="L31" s="20"/>
    </row>
    <row r="32" spans="1:12">
      <c r="A32" s="101">
        <v>28</v>
      </c>
      <c r="B32" s="66" t="s">
        <v>402</v>
      </c>
      <c r="C32" s="58"/>
      <c r="D32" s="58"/>
      <c r="E32" s="65">
        <v>25</v>
      </c>
      <c r="F32" s="58" t="s">
        <v>401</v>
      </c>
      <c r="G32" s="64">
        <v>65.819999999999993</v>
      </c>
      <c r="H32" s="113">
        <f t="shared" si="0"/>
        <v>1645.4999999999998</v>
      </c>
      <c r="I32" s="118">
        <v>23</v>
      </c>
      <c r="J32" s="111">
        <f t="shared" si="1"/>
        <v>80.95859999999999</v>
      </c>
      <c r="K32" s="116">
        <f t="shared" si="2"/>
        <v>2023.9649999999997</v>
      </c>
      <c r="L32" s="20"/>
    </row>
    <row r="33" spans="1:12">
      <c r="A33" s="101">
        <v>29</v>
      </c>
      <c r="B33" s="67" t="s">
        <v>376</v>
      </c>
      <c r="C33" s="68">
        <v>117397402</v>
      </c>
      <c r="D33" s="69" t="s">
        <v>371</v>
      </c>
      <c r="E33" s="70">
        <v>8</v>
      </c>
      <c r="F33" s="58" t="s">
        <v>374</v>
      </c>
      <c r="G33" s="64">
        <v>24.48</v>
      </c>
      <c r="H33" s="113">
        <f>E33*G33</f>
        <v>195.84</v>
      </c>
      <c r="I33" s="118">
        <v>23</v>
      </c>
      <c r="J33" s="116">
        <f t="shared" si="1"/>
        <v>30.110399999999998</v>
      </c>
      <c r="K33" s="116">
        <f t="shared" si="2"/>
        <v>240.88319999999999</v>
      </c>
      <c r="L33" s="20"/>
    </row>
    <row r="34" spans="1:12">
      <c r="A34" s="101">
        <v>30</v>
      </c>
      <c r="B34" s="67" t="s">
        <v>375</v>
      </c>
      <c r="C34" s="68">
        <v>117941206</v>
      </c>
      <c r="D34" s="69" t="s">
        <v>371</v>
      </c>
      <c r="E34" s="70">
        <v>30</v>
      </c>
      <c r="F34" s="58" t="s">
        <v>374</v>
      </c>
      <c r="G34" s="64">
        <v>9.16</v>
      </c>
      <c r="H34" s="113">
        <f t="shared" si="0"/>
        <v>274.8</v>
      </c>
      <c r="I34" s="118">
        <v>23</v>
      </c>
      <c r="J34" s="116">
        <f t="shared" si="1"/>
        <v>11.2668</v>
      </c>
      <c r="K34" s="116">
        <f t="shared" si="2"/>
        <v>338.00400000000002</v>
      </c>
      <c r="L34" s="20"/>
    </row>
    <row r="35" spans="1:12">
      <c r="A35" s="101">
        <v>31</v>
      </c>
      <c r="B35" s="66" t="s">
        <v>485</v>
      </c>
      <c r="C35" s="58">
        <v>874870116</v>
      </c>
      <c r="D35" s="58" t="s">
        <v>386</v>
      </c>
      <c r="E35" s="65">
        <v>3</v>
      </c>
      <c r="F35" s="58" t="s">
        <v>427</v>
      </c>
      <c r="G35" s="64">
        <v>20.67</v>
      </c>
      <c r="H35" s="113">
        <f t="shared" si="0"/>
        <v>62.010000000000005</v>
      </c>
      <c r="I35" s="118">
        <v>23</v>
      </c>
      <c r="J35" s="111">
        <f t="shared" si="1"/>
        <v>25.424100000000003</v>
      </c>
      <c r="K35" s="111">
        <f t="shared" si="2"/>
        <v>76.272300000000001</v>
      </c>
      <c r="L35" s="20"/>
    </row>
    <row r="36" spans="1:12">
      <c r="A36" s="101">
        <v>32</v>
      </c>
      <c r="B36" s="66" t="s">
        <v>403</v>
      </c>
      <c r="C36" s="58"/>
      <c r="D36" s="58"/>
      <c r="E36" s="65">
        <v>4</v>
      </c>
      <c r="F36" s="58" t="s">
        <v>401</v>
      </c>
      <c r="G36" s="64">
        <v>67.400000000000006</v>
      </c>
      <c r="H36" s="108">
        <f t="shared" si="0"/>
        <v>269.60000000000002</v>
      </c>
      <c r="I36" s="118">
        <v>23</v>
      </c>
      <c r="J36" s="111">
        <f t="shared" si="1"/>
        <v>82.902000000000001</v>
      </c>
      <c r="K36" s="116">
        <f t="shared" si="2"/>
        <v>331.608</v>
      </c>
      <c r="L36" s="20"/>
    </row>
    <row r="37" spans="1:12">
      <c r="A37" s="101">
        <v>33</v>
      </c>
      <c r="B37" s="66" t="s">
        <v>468</v>
      </c>
      <c r="C37" s="58" t="s">
        <v>469</v>
      </c>
      <c r="D37" s="58"/>
      <c r="E37" s="65">
        <v>90</v>
      </c>
      <c r="F37" s="58" t="s">
        <v>291</v>
      </c>
      <c r="G37" s="64">
        <v>19.45</v>
      </c>
      <c r="H37" s="113">
        <f>E37*G37</f>
        <v>1750.5</v>
      </c>
      <c r="I37" s="118">
        <v>23</v>
      </c>
      <c r="J37" s="111">
        <f t="shared" si="1"/>
        <v>23.923499999999997</v>
      </c>
      <c r="K37" s="116">
        <f t="shared" si="2"/>
        <v>2153.1149999999998</v>
      </c>
      <c r="L37" s="20"/>
    </row>
    <row r="38" spans="1:12">
      <c r="A38" s="101">
        <v>34</v>
      </c>
      <c r="B38" s="66" t="s">
        <v>404</v>
      </c>
      <c r="C38" s="58"/>
      <c r="D38" s="58"/>
      <c r="E38" s="65">
        <v>8</v>
      </c>
      <c r="F38" s="58" t="s">
        <v>369</v>
      </c>
      <c r="G38" s="64">
        <v>20.25</v>
      </c>
      <c r="H38" s="113">
        <f t="shared" si="0"/>
        <v>162</v>
      </c>
      <c r="I38" s="118">
        <v>23</v>
      </c>
      <c r="J38" s="116">
        <f t="shared" si="1"/>
        <v>24.907499999999999</v>
      </c>
      <c r="K38" s="116">
        <f t="shared" si="2"/>
        <v>199.26</v>
      </c>
      <c r="L38" s="20"/>
    </row>
    <row r="39" spans="1:12">
      <c r="A39" s="101">
        <v>35</v>
      </c>
      <c r="B39" s="66" t="s">
        <v>405</v>
      </c>
      <c r="C39" s="58"/>
      <c r="D39" s="58"/>
      <c r="E39" s="65">
        <v>6</v>
      </c>
      <c r="F39" s="58" t="s">
        <v>390</v>
      </c>
      <c r="G39" s="64">
        <v>32.07</v>
      </c>
      <c r="H39" s="113">
        <f t="shared" si="0"/>
        <v>192.42000000000002</v>
      </c>
      <c r="I39" s="118">
        <v>23</v>
      </c>
      <c r="J39" s="116">
        <f t="shared" si="1"/>
        <v>39.446100000000001</v>
      </c>
      <c r="K39" s="116">
        <f t="shared" si="2"/>
        <v>236.67660000000001</v>
      </c>
      <c r="L39" s="20"/>
    </row>
    <row r="40" spans="1:12">
      <c r="A40" s="101">
        <v>36</v>
      </c>
      <c r="B40" s="66" t="s">
        <v>522</v>
      </c>
      <c r="C40" s="58">
        <v>436610447</v>
      </c>
      <c r="D40" s="58" t="s">
        <v>387</v>
      </c>
      <c r="E40" s="65">
        <v>2</v>
      </c>
      <c r="F40" s="58" t="s">
        <v>427</v>
      </c>
      <c r="G40" s="64">
        <v>38.28</v>
      </c>
      <c r="H40" s="113">
        <f t="shared" si="0"/>
        <v>76.56</v>
      </c>
      <c r="I40" s="118">
        <v>8</v>
      </c>
      <c r="J40" s="116">
        <f>G40*1.08</f>
        <v>41.342400000000005</v>
      </c>
      <c r="K40" s="116">
        <f t="shared" ref="K40" si="3">E40*G40*1.08</f>
        <v>82.68480000000001</v>
      </c>
      <c r="L40" s="20"/>
    </row>
    <row r="41" spans="1:12" ht="25.5">
      <c r="A41" s="101">
        <v>37</v>
      </c>
      <c r="B41" s="84" t="s">
        <v>535</v>
      </c>
      <c r="C41" s="85">
        <v>879810112</v>
      </c>
      <c r="D41" s="61" t="s">
        <v>387</v>
      </c>
      <c r="E41" s="62">
        <v>1</v>
      </c>
      <c r="F41" s="61" t="s">
        <v>297</v>
      </c>
      <c r="G41" s="63">
        <v>28.08</v>
      </c>
      <c r="H41" s="108">
        <f t="shared" si="0"/>
        <v>28.08</v>
      </c>
      <c r="I41" s="118">
        <v>23</v>
      </c>
      <c r="J41" s="111">
        <f t="shared" ref="J41:J58" si="4">G41*1.23</f>
        <v>34.538399999999996</v>
      </c>
      <c r="K41" s="111">
        <f t="shared" ref="K41:K58" si="5">E41*G41*1.23</f>
        <v>34.538399999999996</v>
      </c>
      <c r="L41" s="20"/>
    </row>
    <row r="42" spans="1:12">
      <c r="A42" s="101">
        <v>38</v>
      </c>
      <c r="B42" s="66" t="s">
        <v>515</v>
      </c>
      <c r="C42" s="58">
        <v>336050111</v>
      </c>
      <c r="D42" s="58" t="s">
        <v>386</v>
      </c>
      <c r="E42" s="65">
        <v>3</v>
      </c>
      <c r="F42" s="58" t="s">
        <v>299</v>
      </c>
      <c r="G42" s="64">
        <v>51.89</v>
      </c>
      <c r="H42" s="113">
        <f t="shared" si="0"/>
        <v>155.67000000000002</v>
      </c>
      <c r="I42" s="118">
        <v>23</v>
      </c>
      <c r="J42" s="116">
        <f t="shared" ref="J42:J54" si="6">G42*1.23</f>
        <v>63.8247</v>
      </c>
      <c r="K42" s="116">
        <f t="shared" ref="K42:K54" si="7">E42*G42*1.23</f>
        <v>191.47410000000002</v>
      </c>
      <c r="L42" s="20"/>
    </row>
    <row r="43" spans="1:12">
      <c r="A43" s="101">
        <v>39</v>
      </c>
      <c r="B43" s="66" t="s">
        <v>490</v>
      </c>
      <c r="C43" s="58">
        <v>79928115</v>
      </c>
      <c r="D43" s="58" t="s">
        <v>386</v>
      </c>
      <c r="E43" s="65">
        <v>5</v>
      </c>
      <c r="F43" s="58" t="s">
        <v>427</v>
      </c>
      <c r="G43" s="64">
        <v>14.85</v>
      </c>
      <c r="H43" s="113">
        <f t="shared" si="0"/>
        <v>74.25</v>
      </c>
      <c r="I43" s="118">
        <v>23</v>
      </c>
      <c r="J43" s="111">
        <f t="shared" si="6"/>
        <v>18.265499999999999</v>
      </c>
      <c r="K43" s="116">
        <f t="shared" si="7"/>
        <v>91.327500000000001</v>
      </c>
      <c r="L43" s="20"/>
    </row>
    <row r="44" spans="1:12">
      <c r="A44" s="101">
        <v>40</v>
      </c>
      <c r="B44" s="66" t="s">
        <v>406</v>
      </c>
      <c r="C44" s="58"/>
      <c r="D44" s="58"/>
      <c r="E44" s="65">
        <v>20</v>
      </c>
      <c r="F44" s="58" t="s">
        <v>401</v>
      </c>
      <c r="G44" s="64">
        <v>83.54</v>
      </c>
      <c r="H44" s="113">
        <f t="shared" si="0"/>
        <v>1670.8000000000002</v>
      </c>
      <c r="I44" s="118">
        <v>23</v>
      </c>
      <c r="J44" s="111">
        <f t="shared" si="6"/>
        <v>102.75420000000001</v>
      </c>
      <c r="K44" s="116">
        <f t="shared" si="7"/>
        <v>2055.0840000000003</v>
      </c>
      <c r="L44" s="20"/>
    </row>
    <row r="45" spans="1:12">
      <c r="A45" s="101">
        <v>41</v>
      </c>
      <c r="B45" s="66" t="s">
        <v>471</v>
      </c>
      <c r="C45" s="58"/>
      <c r="D45" s="58"/>
      <c r="E45" s="65">
        <v>30</v>
      </c>
      <c r="F45" s="58" t="s">
        <v>291</v>
      </c>
      <c r="G45" s="64">
        <v>20.87</v>
      </c>
      <c r="H45" s="113">
        <f t="shared" si="0"/>
        <v>626.1</v>
      </c>
      <c r="I45" s="118">
        <v>23</v>
      </c>
      <c r="J45" s="111">
        <f t="shared" si="6"/>
        <v>25.670100000000001</v>
      </c>
      <c r="K45" s="116">
        <f t="shared" si="7"/>
        <v>770.10300000000007</v>
      </c>
      <c r="L45" s="20"/>
    </row>
    <row r="46" spans="1:12">
      <c r="A46" s="101">
        <v>42</v>
      </c>
      <c r="B46" s="66" t="s">
        <v>463</v>
      </c>
      <c r="C46" s="58"/>
      <c r="D46" s="58" t="s">
        <v>386</v>
      </c>
      <c r="E46" s="65">
        <v>15</v>
      </c>
      <c r="F46" s="58" t="s">
        <v>27</v>
      </c>
      <c r="G46" s="64">
        <v>20.25</v>
      </c>
      <c r="H46" s="113">
        <f t="shared" si="0"/>
        <v>303.75</v>
      </c>
      <c r="I46" s="118">
        <v>23</v>
      </c>
      <c r="J46" s="116">
        <f t="shared" si="6"/>
        <v>24.907499999999999</v>
      </c>
      <c r="K46" s="116">
        <f t="shared" si="7"/>
        <v>373.61250000000001</v>
      </c>
      <c r="L46" s="20"/>
    </row>
    <row r="47" spans="1:12">
      <c r="A47" s="101">
        <v>43</v>
      </c>
      <c r="B47" s="66" t="s">
        <v>461</v>
      </c>
      <c r="C47" s="82"/>
      <c r="D47" s="58" t="s">
        <v>452</v>
      </c>
      <c r="E47" s="65">
        <v>3</v>
      </c>
      <c r="F47" s="58" t="s">
        <v>369</v>
      </c>
      <c r="G47" s="83">
        <v>20.87</v>
      </c>
      <c r="H47" s="113">
        <f t="shared" si="0"/>
        <v>62.61</v>
      </c>
      <c r="I47" s="118">
        <v>23</v>
      </c>
      <c r="J47" s="111">
        <f t="shared" si="6"/>
        <v>25.670100000000001</v>
      </c>
      <c r="K47" s="116">
        <f t="shared" si="7"/>
        <v>77.010300000000001</v>
      </c>
      <c r="L47" s="20"/>
    </row>
    <row r="48" spans="1:12">
      <c r="A48" s="101">
        <v>44</v>
      </c>
      <c r="B48" s="66" t="s">
        <v>407</v>
      </c>
      <c r="C48" s="58"/>
      <c r="D48" s="58"/>
      <c r="E48" s="65">
        <v>4</v>
      </c>
      <c r="F48" s="58" t="s">
        <v>408</v>
      </c>
      <c r="G48" s="64">
        <v>30.38</v>
      </c>
      <c r="H48" s="108">
        <f t="shared" si="0"/>
        <v>121.52</v>
      </c>
      <c r="I48" s="118">
        <v>23</v>
      </c>
      <c r="J48" s="111">
        <f t="shared" si="6"/>
        <v>37.367399999999996</v>
      </c>
      <c r="K48" s="111">
        <f t="shared" si="7"/>
        <v>149.46959999999999</v>
      </c>
      <c r="L48" s="20"/>
    </row>
    <row r="49" spans="1:12" ht="24">
      <c r="A49" s="101">
        <v>45</v>
      </c>
      <c r="B49" s="66" t="s">
        <v>563</v>
      </c>
      <c r="C49" s="58" t="s">
        <v>564</v>
      </c>
      <c r="D49" s="58" t="s">
        <v>386</v>
      </c>
      <c r="E49" s="65">
        <v>2</v>
      </c>
      <c r="F49" s="58" t="s">
        <v>291</v>
      </c>
      <c r="G49" s="64">
        <v>13.24</v>
      </c>
      <c r="H49" s="108">
        <f t="shared" si="0"/>
        <v>26.48</v>
      </c>
      <c r="I49" s="118">
        <v>23</v>
      </c>
      <c r="J49" s="111">
        <f t="shared" si="6"/>
        <v>16.2852</v>
      </c>
      <c r="K49" s="116">
        <f t="shared" si="7"/>
        <v>32.570399999999999</v>
      </c>
      <c r="L49" s="20"/>
    </row>
    <row r="50" spans="1:12" ht="24">
      <c r="A50" s="101">
        <v>46</v>
      </c>
      <c r="B50" s="66" t="s">
        <v>561</v>
      </c>
      <c r="C50" s="58" t="s">
        <v>562</v>
      </c>
      <c r="D50" s="58" t="s">
        <v>386</v>
      </c>
      <c r="E50" s="65">
        <v>6</v>
      </c>
      <c r="F50" s="58" t="s">
        <v>291</v>
      </c>
      <c r="G50" s="64">
        <v>12.44</v>
      </c>
      <c r="H50" s="113">
        <f t="shared" si="0"/>
        <v>74.64</v>
      </c>
      <c r="I50" s="118">
        <v>23</v>
      </c>
      <c r="J50" s="116">
        <f t="shared" si="6"/>
        <v>15.3012</v>
      </c>
      <c r="K50" s="116">
        <f t="shared" si="7"/>
        <v>91.807199999999995</v>
      </c>
      <c r="L50" s="20"/>
    </row>
    <row r="51" spans="1:12" ht="24">
      <c r="A51" s="101">
        <v>47</v>
      </c>
      <c r="B51" s="66" t="s">
        <v>559</v>
      </c>
      <c r="C51" s="58" t="s">
        <v>560</v>
      </c>
      <c r="D51" s="58" t="s">
        <v>386</v>
      </c>
      <c r="E51" s="65">
        <v>4</v>
      </c>
      <c r="F51" s="58" t="s">
        <v>283</v>
      </c>
      <c r="G51" s="64">
        <v>7.68</v>
      </c>
      <c r="H51" s="108">
        <f t="shared" si="0"/>
        <v>30.72</v>
      </c>
      <c r="I51" s="118">
        <v>23</v>
      </c>
      <c r="J51" s="111">
        <f t="shared" si="6"/>
        <v>9.4463999999999988</v>
      </c>
      <c r="K51" s="111">
        <f t="shared" si="7"/>
        <v>37.785599999999995</v>
      </c>
      <c r="L51" s="20"/>
    </row>
    <row r="52" spans="1:12">
      <c r="A52" s="101">
        <v>48</v>
      </c>
      <c r="B52" s="66" t="s">
        <v>409</v>
      </c>
      <c r="C52" s="58"/>
      <c r="D52" s="58"/>
      <c r="E52" s="65">
        <v>2</v>
      </c>
      <c r="F52" s="58" t="s">
        <v>401</v>
      </c>
      <c r="G52" s="64">
        <v>261.52</v>
      </c>
      <c r="H52" s="113">
        <f t="shared" si="0"/>
        <v>523.04</v>
      </c>
      <c r="I52" s="118">
        <v>23</v>
      </c>
      <c r="J52" s="116">
        <f t="shared" si="6"/>
        <v>321.66959999999995</v>
      </c>
      <c r="K52" s="116">
        <f t="shared" si="7"/>
        <v>643.33919999999989</v>
      </c>
      <c r="L52" s="20"/>
    </row>
    <row r="53" spans="1:12" s="12" customFormat="1">
      <c r="A53" s="101">
        <v>49</v>
      </c>
      <c r="B53" s="78" t="s">
        <v>377</v>
      </c>
      <c r="C53" s="79">
        <v>424433203</v>
      </c>
      <c r="D53" s="80" t="s">
        <v>371</v>
      </c>
      <c r="E53" s="70">
        <v>20</v>
      </c>
      <c r="F53" s="77" t="s">
        <v>369</v>
      </c>
      <c r="G53" s="64">
        <v>15.83</v>
      </c>
      <c r="H53" s="113">
        <f t="shared" si="0"/>
        <v>316.60000000000002</v>
      </c>
      <c r="I53" s="118">
        <v>23</v>
      </c>
      <c r="J53" s="111">
        <f t="shared" si="6"/>
        <v>19.4709</v>
      </c>
      <c r="K53" s="116">
        <f t="shared" si="7"/>
        <v>389.41800000000001</v>
      </c>
      <c r="L53" s="20"/>
    </row>
    <row r="54" spans="1:12">
      <c r="A54" s="101">
        <v>50</v>
      </c>
      <c r="B54" s="59" t="s">
        <v>538</v>
      </c>
      <c r="C54" s="60">
        <v>456060111</v>
      </c>
      <c r="D54" s="61" t="s">
        <v>387</v>
      </c>
      <c r="E54" s="62">
        <v>2</v>
      </c>
      <c r="F54" s="61" t="s">
        <v>297</v>
      </c>
      <c r="G54" s="63">
        <v>97.32</v>
      </c>
      <c r="H54" s="113">
        <f t="shared" si="0"/>
        <v>194.64</v>
      </c>
      <c r="I54" s="118">
        <v>23</v>
      </c>
      <c r="J54" s="116">
        <f t="shared" si="6"/>
        <v>119.70359999999999</v>
      </c>
      <c r="K54" s="116">
        <f t="shared" si="7"/>
        <v>239.40719999999999</v>
      </c>
      <c r="L54" s="20"/>
    </row>
    <row r="55" spans="1:12">
      <c r="A55" s="101">
        <v>51</v>
      </c>
      <c r="B55" s="66" t="s">
        <v>410</v>
      </c>
      <c r="C55" s="58"/>
      <c r="D55" s="58" t="s">
        <v>386</v>
      </c>
      <c r="E55" s="65">
        <v>1</v>
      </c>
      <c r="F55" s="58" t="s">
        <v>421</v>
      </c>
      <c r="G55" s="64">
        <v>7.17</v>
      </c>
      <c r="H55" s="108">
        <f t="shared" si="0"/>
        <v>7.17</v>
      </c>
      <c r="I55" s="118">
        <v>8</v>
      </c>
      <c r="J55" s="111">
        <f t="shared" ref="J55:J56" si="8">G55*1.08</f>
        <v>7.7436000000000007</v>
      </c>
      <c r="K55" s="111">
        <f t="shared" ref="K55:K57" si="9">E55*G55*1.08</f>
        <v>7.7436000000000007</v>
      </c>
      <c r="L55" s="20"/>
    </row>
    <row r="56" spans="1:12">
      <c r="A56" s="101">
        <v>52</v>
      </c>
      <c r="B56" s="66" t="s">
        <v>499</v>
      </c>
      <c r="C56" s="58">
        <v>459560117</v>
      </c>
      <c r="D56" s="58" t="s">
        <v>386</v>
      </c>
      <c r="E56" s="65">
        <v>5</v>
      </c>
      <c r="F56" s="58" t="s">
        <v>427</v>
      </c>
      <c r="G56" s="64">
        <v>33.76</v>
      </c>
      <c r="H56" s="113">
        <f t="shared" si="0"/>
        <v>168.79999999999998</v>
      </c>
      <c r="I56" s="118">
        <v>8</v>
      </c>
      <c r="J56" s="111">
        <f t="shared" si="8"/>
        <v>36.460799999999999</v>
      </c>
      <c r="K56" s="116">
        <f t="shared" si="9"/>
        <v>182.304</v>
      </c>
      <c r="L56" s="20"/>
    </row>
    <row r="57" spans="1:12">
      <c r="A57" s="101">
        <v>53</v>
      </c>
      <c r="B57" s="67" t="s">
        <v>379</v>
      </c>
      <c r="C57" s="68">
        <v>114595600</v>
      </c>
      <c r="D57" s="69" t="s">
        <v>371</v>
      </c>
      <c r="E57" s="70">
        <v>28</v>
      </c>
      <c r="F57" s="58" t="s">
        <v>374</v>
      </c>
      <c r="G57" s="64">
        <v>31.26</v>
      </c>
      <c r="H57" s="113">
        <f t="shared" si="0"/>
        <v>875.28000000000009</v>
      </c>
      <c r="I57" s="118">
        <v>8</v>
      </c>
      <c r="J57" s="111">
        <f>G57*1.08</f>
        <v>33.760800000000003</v>
      </c>
      <c r="K57" s="116">
        <f t="shared" si="9"/>
        <v>945.30240000000015</v>
      </c>
      <c r="L57" s="20"/>
    </row>
    <row r="58" spans="1:12">
      <c r="A58" s="101">
        <v>54</v>
      </c>
      <c r="B58" s="66" t="s">
        <v>411</v>
      </c>
      <c r="C58" s="58"/>
      <c r="D58" s="58"/>
      <c r="E58" s="65">
        <v>4</v>
      </c>
      <c r="F58" s="58" t="s">
        <v>369</v>
      </c>
      <c r="G58" s="64">
        <v>51.47</v>
      </c>
      <c r="H58" s="108">
        <f t="shared" si="0"/>
        <v>205.88</v>
      </c>
      <c r="I58" s="118">
        <v>23</v>
      </c>
      <c r="J58" s="111">
        <f t="shared" si="4"/>
        <v>63.308099999999996</v>
      </c>
      <c r="K58" s="116">
        <f t="shared" si="5"/>
        <v>253.23239999999998</v>
      </c>
      <c r="L58" s="20"/>
    </row>
    <row r="59" spans="1:12">
      <c r="A59" s="101">
        <v>55</v>
      </c>
      <c r="B59" s="66" t="s">
        <v>527</v>
      </c>
      <c r="C59" s="58">
        <v>115208603</v>
      </c>
      <c r="D59" s="58" t="s">
        <v>371</v>
      </c>
      <c r="E59" s="65">
        <v>30</v>
      </c>
      <c r="F59" s="58" t="s">
        <v>284</v>
      </c>
      <c r="G59" s="64">
        <v>14.76</v>
      </c>
      <c r="H59" s="113">
        <f>E59*G59</f>
        <v>442.8</v>
      </c>
      <c r="I59" s="118">
        <v>23</v>
      </c>
      <c r="J59" s="116">
        <f t="shared" ref="J59:J81" si="10">G59*1.23</f>
        <v>18.154799999999998</v>
      </c>
      <c r="K59" s="116">
        <f t="shared" ref="K59:K81" si="11">E59*G59*1.23</f>
        <v>544.64400000000001</v>
      </c>
      <c r="L59" s="20"/>
    </row>
    <row r="60" spans="1:12" ht="24">
      <c r="A60" s="101">
        <v>56</v>
      </c>
      <c r="B60" s="66" t="s">
        <v>557</v>
      </c>
      <c r="C60" s="58" t="s">
        <v>558</v>
      </c>
      <c r="D60" s="58" t="s">
        <v>386</v>
      </c>
      <c r="E60" s="65">
        <v>10</v>
      </c>
      <c r="F60" s="58" t="s">
        <v>283</v>
      </c>
      <c r="G60" s="64">
        <v>9.6999999999999993</v>
      </c>
      <c r="H60" s="113">
        <f t="shared" si="0"/>
        <v>97</v>
      </c>
      <c r="I60" s="118">
        <v>23</v>
      </c>
      <c r="J60" s="111">
        <f t="shared" si="10"/>
        <v>11.930999999999999</v>
      </c>
      <c r="K60" s="116">
        <f t="shared" si="11"/>
        <v>119.31</v>
      </c>
      <c r="L60" s="20"/>
    </row>
    <row r="61" spans="1:12">
      <c r="A61" s="101">
        <v>57</v>
      </c>
      <c r="B61" s="66" t="s">
        <v>476</v>
      </c>
      <c r="C61" s="58"/>
      <c r="D61" s="58"/>
      <c r="E61" s="65">
        <v>40</v>
      </c>
      <c r="F61" s="58" t="s">
        <v>291</v>
      </c>
      <c r="G61" s="64">
        <v>11.91</v>
      </c>
      <c r="H61" s="113">
        <f t="shared" si="0"/>
        <v>476.4</v>
      </c>
      <c r="I61" s="118">
        <v>23</v>
      </c>
      <c r="J61" s="111">
        <f t="shared" si="10"/>
        <v>14.6493</v>
      </c>
      <c r="K61" s="116">
        <f t="shared" si="11"/>
        <v>585.97199999999998</v>
      </c>
      <c r="L61" s="20"/>
    </row>
    <row r="62" spans="1:12">
      <c r="A62" s="101">
        <v>58</v>
      </c>
      <c r="B62" s="66" t="s">
        <v>486</v>
      </c>
      <c r="C62" s="58">
        <v>529603115</v>
      </c>
      <c r="D62" s="58" t="s">
        <v>386</v>
      </c>
      <c r="E62" s="65">
        <v>3</v>
      </c>
      <c r="F62" s="58" t="s">
        <v>210</v>
      </c>
      <c r="G62" s="64">
        <v>25.66</v>
      </c>
      <c r="H62" s="113">
        <f t="shared" si="0"/>
        <v>76.98</v>
      </c>
      <c r="I62" s="118">
        <v>23</v>
      </c>
      <c r="J62" s="116">
        <f t="shared" si="10"/>
        <v>31.561799999999998</v>
      </c>
      <c r="K62" s="116">
        <f t="shared" si="11"/>
        <v>94.685400000000001</v>
      </c>
      <c r="L62" s="20"/>
    </row>
    <row r="63" spans="1:12">
      <c r="A63" s="101">
        <v>59</v>
      </c>
      <c r="B63" s="66" t="s">
        <v>483</v>
      </c>
      <c r="C63" s="58">
        <v>530230115</v>
      </c>
      <c r="D63" s="58" t="s">
        <v>386</v>
      </c>
      <c r="E63" s="65">
        <v>3</v>
      </c>
      <c r="F63" s="58" t="s">
        <v>427</v>
      </c>
      <c r="G63" s="64">
        <v>28.69</v>
      </c>
      <c r="H63" s="113">
        <f t="shared" si="0"/>
        <v>86.070000000000007</v>
      </c>
      <c r="I63" s="118">
        <v>23</v>
      </c>
      <c r="J63" s="111">
        <f t="shared" si="10"/>
        <v>35.288699999999999</v>
      </c>
      <c r="K63" s="116">
        <f t="shared" si="11"/>
        <v>105.8661</v>
      </c>
      <c r="L63" s="20"/>
    </row>
    <row r="64" spans="1:12">
      <c r="A64" s="101">
        <v>60</v>
      </c>
      <c r="B64" s="67" t="s">
        <v>373</v>
      </c>
      <c r="C64" s="68">
        <v>425382100</v>
      </c>
      <c r="D64" s="69" t="s">
        <v>371</v>
      </c>
      <c r="E64" s="70">
        <v>10</v>
      </c>
      <c r="F64" s="58" t="s">
        <v>374</v>
      </c>
      <c r="G64" s="64">
        <v>14.69</v>
      </c>
      <c r="H64" s="113">
        <f t="shared" si="0"/>
        <v>146.9</v>
      </c>
      <c r="I64" s="118">
        <v>23</v>
      </c>
      <c r="J64" s="116">
        <f t="shared" si="10"/>
        <v>18.0687</v>
      </c>
      <c r="K64" s="116">
        <f t="shared" si="11"/>
        <v>180.68700000000001</v>
      </c>
      <c r="L64" s="20"/>
    </row>
    <row r="65" spans="1:12">
      <c r="A65" s="101">
        <v>61</v>
      </c>
      <c r="B65" s="66" t="s">
        <v>465</v>
      </c>
      <c r="C65" s="58"/>
      <c r="D65" s="58" t="s">
        <v>386</v>
      </c>
      <c r="E65" s="65">
        <v>6</v>
      </c>
      <c r="F65" s="58" t="s">
        <v>27</v>
      </c>
      <c r="G65" s="64">
        <v>24.48</v>
      </c>
      <c r="H65" s="113">
        <f t="shared" si="0"/>
        <v>146.88</v>
      </c>
      <c r="I65" s="118">
        <v>23</v>
      </c>
      <c r="J65" s="116">
        <f t="shared" si="10"/>
        <v>30.110399999999998</v>
      </c>
      <c r="K65" s="116">
        <f t="shared" si="11"/>
        <v>180.66239999999999</v>
      </c>
      <c r="L65" s="20"/>
    </row>
    <row r="66" spans="1:12">
      <c r="A66" s="101">
        <v>62</v>
      </c>
      <c r="B66" s="66" t="s">
        <v>457</v>
      </c>
      <c r="C66" s="82"/>
      <c r="D66" s="58" t="s">
        <v>452</v>
      </c>
      <c r="E66" s="65">
        <v>15</v>
      </c>
      <c r="F66" s="58" t="s">
        <v>369</v>
      </c>
      <c r="G66" s="64">
        <v>11.8</v>
      </c>
      <c r="H66" s="113">
        <f t="shared" si="0"/>
        <v>177</v>
      </c>
      <c r="I66" s="118">
        <v>23</v>
      </c>
      <c r="J66" s="111">
        <f t="shared" si="10"/>
        <v>14.514000000000001</v>
      </c>
      <c r="K66" s="116">
        <f t="shared" si="11"/>
        <v>217.71</v>
      </c>
      <c r="L66" s="20"/>
    </row>
    <row r="67" spans="1:12">
      <c r="A67" s="101">
        <v>63</v>
      </c>
      <c r="B67" s="66" t="s">
        <v>481</v>
      </c>
      <c r="C67" s="58">
        <v>5697760114</v>
      </c>
      <c r="D67" s="58" t="s">
        <v>386</v>
      </c>
      <c r="E67" s="65">
        <v>3</v>
      </c>
      <c r="F67" s="58" t="s">
        <v>210</v>
      </c>
      <c r="G67" s="64">
        <v>11.84</v>
      </c>
      <c r="H67" s="113">
        <f t="shared" si="0"/>
        <v>35.519999999999996</v>
      </c>
      <c r="I67" s="118">
        <v>23</v>
      </c>
      <c r="J67" s="116">
        <f t="shared" si="10"/>
        <v>14.5632</v>
      </c>
      <c r="K67" s="116">
        <f t="shared" si="11"/>
        <v>43.689599999999992</v>
      </c>
      <c r="L67" s="20"/>
    </row>
    <row r="68" spans="1:12">
      <c r="A68" s="101">
        <v>64</v>
      </c>
      <c r="B68" s="86" t="s">
        <v>539</v>
      </c>
      <c r="C68" s="85">
        <v>568760114</v>
      </c>
      <c r="D68" s="61" t="s">
        <v>387</v>
      </c>
      <c r="E68" s="62">
        <v>5</v>
      </c>
      <c r="F68" s="61" t="s">
        <v>290</v>
      </c>
      <c r="G68" s="63">
        <v>16.350000000000001</v>
      </c>
      <c r="H68" s="108">
        <f t="shared" si="0"/>
        <v>81.75</v>
      </c>
      <c r="I68" s="118">
        <v>23</v>
      </c>
      <c r="J68" s="111">
        <f t="shared" si="10"/>
        <v>20.110500000000002</v>
      </c>
      <c r="K68" s="111">
        <f t="shared" si="11"/>
        <v>100.55249999999999</v>
      </c>
      <c r="L68" s="20"/>
    </row>
    <row r="69" spans="1:12">
      <c r="A69" s="101">
        <v>65</v>
      </c>
      <c r="B69" s="66" t="s">
        <v>412</v>
      </c>
      <c r="C69" s="58"/>
      <c r="D69" s="58"/>
      <c r="E69" s="65">
        <v>12</v>
      </c>
      <c r="F69" s="58" t="s">
        <v>369</v>
      </c>
      <c r="G69" s="64">
        <v>25.77</v>
      </c>
      <c r="H69" s="113">
        <f t="shared" si="0"/>
        <v>309.24</v>
      </c>
      <c r="I69" s="118">
        <v>23</v>
      </c>
      <c r="J69" s="111">
        <f t="shared" si="10"/>
        <v>31.697099999999999</v>
      </c>
      <c r="K69" s="116">
        <f t="shared" si="11"/>
        <v>380.36520000000002</v>
      </c>
      <c r="L69" s="20"/>
    </row>
    <row r="70" spans="1:12">
      <c r="A70" s="101">
        <v>66</v>
      </c>
      <c r="B70" s="66" t="s">
        <v>413</v>
      </c>
      <c r="C70" s="58"/>
      <c r="D70" s="58"/>
      <c r="E70" s="65">
        <v>10</v>
      </c>
      <c r="F70" s="58" t="s">
        <v>401</v>
      </c>
      <c r="G70" s="64">
        <v>59.06</v>
      </c>
      <c r="H70" s="113">
        <f t="shared" ref="H70:H133" si="12">E70*G70</f>
        <v>590.6</v>
      </c>
      <c r="I70" s="118">
        <v>23</v>
      </c>
      <c r="J70" s="116">
        <f t="shared" si="10"/>
        <v>72.643799999999999</v>
      </c>
      <c r="K70" s="116">
        <f t="shared" si="11"/>
        <v>726.43799999999999</v>
      </c>
      <c r="L70" s="20"/>
    </row>
    <row r="71" spans="1:12" s="12" customFormat="1">
      <c r="A71" s="101">
        <v>67</v>
      </c>
      <c r="B71" s="75" t="s">
        <v>502</v>
      </c>
      <c r="C71" s="77" t="s">
        <v>503</v>
      </c>
      <c r="D71" s="77" t="s">
        <v>386</v>
      </c>
      <c r="E71" s="65">
        <v>3</v>
      </c>
      <c r="F71" s="77" t="s">
        <v>501</v>
      </c>
      <c r="G71" s="64">
        <v>15.2</v>
      </c>
      <c r="H71" s="113">
        <f t="shared" si="12"/>
        <v>45.599999999999994</v>
      </c>
      <c r="I71" s="118">
        <v>23</v>
      </c>
      <c r="J71" s="116">
        <f t="shared" si="10"/>
        <v>18.695999999999998</v>
      </c>
      <c r="K71" s="116">
        <f t="shared" si="11"/>
        <v>56.087999999999994</v>
      </c>
      <c r="L71" s="20"/>
    </row>
    <row r="72" spans="1:12">
      <c r="A72" s="101">
        <v>68</v>
      </c>
      <c r="B72" s="66" t="s">
        <v>414</v>
      </c>
      <c r="C72" s="58"/>
      <c r="D72" s="58"/>
      <c r="E72" s="65">
        <v>15</v>
      </c>
      <c r="F72" s="58" t="s">
        <v>369</v>
      </c>
      <c r="G72" s="64">
        <v>16.489999999999998</v>
      </c>
      <c r="H72" s="113">
        <f t="shared" si="12"/>
        <v>247.34999999999997</v>
      </c>
      <c r="I72" s="118">
        <v>23</v>
      </c>
      <c r="J72" s="116">
        <f t="shared" si="10"/>
        <v>20.282699999999998</v>
      </c>
      <c r="K72" s="116">
        <f t="shared" si="11"/>
        <v>304.24049999999994</v>
      </c>
      <c r="L72" s="20"/>
    </row>
    <row r="73" spans="1:12">
      <c r="A73" s="101">
        <v>69</v>
      </c>
      <c r="B73" s="66" t="s">
        <v>479</v>
      </c>
      <c r="C73" s="58"/>
      <c r="D73" s="58" t="s">
        <v>386</v>
      </c>
      <c r="E73" s="65">
        <v>4</v>
      </c>
      <c r="F73" s="58" t="s">
        <v>477</v>
      </c>
      <c r="G73" s="64">
        <v>13.5</v>
      </c>
      <c r="H73" s="113">
        <f t="shared" si="12"/>
        <v>54</v>
      </c>
      <c r="I73" s="118">
        <v>23</v>
      </c>
      <c r="J73" s="116">
        <f t="shared" si="10"/>
        <v>16.605</v>
      </c>
      <c r="K73" s="116">
        <f t="shared" si="11"/>
        <v>66.42</v>
      </c>
      <c r="L73" s="20"/>
    </row>
    <row r="74" spans="1:12">
      <c r="A74" s="101">
        <v>70</v>
      </c>
      <c r="B74" s="86" t="s">
        <v>540</v>
      </c>
      <c r="C74" s="85">
        <v>575283115</v>
      </c>
      <c r="D74" s="61" t="s">
        <v>387</v>
      </c>
      <c r="E74" s="62">
        <v>2</v>
      </c>
      <c r="F74" s="61" t="s">
        <v>290</v>
      </c>
      <c r="G74" s="63">
        <v>12.91</v>
      </c>
      <c r="H74" s="108">
        <f t="shared" si="12"/>
        <v>25.82</v>
      </c>
      <c r="I74" s="118">
        <v>23</v>
      </c>
      <c r="J74" s="111">
        <f t="shared" si="10"/>
        <v>15.879300000000001</v>
      </c>
      <c r="K74" s="111">
        <f t="shared" si="11"/>
        <v>31.758600000000001</v>
      </c>
      <c r="L74" s="20"/>
    </row>
    <row r="75" spans="1:12">
      <c r="A75" s="101">
        <v>71</v>
      </c>
      <c r="B75" s="66" t="s">
        <v>415</v>
      </c>
      <c r="C75" s="58"/>
      <c r="D75" s="58"/>
      <c r="E75" s="65">
        <v>10</v>
      </c>
      <c r="F75" s="58" t="s">
        <v>369</v>
      </c>
      <c r="G75" s="64">
        <v>5.43</v>
      </c>
      <c r="H75" s="113">
        <f t="shared" si="12"/>
        <v>54.3</v>
      </c>
      <c r="I75" s="118">
        <v>23</v>
      </c>
      <c r="J75" s="111">
        <f t="shared" si="10"/>
        <v>6.6788999999999996</v>
      </c>
      <c r="K75" s="116">
        <f t="shared" si="11"/>
        <v>66.789000000000001</v>
      </c>
      <c r="L75" s="20"/>
    </row>
    <row r="76" spans="1:12" ht="24">
      <c r="A76" s="101">
        <v>72</v>
      </c>
      <c r="B76" s="103" t="s">
        <v>584</v>
      </c>
      <c r="C76" s="58"/>
      <c r="D76" s="58"/>
      <c r="E76" s="65">
        <v>8</v>
      </c>
      <c r="F76" s="58" t="s">
        <v>416</v>
      </c>
      <c r="G76" s="64">
        <v>17.73</v>
      </c>
      <c r="H76" s="113">
        <f t="shared" si="12"/>
        <v>141.84</v>
      </c>
      <c r="I76" s="118">
        <v>23</v>
      </c>
      <c r="J76" s="116">
        <f t="shared" si="10"/>
        <v>21.8079</v>
      </c>
      <c r="K76" s="116">
        <f t="shared" si="11"/>
        <v>174.4632</v>
      </c>
      <c r="L76" s="20"/>
    </row>
    <row r="77" spans="1:12">
      <c r="A77" s="101">
        <v>73</v>
      </c>
      <c r="B77" s="66" t="s">
        <v>487</v>
      </c>
      <c r="C77" s="58">
        <v>575283115</v>
      </c>
      <c r="D77" s="58" t="s">
        <v>386</v>
      </c>
      <c r="E77" s="65">
        <v>3</v>
      </c>
      <c r="F77" s="58" t="s">
        <v>210</v>
      </c>
      <c r="G77" s="64">
        <v>12.91</v>
      </c>
      <c r="H77" s="108">
        <f t="shared" si="12"/>
        <v>38.730000000000004</v>
      </c>
      <c r="I77" s="118">
        <v>23</v>
      </c>
      <c r="J77" s="111">
        <f t="shared" si="10"/>
        <v>15.879300000000001</v>
      </c>
      <c r="K77" s="111">
        <f t="shared" si="11"/>
        <v>47.637900000000002</v>
      </c>
      <c r="L77" s="20"/>
    </row>
    <row r="78" spans="1:12">
      <c r="A78" s="101">
        <v>74</v>
      </c>
      <c r="B78" s="66" t="s">
        <v>484</v>
      </c>
      <c r="C78" s="58">
        <v>575640115</v>
      </c>
      <c r="D78" s="58" t="s">
        <v>386</v>
      </c>
      <c r="E78" s="65">
        <v>3</v>
      </c>
      <c r="F78" s="58" t="s">
        <v>427</v>
      </c>
      <c r="G78" s="64">
        <v>155.61000000000001</v>
      </c>
      <c r="H78" s="108">
        <f t="shared" si="12"/>
        <v>466.83000000000004</v>
      </c>
      <c r="I78" s="118">
        <v>23</v>
      </c>
      <c r="J78" s="111">
        <f t="shared" si="10"/>
        <v>191.40030000000002</v>
      </c>
      <c r="K78" s="111">
        <f t="shared" si="11"/>
        <v>574.20090000000005</v>
      </c>
      <c r="L78" s="20"/>
    </row>
    <row r="79" spans="1:12">
      <c r="A79" s="101">
        <v>75</v>
      </c>
      <c r="B79" s="66" t="s">
        <v>500</v>
      </c>
      <c r="C79" s="58">
        <v>575860111</v>
      </c>
      <c r="D79" s="58" t="s">
        <v>386</v>
      </c>
      <c r="E79" s="65">
        <v>5</v>
      </c>
      <c r="F79" s="58" t="s">
        <v>427</v>
      </c>
      <c r="G79" s="64">
        <v>13.5</v>
      </c>
      <c r="H79" s="113">
        <f t="shared" si="12"/>
        <v>67.5</v>
      </c>
      <c r="I79" s="118">
        <v>23</v>
      </c>
      <c r="J79" s="116">
        <f t="shared" si="10"/>
        <v>16.605</v>
      </c>
      <c r="K79" s="116">
        <f t="shared" si="11"/>
        <v>83.025000000000006</v>
      </c>
      <c r="L79" s="20"/>
    </row>
    <row r="80" spans="1:12">
      <c r="A80" s="101">
        <v>76</v>
      </c>
      <c r="B80" s="66" t="s">
        <v>480</v>
      </c>
      <c r="C80" s="58">
        <v>577970116</v>
      </c>
      <c r="D80" s="58" t="s">
        <v>386</v>
      </c>
      <c r="E80" s="65">
        <v>3</v>
      </c>
      <c r="F80" s="58" t="s">
        <v>303</v>
      </c>
      <c r="G80" s="64">
        <v>162.86000000000001</v>
      </c>
      <c r="H80" s="108">
        <f t="shared" si="12"/>
        <v>488.58000000000004</v>
      </c>
      <c r="I80" s="118">
        <v>23</v>
      </c>
      <c r="J80" s="111">
        <f t="shared" si="10"/>
        <v>200.31780000000001</v>
      </c>
      <c r="K80" s="111">
        <f t="shared" si="11"/>
        <v>600.95339999999999</v>
      </c>
      <c r="L80" s="20"/>
    </row>
    <row r="81" spans="1:12">
      <c r="A81" s="101">
        <v>77</v>
      </c>
      <c r="B81" s="66" t="s">
        <v>417</v>
      </c>
      <c r="C81" s="58"/>
      <c r="D81" s="58"/>
      <c r="E81" s="65">
        <v>4</v>
      </c>
      <c r="F81" s="58" t="s">
        <v>401</v>
      </c>
      <c r="G81" s="64">
        <v>67.510000000000005</v>
      </c>
      <c r="H81" s="108">
        <f t="shared" si="12"/>
        <v>270.04000000000002</v>
      </c>
      <c r="I81" s="118">
        <v>23</v>
      </c>
      <c r="J81" s="111">
        <f t="shared" si="10"/>
        <v>83.037300000000002</v>
      </c>
      <c r="K81" s="111">
        <f t="shared" si="11"/>
        <v>332.14920000000001</v>
      </c>
      <c r="L81" s="20"/>
    </row>
    <row r="82" spans="1:12">
      <c r="A82" s="101">
        <v>78</v>
      </c>
      <c r="B82" s="66" t="s">
        <v>519</v>
      </c>
      <c r="C82" s="58">
        <v>595530111</v>
      </c>
      <c r="D82" s="58" t="s">
        <v>386</v>
      </c>
      <c r="E82" s="65">
        <v>3</v>
      </c>
      <c r="F82" s="58" t="s">
        <v>427</v>
      </c>
      <c r="G82" s="64">
        <v>39.450000000000003</v>
      </c>
      <c r="H82" s="108">
        <f t="shared" si="12"/>
        <v>118.35000000000001</v>
      </c>
      <c r="I82" s="118">
        <v>5</v>
      </c>
      <c r="J82" s="111">
        <f>G82*1.05</f>
        <v>41.422500000000007</v>
      </c>
      <c r="K82" s="111">
        <f>E82*G82*1.05</f>
        <v>124.26750000000001</v>
      </c>
      <c r="L82" s="20"/>
    </row>
    <row r="83" spans="1:12">
      <c r="A83" s="101">
        <v>79</v>
      </c>
      <c r="B83" s="66" t="s">
        <v>418</v>
      </c>
      <c r="C83" s="58"/>
      <c r="D83" s="58"/>
      <c r="E83" s="65">
        <v>4</v>
      </c>
      <c r="F83" s="58" t="s">
        <v>419</v>
      </c>
      <c r="G83" s="64">
        <v>105.73</v>
      </c>
      <c r="H83" s="113">
        <f t="shared" si="12"/>
        <v>422.92</v>
      </c>
      <c r="I83" s="118">
        <v>23</v>
      </c>
      <c r="J83" s="116">
        <f t="shared" ref="J83:J128" si="13">G83*1.23</f>
        <v>130.0479</v>
      </c>
      <c r="K83" s="116">
        <f t="shared" ref="K83:K128" si="14">E83*G83*1.23</f>
        <v>520.19159999999999</v>
      </c>
      <c r="L83" s="20"/>
    </row>
    <row r="84" spans="1:12">
      <c r="A84" s="101">
        <v>80</v>
      </c>
      <c r="B84" s="66" t="s">
        <v>420</v>
      </c>
      <c r="C84" s="58"/>
      <c r="D84" s="58"/>
      <c r="E84" s="65">
        <v>4</v>
      </c>
      <c r="F84" s="58" t="s">
        <v>421</v>
      </c>
      <c r="G84" s="64">
        <v>97.1</v>
      </c>
      <c r="H84" s="113">
        <f t="shared" si="12"/>
        <v>388.4</v>
      </c>
      <c r="I84" s="118">
        <v>23</v>
      </c>
      <c r="J84" s="116">
        <f t="shared" ref="J84:J85" si="15">G84*1.23</f>
        <v>119.43299999999999</v>
      </c>
      <c r="K84" s="116">
        <f t="shared" ref="K84:K85" si="16">E84*G84*1.23</f>
        <v>477.73199999999997</v>
      </c>
      <c r="L84" s="20"/>
    </row>
    <row r="85" spans="1:12">
      <c r="A85" s="101">
        <v>81</v>
      </c>
      <c r="B85" s="66" t="s">
        <v>422</v>
      </c>
      <c r="C85" s="58"/>
      <c r="D85" s="58"/>
      <c r="E85" s="65">
        <v>4</v>
      </c>
      <c r="F85" s="58" t="s">
        <v>401</v>
      </c>
      <c r="G85" s="64">
        <v>310.54000000000002</v>
      </c>
      <c r="H85" s="113">
        <f t="shared" si="12"/>
        <v>1242.1600000000001</v>
      </c>
      <c r="I85" s="118">
        <v>23</v>
      </c>
      <c r="J85" s="116">
        <f t="shared" si="15"/>
        <v>381.96420000000001</v>
      </c>
      <c r="K85" s="116">
        <f t="shared" si="16"/>
        <v>1527.8568</v>
      </c>
      <c r="L85" s="20"/>
    </row>
    <row r="86" spans="1:12">
      <c r="A86" s="101">
        <v>82</v>
      </c>
      <c r="B86" s="66" t="s">
        <v>423</v>
      </c>
      <c r="C86" s="58"/>
      <c r="D86" s="58"/>
      <c r="E86" s="65">
        <v>4</v>
      </c>
      <c r="F86" s="58" t="s">
        <v>390</v>
      </c>
      <c r="G86" s="64">
        <v>62.1</v>
      </c>
      <c r="H86" s="113">
        <f t="shared" si="12"/>
        <v>248.4</v>
      </c>
      <c r="I86" s="118">
        <v>8</v>
      </c>
      <c r="J86" s="111">
        <f>G86*1.08</f>
        <v>67.068000000000012</v>
      </c>
      <c r="K86" s="116">
        <f t="shared" ref="K86:K87" si="17">E86*G86*1.08</f>
        <v>268.27200000000005</v>
      </c>
      <c r="L86" s="20"/>
    </row>
    <row r="87" spans="1:12">
      <c r="A87" s="101">
        <v>83</v>
      </c>
      <c r="B87" s="66" t="s">
        <v>423</v>
      </c>
      <c r="C87" s="58"/>
      <c r="D87" s="58" t="s">
        <v>386</v>
      </c>
      <c r="E87" s="65">
        <v>1</v>
      </c>
      <c r="F87" s="58" t="s">
        <v>421</v>
      </c>
      <c r="G87" s="64">
        <v>39.53</v>
      </c>
      <c r="H87" s="108">
        <f t="shared" si="12"/>
        <v>39.53</v>
      </c>
      <c r="I87" s="118">
        <v>8</v>
      </c>
      <c r="J87" s="111">
        <f>G87*1.08</f>
        <v>42.692400000000006</v>
      </c>
      <c r="K87" s="111">
        <f t="shared" si="17"/>
        <v>42.692400000000006</v>
      </c>
      <c r="L87" s="20"/>
    </row>
    <row r="88" spans="1:12">
      <c r="A88" s="101">
        <v>84</v>
      </c>
      <c r="B88" s="87" t="s">
        <v>566</v>
      </c>
      <c r="C88" s="72" t="s">
        <v>567</v>
      </c>
      <c r="D88" s="73" t="s">
        <v>568</v>
      </c>
      <c r="E88" s="88" t="s">
        <v>569</v>
      </c>
      <c r="F88" s="89" t="s">
        <v>367</v>
      </c>
      <c r="G88" s="64">
        <v>31.71</v>
      </c>
      <c r="H88" s="113">
        <f t="shared" si="12"/>
        <v>158.55000000000001</v>
      </c>
      <c r="I88" s="118">
        <v>23</v>
      </c>
      <c r="J88" s="116">
        <f t="shared" si="13"/>
        <v>39.003300000000003</v>
      </c>
      <c r="K88" s="116">
        <f t="shared" si="14"/>
        <v>195.01650000000001</v>
      </c>
      <c r="L88" s="20"/>
    </row>
    <row r="89" spans="1:12">
      <c r="A89" s="101">
        <v>85</v>
      </c>
      <c r="B89" s="71" t="s">
        <v>570</v>
      </c>
      <c r="C89" s="89">
        <v>1990</v>
      </c>
      <c r="D89" s="73" t="s">
        <v>568</v>
      </c>
      <c r="E89" s="88" t="s">
        <v>571</v>
      </c>
      <c r="F89" s="61" t="s">
        <v>572</v>
      </c>
      <c r="G89" s="64">
        <v>84.39</v>
      </c>
      <c r="H89" s="113">
        <f t="shared" si="12"/>
        <v>168.78</v>
      </c>
      <c r="I89" s="118">
        <v>23</v>
      </c>
      <c r="J89" s="111">
        <f t="shared" ref="J89:J90" si="18">G89*1.23</f>
        <v>103.7997</v>
      </c>
      <c r="K89" s="116">
        <f t="shared" ref="K89:K90" si="19">E89*G89*1.23</f>
        <v>207.5994</v>
      </c>
      <c r="L89" s="20"/>
    </row>
    <row r="90" spans="1:12">
      <c r="A90" s="101">
        <v>86</v>
      </c>
      <c r="B90" s="84" t="s">
        <v>541</v>
      </c>
      <c r="C90" s="85">
        <v>658280421</v>
      </c>
      <c r="D90" s="61" t="s">
        <v>387</v>
      </c>
      <c r="E90" s="62">
        <v>2</v>
      </c>
      <c r="F90" s="61" t="s">
        <v>427</v>
      </c>
      <c r="G90" s="63">
        <v>120.56</v>
      </c>
      <c r="H90" s="113">
        <f t="shared" si="12"/>
        <v>241.12</v>
      </c>
      <c r="I90" s="118">
        <v>23</v>
      </c>
      <c r="J90" s="111">
        <f t="shared" si="18"/>
        <v>148.28880000000001</v>
      </c>
      <c r="K90" s="116">
        <f t="shared" si="19"/>
        <v>296.57760000000002</v>
      </c>
      <c r="L90" s="20"/>
    </row>
    <row r="91" spans="1:12">
      <c r="A91" s="101">
        <v>87</v>
      </c>
      <c r="B91" s="66" t="s">
        <v>424</v>
      </c>
      <c r="C91" s="58">
        <v>661530115</v>
      </c>
      <c r="D91" s="58" t="s">
        <v>386</v>
      </c>
      <c r="E91" s="65">
        <v>10</v>
      </c>
      <c r="F91" s="58" t="s">
        <v>303</v>
      </c>
      <c r="G91" s="64">
        <v>28.69</v>
      </c>
      <c r="H91" s="113">
        <f t="shared" si="12"/>
        <v>286.90000000000003</v>
      </c>
      <c r="I91" s="118">
        <v>8</v>
      </c>
      <c r="J91" s="111">
        <f>G91*1.08</f>
        <v>30.985200000000003</v>
      </c>
      <c r="K91" s="116">
        <f t="shared" ref="K91:K92" si="20">E91*G91*1.08</f>
        <v>309.85200000000003</v>
      </c>
      <c r="L91" s="20"/>
    </row>
    <row r="92" spans="1:12" ht="24">
      <c r="A92" s="101">
        <v>88</v>
      </c>
      <c r="B92" s="84" t="s">
        <v>542</v>
      </c>
      <c r="C92" s="85" t="s">
        <v>543</v>
      </c>
      <c r="D92" s="61" t="s">
        <v>387</v>
      </c>
      <c r="E92" s="62">
        <v>1</v>
      </c>
      <c r="F92" s="61" t="s">
        <v>427</v>
      </c>
      <c r="G92" s="63">
        <v>137.36000000000001</v>
      </c>
      <c r="H92" s="108">
        <f t="shared" si="12"/>
        <v>137.36000000000001</v>
      </c>
      <c r="I92" s="118">
        <v>8</v>
      </c>
      <c r="J92" s="111">
        <f>G92*1.08</f>
        <v>148.34880000000001</v>
      </c>
      <c r="K92" s="111">
        <f t="shared" si="20"/>
        <v>148.34880000000001</v>
      </c>
      <c r="L92" s="20"/>
    </row>
    <row r="93" spans="1:12">
      <c r="A93" s="101">
        <v>89</v>
      </c>
      <c r="B93" s="66" t="s">
        <v>493</v>
      </c>
      <c r="C93" s="58">
        <v>111390000</v>
      </c>
      <c r="D93" s="58" t="s">
        <v>386</v>
      </c>
      <c r="E93" s="65">
        <v>3</v>
      </c>
      <c r="F93" s="58" t="s">
        <v>303</v>
      </c>
      <c r="G93" s="64">
        <v>227.83</v>
      </c>
      <c r="H93" s="113">
        <f t="shared" si="12"/>
        <v>683.49</v>
      </c>
      <c r="I93" s="118">
        <v>23</v>
      </c>
      <c r="J93" s="111">
        <f t="shared" si="13"/>
        <v>280.23090000000002</v>
      </c>
      <c r="K93" s="116">
        <f t="shared" si="14"/>
        <v>840.69269999999995</v>
      </c>
      <c r="L93" s="20"/>
    </row>
    <row r="94" spans="1:12" ht="26.25">
      <c r="A94" s="101">
        <v>90</v>
      </c>
      <c r="B94" s="71" t="s">
        <v>534</v>
      </c>
      <c r="C94" s="72">
        <v>203230421</v>
      </c>
      <c r="D94" s="58" t="s">
        <v>387</v>
      </c>
      <c r="E94" s="65">
        <v>1</v>
      </c>
      <c r="F94" s="58" t="s">
        <v>210</v>
      </c>
      <c r="G94" s="63">
        <v>27.01</v>
      </c>
      <c r="H94" s="108">
        <f t="shared" si="12"/>
        <v>27.01</v>
      </c>
      <c r="I94" s="118">
        <v>23</v>
      </c>
      <c r="J94" s="117">
        <f>G94*1.23</f>
        <v>33.222300000000004</v>
      </c>
      <c r="K94" s="111">
        <f t="shared" ref="K94:K125" si="21">E94*G94*1.23</f>
        <v>33.222300000000004</v>
      </c>
      <c r="L94" s="20"/>
    </row>
    <row r="95" spans="1:12">
      <c r="A95" s="101">
        <v>91</v>
      </c>
      <c r="B95" s="59" t="s">
        <v>537</v>
      </c>
      <c r="C95" s="60">
        <v>466310150</v>
      </c>
      <c r="D95" s="61" t="s">
        <v>387</v>
      </c>
      <c r="E95" s="62">
        <v>2</v>
      </c>
      <c r="F95" s="61" t="s">
        <v>531</v>
      </c>
      <c r="G95" s="63">
        <v>76.290000000000006</v>
      </c>
      <c r="H95" s="108">
        <f t="shared" si="12"/>
        <v>152.58000000000001</v>
      </c>
      <c r="I95" s="118">
        <v>23</v>
      </c>
      <c r="J95" s="111">
        <f t="shared" ref="J95:J125" si="22">G95*1.23</f>
        <v>93.836700000000008</v>
      </c>
      <c r="K95" s="111">
        <f t="shared" si="21"/>
        <v>187.67340000000002</v>
      </c>
      <c r="L95" s="20"/>
    </row>
    <row r="96" spans="1:12" ht="36">
      <c r="A96" s="101">
        <v>92</v>
      </c>
      <c r="B96" s="59" t="s">
        <v>546</v>
      </c>
      <c r="C96" s="60">
        <v>138455000</v>
      </c>
      <c r="D96" s="61" t="s">
        <v>387</v>
      </c>
      <c r="E96" s="62">
        <v>1</v>
      </c>
      <c r="F96" s="61" t="s">
        <v>427</v>
      </c>
      <c r="G96" s="63">
        <v>286.75</v>
      </c>
      <c r="H96" s="108">
        <f t="shared" si="12"/>
        <v>286.75</v>
      </c>
      <c r="I96" s="118">
        <v>23</v>
      </c>
      <c r="J96" s="111">
        <f t="shared" si="22"/>
        <v>352.70249999999999</v>
      </c>
      <c r="K96" s="111">
        <f t="shared" si="21"/>
        <v>352.70249999999999</v>
      </c>
      <c r="L96" s="20"/>
    </row>
    <row r="97" spans="1:12">
      <c r="A97" s="101">
        <v>93</v>
      </c>
      <c r="B97" s="66" t="s">
        <v>466</v>
      </c>
      <c r="C97" s="58" t="s">
        <v>467</v>
      </c>
      <c r="D97" s="58"/>
      <c r="E97" s="65">
        <v>20</v>
      </c>
      <c r="F97" s="58" t="s">
        <v>291</v>
      </c>
      <c r="G97" s="64">
        <v>51.47</v>
      </c>
      <c r="H97" s="113">
        <f t="shared" si="12"/>
        <v>1029.4000000000001</v>
      </c>
      <c r="I97" s="118">
        <v>23</v>
      </c>
      <c r="J97" s="111">
        <f t="shared" si="22"/>
        <v>63.308099999999996</v>
      </c>
      <c r="K97" s="116">
        <f t="shared" si="21"/>
        <v>1266.162</v>
      </c>
      <c r="L97" s="20"/>
    </row>
    <row r="98" spans="1:12">
      <c r="A98" s="101">
        <v>94</v>
      </c>
      <c r="B98" s="66" t="s">
        <v>518</v>
      </c>
      <c r="C98" s="58">
        <v>676500117</v>
      </c>
      <c r="D98" s="58" t="s">
        <v>386</v>
      </c>
      <c r="E98" s="65">
        <v>3</v>
      </c>
      <c r="F98" s="58" t="s">
        <v>278</v>
      </c>
      <c r="G98" s="64">
        <v>115.84</v>
      </c>
      <c r="H98" s="108">
        <f t="shared" si="12"/>
        <v>347.52</v>
      </c>
      <c r="I98" s="118">
        <v>23</v>
      </c>
      <c r="J98" s="111">
        <f t="shared" si="22"/>
        <v>142.48320000000001</v>
      </c>
      <c r="K98" s="111">
        <f t="shared" si="21"/>
        <v>427.44959999999998</v>
      </c>
      <c r="L98" s="20"/>
    </row>
    <row r="99" spans="1:12">
      <c r="A99" s="101">
        <v>95</v>
      </c>
      <c r="B99" s="86" t="s">
        <v>544</v>
      </c>
      <c r="C99" s="85" t="s">
        <v>545</v>
      </c>
      <c r="D99" s="61" t="s">
        <v>387</v>
      </c>
      <c r="E99" s="62">
        <v>1</v>
      </c>
      <c r="F99" s="61" t="s">
        <v>299</v>
      </c>
      <c r="G99" s="63">
        <v>282.83999999999997</v>
      </c>
      <c r="H99" s="108">
        <f t="shared" si="12"/>
        <v>282.83999999999997</v>
      </c>
      <c r="I99" s="118">
        <v>23</v>
      </c>
      <c r="J99" s="111">
        <f t="shared" si="22"/>
        <v>347.89319999999998</v>
      </c>
      <c r="K99" s="111">
        <f t="shared" si="21"/>
        <v>347.89319999999998</v>
      </c>
      <c r="L99" s="20"/>
    </row>
    <row r="100" spans="1:12">
      <c r="A100" s="101">
        <v>96</v>
      </c>
      <c r="B100" s="66" t="s">
        <v>425</v>
      </c>
      <c r="C100" s="58"/>
      <c r="D100" s="58"/>
      <c r="E100" s="65">
        <v>8</v>
      </c>
      <c r="F100" s="58" t="s">
        <v>390</v>
      </c>
      <c r="G100" s="64">
        <v>92.82</v>
      </c>
      <c r="H100" s="113">
        <f t="shared" si="12"/>
        <v>742.56</v>
      </c>
      <c r="I100" s="118">
        <v>23</v>
      </c>
      <c r="J100" s="111">
        <f t="shared" si="22"/>
        <v>114.16859999999998</v>
      </c>
      <c r="K100" s="116">
        <f t="shared" si="21"/>
        <v>913.34879999999987</v>
      </c>
      <c r="L100" s="20"/>
    </row>
    <row r="101" spans="1:12">
      <c r="A101" s="101">
        <v>97</v>
      </c>
      <c r="B101" s="66" t="s">
        <v>470</v>
      </c>
      <c r="C101" s="58"/>
      <c r="D101" s="58"/>
      <c r="E101" s="65">
        <v>24</v>
      </c>
      <c r="F101" s="58" t="s">
        <v>291</v>
      </c>
      <c r="G101" s="64">
        <v>10.33</v>
      </c>
      <c r="H101" s="113">
        <f>E101*G101</f>
        <v>247.92000000000002</v>
      </c>
      <c r="I101" s="118">
        <v>23</v>
      </c>
      <c r="J101" s="111">
        <f t="shared" si="22"/>
        <v>12.7059</v>
      </c>
      <c r="K101" s="116">
        <f t="shared" si="21"/>
        <v>304.94159999999999</v>
      </c>
      <c r="L101" s="20"/>
    </row>
    <row r="102" spans="1:12">
      <c r="A102" s="101">
        <v>98</v>
      </c>
      <c r="B102" s="59" t="s">
        <v>547</v>
      </c>
      <c r="C102" s="60">
        <v>405030834</v>
      </c>
      <c r="D102" s="61" t="s">
        <v>387</v>
      </c>
      <c r="E102" s="62">
        <v>1</v>
      </c>
      <c r="F102" s="61" t="s">
        <v>531</v>
      </c>
      <c r="G102" s="63">
        <v>62.13</v>
      </c>
      <c r="H102" s="108">
        <f t="shared" si="12"/>
        <v>62.13</v>
      </c>
      <c r="I102" s="118">
        <v>23</v>
      </c>
      <c r="J102" s="111">
        <f t="shared" si="22"/>
        <v>76.419899999999998</v>
      </c>
      <c r="K102" s="111">
        <f t="shared" si="21"/>
        <v>76.419899999999998</v>
      </c>
      <c r="L102" s="20"/>
    </row>
    <row r="103" spans="1:12">
      <c r="A103" s="101">
        <v>99</v>
      </c>
      <c r="B103" s="66" t="s">
        <v>514</v>
      </c>
      <c r="C103" s="58">
        <v>805670119</v>
      </c>
      <c r="D103" s="58" t="s">
        <v>386</v>
      </c>
      <c r="E103" s="65">
        <v>3</v>
      </c>
      <c r="F103" s="58" t="s">
        <v>303</v>
      </c>
      <c r="G103" s="64">
        <v>26.85</v>
      </c>
      <c r="H103" s="108">
        <f t="shared" si="12"/>
        <v>80.550000000000011</v>
      </c>
      <c r="I103" s="118">
        <v>23</v>
      </c>
      <c r="J103" s="111">
        <f t="shared" si="22"/>
        <v>33.025500000000001</v>
      </c>
      <c r="K103" s="111">
        <f t="shared" si="21"/>
        <v>99.07650000000001</v>
      </c>
      <c r="L103" s="20"/>
    </row>
    <row r="104" spans="1:12">
      <c r="A104" s="101">
        <v>100</v>
      </c>
      <c r="B104" s="66" t="s">
        <v>426</v>
      </c>
      <c r="C104" s="58"/>
      <c r="D104" s="58"/>
      <c r="E104" s="65">
        <v>8</v>
      </c>
      <c r="F104" s="58" t="s">
        <v>427</v>
      </c>
      <c r="G104" s="64">
        <v>16.87</v>
      </c>
      <c r="H104" s="113">
        <f t="shared" si="12"/>
        <v>134.96</v>
      </c>
      <c r="I104" s="118">
        <v>23</v>
      </c>
      <c r="J104" s="111">
        <f t="shared" si="22"/>
        <v>20.7501</v>
      </c>
      <c r="K104" s="116">
        <f t="shared" si="21"/>
        <v>166.0008</v>
      </c>
      <c r="L104" s="20"/>
    </row>
    <row r="105" spans="1:12">
      <c r="A105" s="101">
        <v>101</v>
      </c>
      <c r="B105" s="66" t="s">
        <v>488</v>
      </c>
      <c r="C105" s="58">
        <v>694350111</v>
      </c>
      <c r="D105" s="58" t="s">
        <v>386</v>
      </c>
      <c r="E105" s="65">
        <v>5</v>
      </c>
      <c r="F105" s="58" t="s">
        <v>23</v>
      </c>
      <c r="G105" s="64">
        <v>139.22999999999999</v>
      </c>
      <c r="H105" s="113">
        <f t="shared" si="12"/>
        <v>696.15</v>
      </c>
      <c r="I105" s="118">
        <v>23</v>
      </c>
      <c r="J105" s="111">
        <f t="shared" si="22"/>
        <v>171.25289999999998</v>
      </c>
      <c r="K105" s="116">
        <f t="shared" si="21"/>
        <v>856.2645</v>
      </c>
      <c r="L105" s="20"/>
    </row>
    <row r="106" spans="1:12">
      <c r="A106" s="101">
        <v>102</v>
      </c>
      <c r="B106" s="66" t="s">
        <v>428</v>
      </c>
      <c r="C106" s="58"/>
      <c r="D106" s="58"/>
      <c r="E106" s="65">
        <v>8</v>
      </c>
      <c r="F106" s="58" t="s">
        <v>283</v>
      </c>
      <c r="G106" s="64">
        <v>74.260000000000005</v>
      </c>
      <c r="H106" s="113">
        <f t="shared" si="12"/>
        <v>594.08000000000004</v>
      </c>
      <c r="I106" s="118">
        <v>23</v>
      </c>
      <c r="J106" s="111">
        <f t="shared" si="22"/>
        <v>91.339800000000011</v>
      </c>
      <c r="K106" s="116">
        <f t="shared" si="21"/>
        <v>730.71840000000009</v>
      </c>
      <c r="L106" s="20"/>
    </row>
    <row r="107" spans="1:12">
      <c r="A107" s="101">
        <v>103</v>
      </c>
      <c r="B107" s="66" t="s">
        <v>517</v>
      </c>
      <c r="C107" s="58">
        <v>116949207</v>
      </c>
      <c r="D107" s="58" t="s">
        <v>386</v>
      </c>
      <c r="E107" s="65">
        <v>3</v>
      </c>
      <c r="F107" s="58" t="s">
        <v>210</v>
      </c>
      <c r="G107" s="64">
        <v>144.29</v>
      </c>
      <c r="H107" s="108">
        <f t="shared" si="12"/>
        <v>432.87</v>
      </c>
      <c r="I107" s="118">
        <v>23</v>
      </c>
      <c r="J107" s="111">
        <f t="shared" si="22"/>
        <v>177.47669999999999</v>
      </c>
      <c r="K107" s="111">
        <f t="shared" si="21"/>
        <v>532.43010000000004</v>
      </c>
      <c r="L107" s="20"/>
    </row>
    <row r="108" spans="1:12">
      <c r="A108" s="101">
        <v>104</v>
      </c>
      <c r="B108" s="66" t="s">
        <v>429</v>
      </c>
      <c r="C108" s="58"/>
      <c r="D108" s="58"/>
      <c r="E108" s="65">
        <v>4</v>
      </c>
      <c r="F108" s="58" t="s">
        <v>390</v>
      </c>
      <c r="G108" s="64">
        <v>50.63</v>
      </c>
      <c r="H108" s="113">
        <f t="shared" si="12"/>
        <v>202.52</v>
      </c>
      <c r="I108" s="118">
        <v>23</v>
      </c>
      <c r="J108" s="111">
        <f t="shared" si="22"/>
        <v>62.274900000000002</v>
      </c>
      <c r="K108" s="116">
        <f t="shared" si="21"/>
        <v>249.09960000000001</v>
      </c>
      <c r="L108" s="20"/>
    </row>
    <row r="109" spans="1:12">
      <c r="A109" s="101">
        <v>105</v>
      </c>
      <c r="B109" s="66" t="s">
        <v>455</v>
      </c>
      <c r="C109" s="82"/>
      <c r="D109" s="58" t="s">
        <v>452</v>
      </c>
      <c r="E109" s="65">
        <v>1</v>
      </c>
      <c r="F109" s="58" t="s">
        <v>369</v>
      </c>
      <c r="G109" s="64">
        <v>23.63</v>
      </c>
      <c r="H109" s="108">
        <f t="shared" si="12"/>
        <v>23.63</v>
      </c>
      <c r="I109" s="118">
        <v>23</v>
      </c>
      <c r="J109" s="116">
        <f t="shared" si="22"/>
        <v>29.064899999999998</v>
      </c>
      <c r="K109" s="116">
        <f t="shared" si="21"/>
        <v>29.064899999999998</v>
      </c>
      <c r="L109" s="20"/>
    </row>
    <row r="110" spans="1:12">
      <c r="A110" s="101">
        <v>106</v>
      </c>
      <c r="B110" s="66" t="s">
        <v>524</v>
      </c>
      <c r="C110" s="58" t="s">
        <v>525</v>
      </c>
      <c r="D110" s="58" t="s">
        <v>371</v>
      </c>
      <c r="E110" s="65">
        <v>2</v>
      </c>
      <c r="F110" s="58" t="s">
        <v>526</v>
      </c>
      <c r="G110" s="64">
        <v>32.17</v>
      </c>
      <c r="H110" s="108">
        <f t="shared" si="12"/>
        <v>64.34</v>
      </c>
      <c r="I110" s="118">
        <v>23</v>
      </c>
      <c r="J110" s="111">
        <f t="shared" si="22"/>
        <v>39.569099999999999</v>
      </c>
      <c r="K110" s="116">
        <f t="shared" si="21"/>
        <v>79.138199999999998</v>
      </c>
      <c r="L110" s="20"/>
    </row>
    <row r="111" spans="1:12">
      <c r="A111" s="101">
        <v>107</v>
      </c>
      <c r="B111" s="66" t="s">
        <v>505</v>
      </c>
      <c r="C111" s="58">
        <v>739740114</v>
      </c>
      <c r="D111" s="58" t="s">
        <v>386</v>
      </c>
      <c r="E111" s="65">
        <v>5</v>
      </c>
      <c r="F111" s="58" t="s">
        <v>427</v>
      </c>
      <c r="G111" s="64">
        <v>103.02</v>
      </c>
      <c r="H111" s="108">
        <f t="shared" si="12"/>
        <v>515.1</v>
      </c>
      <c r="I111" s="118">
        <v>23</v>
      </c>
      <c r="J111" s="111">
        <f t="shared" si="22"/>
        <v>126.71459999999999</v>
      </c>
      <c r="K111" s="111">
        <f t="shared" si="21"/>
        <v>633.57299999999998</v>
      </c>
      <c r="L111" s="20"/>
    </row>
    <row r="112" spans="1:12" ht="25.5">
      <c r="A112" s="101">
        <v>108</v>
      </c>
      <c r="B112" s="84" t="s">
        <v>536</v>
      </c>
      <c r="C112" s="85">
        <v>742020112</v>
      </c>
      <c r="D112" s="61" t="s">
        <v>387</v>
      </c>
      <c r="E112" s="62">
        <v>1</v>
      </c>
      <c r="F112" s="61" t="s">
        <v>297</v>
      </c>
      <c r="G112" s="63">
        <v>24.35</v>
      </c>
      <c r="H112" s="108">
        <f t="shared" si="12"/>
        <v>24.35</v>
      </c>
      <c r="I112" s="118">
        <v>23</v>
      </c>
      <c r="J112" s="111">
        <f t="shared" si="22"/>
        <v>29.950500000000002</v>
      </c>
      <c r="K112" s="111">
        <f t="shared" si="21"/>
        <v>29.950500000000002</v>
      </c>
      <c r="L112" s="20"/>
    </row>
    <row r="113" spans="1:12">
      <c r="A113" s="101">
        <v>109</v>
      </c>
      <c r="B113" s="66" t="s">
        <v>512</v>
      </c>
      <c r="C113" s="58">
        <v>742040111</v>
      </c>
      <c r="D113" s="58" t="s">
        <v>386</v>
      </c>
      <c r="E113" s="65">
        <v>3</v>
      </c>
      <c r="F113" s="58" t="s">
        <v>303</v>
      </c>
      <c r="G113" s="64">
        <v>35.299999999999997</v>
      </c>
      <c r="H113" s="113">
        <f t="shared" si="12"/>
        <v>105.89999999999999</v>
      </c>
      <c r="I113" s="118">
        <v>23</v>
      </c>
      <c r="J113" s="111">
        <f t="shared" si="22"/>
        <v>43.418999999999997</v>
      </c>
      <c r="K113" s="116">
        <f t="shared" si="21"/>
        <v>130.25699999999998</v>
      </c>
      <c r="L113" s="20"/>
    </row>
    <row r="114" spans="1:12">
      <c r="A114" s="101">
        <v>110</v>
      </c>
      <c r="B114" s="66" t="s">
        <v>430</v>
      </c>
      <c r="C114" s="58"/>
      <c r="D114" s="58"/>
      <c r="E114" s="65">
        <v>15</v>
      </c>
      <c r="F114" s="58" t="s">
        <v>401</v>
      </c>
      <c r="G114" s="64">
        <v>324.87</v>
      </c>
      <c r="H114" s="113">
        <f t="shared" si="12"/>
        <v>4873.05</v>
      </c>
      <c r="I114" s="118">
        <v>23</v>
      </c>
      <c r="J114" s="116">
        <f t="shared" si="22"/>
        <v>399.59010000000001</v>
      </c>
      <c r="K114" s="116">
        <f t="shared" si="21"/>
        <v>5993.8514999999998</v>
      </c>
      <c r="L114" s="20"/>
    </row>
    <row r="115" spans="1:12">
      <c r="A115" s="101">
        <v>111</v>
      </c>
      <c r="B115" s="66" t="s">
        <v>430</v>
      </c>
      <c r="C115" s="58">
        <v>743160117</v>
      </c>
      <c r="D115" s="58" t="s">
        <v>386</v>
      </c>
      <c r="E115" s="65">
        <v>3</v>
      </c>
      <c r="F115" s="58" t="s">
        <v>427</v>
      </c>
      <c r="G115" s="64">
        <v>188.61</v>
      </c>
      <c r="H115" s="108">
        <f t="shared" si="12"/>
        <v>565.83000000000004</v>
      </c>
      <c r="I115" s="118">
        <v>23</v>
      </c>
      <c r="J115" s="111">
        <f t="shared" si="22"/>
        <v>231.99030000000002</v>
      </c>
      <c r="K115" s="116">
        <f t="shared" si="21"/>
        <v>695.97090000000003</v>
      </c>
      <c r="L115" s="20"/>
    </row>
    <row r="116" spans="1:12">
      <c r="A116" s="101">
        <v>112</v>
      </c>
      <c r="B116" s="86" t="s">
        <v>548</v>
      </c>
      <c r="C116" s="85" t="s">
        <v>549</v>
      </c>
      <c r="D116" s="61" t="s">
        <v>387</v>
      </c>
      <c r="E116" s="62">
        <v>1</v>
      </c>
      <c r="F116" s="61" t="s">
        <v>297</v>
      </c>
      <c r="G116" s="63">
        <v>96.58</v>
      </c>
      <c r="H116" s="108">
        <f>E116*G116</f>
        <v>96.58</v>
      </c>
      <c r="I116" s="118">
        <v>23</v>
      </c>
      <c r="J116" s="111">
        <f t="shared" si="22"/>
        <v>118.79339999999999</v>
      </c>
      <c r="K116" s="111">
        <f t="shared" si="21"/>
        <v>118.79339999999999</v>
      </c>
      <c r="L116" s="20"/>
    </row>
    <row r="117" spans="1:12">
      <c r="A117" s="101">
        <v>113</v>
      </c>
      <c r="B117" s="66" t="s">
        <v>431</v>
      </c>
      <c r="C117" s="58"/>
      <c r="D117" s="58"/>
      <c r="E117" s="65">
        <v>8</v>
      </c>
      <c r="F117" s="58" t="s">
        <v>303</v>
      </c>
      <c r="G117" s="64">
        <v>113.92</v>
      </c>
      <c r="H117" s="113">
        <f t="shared" si="12"/>
        <v>911.36</v>
      </c>
      <c r="I117" s="118">
        <v>23</v>
      </c>
      <c r="J117" s="111">
        <f t="shared" si="22"/>
        <v>140.1216</v>
      </c>
      <c r="K117" s="111">
        <f t="shared" si="21"/>
        <v>1120.9728</v>
      </c>
      <c r="L117" s="20"/>
    </row>
    <row r="118" spans="1:12" s="19" customFormat="1" ht="24">
      <c r="A118" s="101">
        <v>114</v>
      </c>
      <c r="B118" s="90" t="s">
        <v>384</v>
      </c>
      <c r="C118" s="91" t="s">
        <v>385</v>
      </c>
      <c r="D118" s="91" t="s">
        <v>386</v>
      </c>
      <c r="E118" s="92">
        <v>50</v>
      </c>
      <c r="F118" s="91" t="s">
        <v>291</v>
      </c>
      <c r="G118" s="93">
        <v>11.73</v>
      </c>
      <c r="H118" s="113">
        <f t="shared" si="12"/>
        <v>586.5</v>
      </c>
      <c r="I118" s="118">
        <v>23</v>
      </c>
      <c r="J118" s="111">
        <f t="shared" si="22"/>
        <v>14.427900000000001</v>
      </c>
      <c r="K118" s="116">
        <f t="shared" si="21"/>
        <v>721.39499999999998</v>
      </c>
      <c r="L118" s="20"/>
    </row>
    <row r="119" spans="1:12">
      <c r="A119" s="101">
        <v>115</v>
      </c>
      <c r="B119" s="66" t="s">
        <v>432</v>
      </c>
      <c r="C119" s="58"/>
      <c r="D119" s="58"/>
      <c r="E119" s="65">
        <v>4</v>
      </c>
      <c r="F119" s="58" t="s">
        <v>25</v>
      </c>
      <c r="G119" s="64">
        <v>9.6999999999999993</v>
      </c>
      <c r="H119" s="113">
        <f t="shared" si="12"/>
        <v>38.799999999999997</v>
      </c>
      <c r="I119" s="118">
        <v>23</v>
      </c>
      <c r="J119" s="111">
        <f t="shared" si="22"/>
        <v>11.930999999999999</v>
      </c>
      <c r="K119" s="116">
        <f t="shared" si="21"/>
        <v>47.723999999999997</v>
      </c>
      <c r="L119" s="20"/>
    </row>
    <row r="120" spans="1:12">
      <c r="A120" s="101">
        <v>116</v>
      </c>
      <c r="B120" s="66" t="s">
        <v>433</v>
      </c>
      <c r="C120" s="58"/>
      <c r="D120" s="58"/>
      <c r="E120" s="65">
        <v>4</v>
      </c>
      <c r="F120" s="58" t="s">
        <v>210</v>
      </c>
      <c r="G120" s="64">
        <v>32.07</v>
      </c>
      <c r="H120" s="113">
        <f t="shared" si="12"/>
        <v>128.28</v>
      </c>
      <c r="I120" s="118">
        <v>23</v>
      </c>
      <c r="J120" s="116">
        <f t="shared" si="22"/>
        <v>39.446100000000001</v>
      </c>
      <c r="K120" s="116">
        <f t="shared" si="21"/>
        <v>157.78440000000001</v>
      </c>
      <c r="L120" s="20"/>
    </row>
    <row r="121" spans="1:12">
      <c r="A121" s="101">
        <v>117</v>
      </c>
      <c r="B121" s="66" t="s">
        <v>434</v>
      </c>
      <c r="C121" s="58"/>
      <c r="D121" s="58"/>
      <c r="E121" s="65">
        <v>12</v>
      </c>
      <c r="F121" s="58" t="s">
        <v>25</v>
      </c>
      <c r="G121" s="64">
        <v>9.6999999999999993</v>
      </c>
      <c r="H121" s="113">
        <f t="shared" si="12"/>
        <v>116.39999999999999</v>
      </c>
      <c r="I121" s="118">
        <v>23</v>
      </c>
      <c r="J121" s="111">
        <f t="shared" si="22"/>
        <v>11.930999999999999</v>
      </c>
      <c r="K121" s="116">
        <f t="shared" si="21"/>
        <v>143.172</v>
      </c>
      <c r="L121" s="20"/>
    </row>
    <row r="122" spans="1:12">
      <c r="A122" s="101">
        <v>118</v>
      </c>
      <c r="B122" s="66" t="s">
        <v>435</v>
      </c>
      <c r="C122" s="58"/>
      <c r="D122" s="58"/>
      <c r="E122" s="65">
        <v>12</v>
      </c>
      <c r="F122" s="58" t="s">
        <v>25</v>
      </c>
      <c r="G122" s="64">
        <v>9.6999999999999993</v>
      </c>
      <c r="H122" s="113">
        <f t="shared" si="12"/>
        <v>116.39999999999999</v>
      </c>
      <c r="I122" s="118">
        <v>23</v>
      </c>
      <c r="J122" s="111">
        <f t="shared" si="22"/>
        <v>11.930999999999999</v>
      </c>
      <c r="K122" s="116">
        <f t="shared" si="21"/>
        <v>143.172</v>
      </c>
      <c r="L122" s="20"/>
    </row>
    <row r="123" spans="1:12">
      <c r="A123" s="101">
        <v>119</v>
      </c>
      <c r="B123" s="66" t="s">
        <v>436</v>
      </c>
      <c r="C123" s="58"/>
      <c r="D123" s="58"/>
      <c r="E123" s="65">
        <v>12</v>
      </c>
      <c r="F123" s="58" t="s">
        <v>25</v>
      </c>
      <c r="G123" s="64">
        <v>9.6999999999999993</v>
      </c>
      <c r="H123" s="113">
        <f t="shared" si="12"/>
        <v>116.39999999999999</v>
      </c>
      <c r="I123" s="118">
        <v>23</v>
      </c>
      <c r="J123" s="111">
        <f t="shared" si="22"/>
        <v>11.930999999999999</v>
      </c>
      <c r="K123" s="116">
        <f t="shared" si="21"/>
        <v>143.172</v>
      </c>
      <c r="L123" s="20"/>
    </row>
    <row r="124" spans="1:12">
      <c r="A124" s="101">
        <v>120</v>
      </c>
      <c r="B124" s="66" t="s">
        <v>437</v>
      </c>
      <c r="C124" s="58"/>
      <c r="D124" s="58"/>
      <c r="E124" s="65">
        <v>12</v>
      </c>
      <c r="F124" s="58" t="s">
        <v>25</v>
      </c>
      <c r="G124" s="64">
        <v>25.83</v>
      </c>
      <c r="H124" s="108">
        <f t="shared" si="12"/>
        <v>309.95999999999998</v>
      </c>
      <c r="I124" s="118">
        <v>23</v>
      </c>
      <c r="J124" s="111">
        <f t="shared" si="22"/>
        <v>31.770899999999997</v>
      </c>
      <c r="K124" s="111">
        <f t="shared" si="21"/>
        <v>381.25079999999997</v>
      </c>
      <c r="L124" s="20"/>
    </row>
    <row r="125" spans="1:12">
      <c r="A125" s="101">
        <v>121</v>
      </c>
      <c r="B125" s="66" t="s">
        <v>438</v>
      </c>
      <c r="C125" s="58"/>
      <c r="D125" s="58"/>
      <c r="E125" s="65">
        <v>12</v>
      </c>
      <c r="F125" s="58" t="s">
        <v>25</v>
      </c>
      <c r="G125" s="64">
        <v>25.83</v>
      </c>
      <c r="H125" s="108">
        <f t="shared" si="12"/>
        <v>309.95999999999998</v>
      </c>
      <c r="I125" s="118">
        <v>23</v>
      </c>
      <c r="J125" s="111">
        <f t="shared" si="22"/>
        <v>31.770899999999997</v>
      </c>
      <c r="K125" s="111">
        <f t="shared" si="21"/>
        <v>381.25079999999997</v>
      </c>
      <c r="L125" s="20"/>
    </row>
    <row r="126" spans="1:12">
      <c r="A126" s="101">
        <v>122</v>
      </c>
      <c r="B126" s="66" t="s">
        <v>496</v>
      </c>
      <c r="C126" s="58">
        <v>772090110</v>
      </c>
      <c r="D126" s="58" t="s">
        <v>386</v>
      </c>
      <c r="E126" s="65">
        <v>3</v>
      </c>
      <c r="F126" s="58" t="s">
        <v>427</v>
      </c>
      <c r="G126" s="64">
        <v>12.65</v>
      </c>
      <c r="H126" s="113">
        <f t="shared" si="12"/>
        <v>37.950000000000003</v>
      </c>
      <c r="I126" s="118">
        <v>8</v>
      </c>
      <c r="J126" s="116">
        <f>G126*1.08</f>
        <v>13.662000000000001</v>
      </c>
      <c r="K126" s="116">
        <f t="shared" ref="K126:K127" si="23">E126*G126*1.08</f>
        <v>40.986000000000004</v>
      </c>
      <c r="L126" s="20"/>
    </row>
    <row r="127" spans="1:12">
      <c r="A127" s="101">
        <v>123</v>
      </c>
      <c r="B127" s="67" t="s">
        <v>378</v>
      </c>
      <c r="C127" s="68">
        <v>117720907</v>
      </c>
      <c r="D127" s="69" t="s">
        <v>371</v>
      </c>
      <c r="E127" s="70">
        <v>20</v>
      </c>
      <c r="F127" s="58" t="s">
        <v>374</v>
      </c>
      <c r="G127" s="64">
        <v>17.72</v>
      </c>
      <c r="H127" s="113">
        <f>E127*G127</f>
        <v>354.4</v>
      </c>
      <c r="I127" s="118">
        <v>8</v>
      </c>
      <c r="J127" s="116">
        <f>G127*1.08</f>
        <v>19.137599999999999</v>
      </c>
      <c r="K127" s="116">
        <f t="shared" si="23"/>
        <v>382.75200000000001</v>
      </c>
      <c r="L127" s="20"/>
    </row>
    <row r="128" spans="1:12">
      <c r="A128" s="101">
        <v>124</v>
      </c>
      <c r="B128" s="74" t="s">
        <v>439</v>
      </c>
      <c r="C128" s="58"/>
      <c r="D128" s="58"/>
      <c r="E128" s="65">
        <v>4</v>
      </c>
      <c r="F128" s="58" t="s">
        <v>303</v>
      </c>
      <c r="G128" s="64">
        <v>29.54</v>
      </c>
      <c r="H128" s="113">
        <f t="shared" si="12"/>
        <v>118.16</v>
      </c>
      <c r="I128" s="118">
        <v>23</v>
      </c>
      <c r="J128" s="111">
        <f t="shared" si="13"/>
        <v>36.334199999999996</v>
      </c>
      <c r="K128" s="116">
        <f t="shared" si="14"/>
        <v>145.33679999999998</v>
      </c>
      <c r="L128" s="20"/>
    </row>
    <row r="129" spans="1:12">
      <c r="A129" s="101">
        <v>125</v>
      </c>
      <c r="B129" s="66" t="s">
        <v>482</v>
      </c>
      <c r="C129" s="58">
        <v>139720110</v>
      </c>
      <c r="D129" s="58" t="s">
        <v>386</v>
      </c>
      <c r="E129" s="65">
        <v>3</v>
      </c>
      <c r="F129" s="58" t="s">
        <v>427</v>
      </c>
      <c r="G129" s="64">
        <v>14.01</v>
      </c>
      <c r="H129" s="113">
        <f t="shared" si="12"/>
        <v>42.03</v>
      </c>
      <c r="I129" s="118">
        <v>23</v>
      </c>
      <c r="J129" s="111">
        <f t="shared" ref="J129:J134" si="24">G129*1.23</f>
        <v>17.232299999999999</v>
      </c>
      <c r="K129" s="116">
        <f t="shared" ref="K129:K134" si="25">E129*G129*1.23</f>
        <v>51.696899999999999</v>
      </c>
      <c r="L129" s="20"/>
    </row>
    <row r="130" spans="1:12">
      <c r="A130" s="101">
        <v>126</v>
      </c>
      <c r="B130" s="66" t="s">
        <v>440</v>
      </c>
      <c r="C130" s="58"/>
      <c r="D130" s="58"/>
      <c r="E130" s="65">
        <v>4</v>
      </c>
      <c r="F130" s="58" t="s">
        <v>303</v>
      </c>
      <c r="G130" s="64">
        <v>42.19</v>
      </c>
      <c r="H130" s="108">
        <f t="shared" si="12"/>
        <v>168.76</v>
      </c>
      <c r="I130" s="118">
        <v>23</v>
      </c>
      <c r="J130" s="116">
        <f t="shared" si="24"/>
        <v>51.893699999999995</v>
      </c>
      <c r="K130" s="116">
        <f t="shared" si="25"/>
        <v>207.57479999999998</v>
      </c>
      <c r="L130" s="20"/>
    </row>
    <row r="131" spans="1:12">
      <c r="A131" s="101">
        <v>127</v>
      </c>
      <c r="B131" s="66" t="s">
        <v>504</v>
      </c>
      <c r="C131" s="58">
        <v>613760429</v>
      </c>
      <c r="D131" s="58" t="s">
        <v>386</v>
      </c>
      <c r="E131" s="65">
        <v>4</v>
      </c>
      <c r="F131" s="58" t="s">
        <v>303</v>
      </c>
      <c r="G131" s="64">
        <v>51.47</v>
      </c>
      <c r="H131" s="108">
        <f t="shared" si="12"/>
        <v>205.88</v>
      </c>
      <c r="I131" s="118">
        <v>23</v>
      </c>
      <c r="J131" s="111">
        <f t="shared" si="24"/>
        <v>63.308099999999996</v>
      </c>
      <c r="K131" s="116">
        <f t="shared" si="25"/>
        <v>253.23239999999998</v>
      </c>
      <c r="L131" s="20"/>
    </row>
    <row r="132" spans="1:12">
      <c r="A132" s="101">
        <v>128</v>
      </c>
      <c r="B132" s="66" t="s">
        <v>513</v>
      </c>
      <c r="C132" s="58">
        <v>658280114</v>
      </c>
      <c r="D132" s="58" t="s">
        <v>386</v>
      </c>
      <c r="E132" s="65">
        <v>6</v>
      </c>
      <c r="F132" s="58" t="s">
        <v>427</v>
      </c>
      <c r="G132" s="64">
        <v>146.62</v>
      </c>
      <c r="H132" s="108">
        <f t="shared" si="12"/>
        <v>879.72</v>
      </c>
      <c r="I132" s="118">
        <v>23</v>
      </c>
      <c r="J132" s="111">
        <f t="shared" si="24"/>
        <v>180.3426</v>
      </c>
      <c r="K132" s="116">
        <f t="shared" si="25"/>
        <v>1082.0555999999999</v>
      </c>
      <c r="L132" s="20"/>
    </row>
    <row r="133" spans="1:12">
      <c r="A133" s="101">
        <v>129</v>
      </c>
      <c r="B133" s="66" t="s">
        <v>441</v>
      </c>
      <c r="C133" s="58"/>
      <c r="D133" s="58"/>
      <c r="E133" s="65">
        <v>4</v>
      </c>
      <c r="F133" s="58" t="s">
        <v>303</v>
      </c>
      <c r="G133" s="64">
        <v>64.14</v>
      </c>
      <c r="H133" s="113">
        <f t="shared" si="12"/>
        <v>256.56</v>
      </c>
      <c r="I133" s="118">
        <v>23</v>
      </c>
      <c r="J133" s="111">
        <f t="shared" si="24"/>
        <v>78.892200000000003</v>
      </c>
      <c r="K133" s="116">
        <f t="shared" si="25"/>
        <v>315.56880000000001</v>
      </c>
      <c r="L133" s="20"/>
    </row>
    <row r="134" spans="1:12">
      <c r="A134" s="101">
        <v>130</v>
      </c>
      <c r="B134" s="66" t="s">
        <v>494</v>
      </c>
      <c r="C134" s="58">
        <v>807870111</v>
      </c>
      <c r="D134" s="58" t="s">
        <v>386</v>
      </c>
      <c r="E134" s="65">
        <v>3</v>
      </c>
      <c r="F134" s="58" t="s">
        <v>303</v>
      </c>
      <c r="G134" s="64">
        <v>22.79</v>
      </c>
      <c r="H134" s="113">
        <f t="shared" ref="H134:H165" si="26">E134*G134</f>
        <v>68.37</v>
      </c>
      <c r="I134" s="118">
        <v>23</v>
      </c>
      <c r="J134" s="111">
        <f t="shared" si="24"/>
        <v>28.031699999999997</v>
      </c>
      <c r="K134" s="116">
        <f t="shared" si="25"/>
        <v>84.095100000000002</v>
      </c>
      <c r="L134" s="20"/>
    </row>
    <row r="135" spans="1:12">
      <c r="A135" s="101">
        <v>131</v>
      </c>
      <c r="B135" s="66" t="s">
        <v>442</v>
      </c>
      <c r="C135" s="58">
        <v>789820118</v>
      </c>
      <c r="D135" s="58" t="s">
        <v>386</v>
      </c>
      <c r="E135" s="65">
        <v>10</v>
      </c>
      <c r="F135" s="58" t="s">
        <v>303</v>
      </c>
      <c r="G135" s="64">
        <v>66.67</v>
      </c>
      <c r="H135" s="113">
        <f t="shared" si="26"/>
        <v>666.7</v>
      </c>
      <c r="I135" s="118">
        <v>8</v>
      </c>
      <c r="J135" s="111">
        <f>G135*1.08</f>
        <v>72.003600000000006</v>
      </c>
      <c r="K135" s="116">
        <f>E135*G135*1.08</f>
        <v>720.03600000000006</v>
      </c>
      <c r="L135" s="20"/>
    </row>
    <row r="136" spans="1:12">
      <c r="A136" s="101">
        <v>132</v>
      </c>
      <c r="B136" s="66" t="s">
        <v>510</v>
      </c>
      <c r="C136" s="58">
        <v>789940427</v>
      </c>
      <c r="D136" s="58" t="s">
        <v>386</v>
      </c>
      <c r="E136" s="65">
        <v>3</v>
      </c>
      <c r="F136" s="58" t="s">
        <v>303</v>
      </c>
      <c r="G136" s="64">
        <v>8.27</v>
      </c>
      <c r="H136" s="108">
        <f t="shared" si="26"/>
        <v>24.81</v>
      </c>
      <c r="I136" s="118">
        <v>8</v>
      </c>
      <c r="J136" s="111">
        <f>G136*1.08</f>
        <v>8.9315999999999995</v>
      </c>
      <c r="K136" s="111">
        <f t="shared" ref="K136" si="27">E136*G136*1.08</f>
        <v>26.794799999999999</v>
      </c>
      <c r="L136" s="20"/>
    </row>
    <row r="137" spans="1:12">
      <c r="A137" s="101">
        <v>133</v>
      </c>
      <c r="B137" s="66" t="s">
        <v>507</v>
      </c>
      <c r="C137" s="58">
        <v>792690115</v>
      </c>
      <c r="D137" s="58" t="s">
        <v>386</v>
      </c>
      <c r="E137" s="65">
        <v>4</v>
      </c>
      <c r="F137" s="58" t="s">
        <v>297</v>
      </c>
      <c r="G137" s="64">
        <v>11.74</v>
      </c>
      <c r="H137" s="113">
        <f t="shared" si="26"/>
        <v>46.96</v>
      </c>
      <c r="I137" s="118">
        <v>23</v>
      </c>
      <c r="J137" s="111">
        <f t="shared" ref="J137" si="28">G137*1.23</f>
        <v>14.440200000000001</v>
      </c>
      <c r="K137" s="116">
        <f t="shared" ref="K137" si="29">E137*G137*1.23</f>
        <v>57.760800000000003</v>
      </c>
      <c r="L137" s="20"/>
    </row>
    <row r="138" spans="1:12" s="12" customFormat="1">
      <c r="A138" s="101">
        <v>134</v>
      </c>
      <c r="B138" s="75" t="s">
        <v>443</v>
      </c>
      <c r="C138" s="77">
        <v>794120111</v>
      </c>
      <c r="D138" s="77" t="s">
        <v>386</v>
      </c>
      <c r="E138" s="65">
        <v>30</v>
      </c>
      <c r="F138" s="77" t="s">
        <v>303</v>
      </c>
      <c r="G138" s="64">
        <v>8.4700000000000006</v>
      </c>
      <c r="H138" s="113">
        <f>E138*G138</f>
        <v>254.10000000000002</v>
      </c>
      <c r="I138" s="118">
        <v>23</v>
      </c>
      <c r="J138" s="111">
        <f t="shared" ref="J138:J166" si="30">G138*1.23</f>
        <v>10.418100000000001</v>
      </c>
      <c r="K138" s="116">
        <f t="shared" ref="K138:K166" si="31">E138*G138*1.23</f>
        <v>312.54300000000001</v>
      </c>
      <c r="L138" s="20"/>
    </row>
    <row r="139" spans="1:12">
      <c r="A139" s="101">
        <v>135</v>
      </c>
      <c r="B139" s="86" t="s">
        <v>551</v>
      </c>
      <c r="C139" s="85" t="s">
        <v>552</v>
      </c>
      <c r="D139" s="61" t="s">
        <v>387</v>
      </c>
      <c r="E139" s="62">
        <v>1</v>
      </c>
      <c r="F139" s="61" t="s">
        <v>301</v>
      </c>
      <c r="G139" s="63">
        <v>8.4700000000000006</v>
      </c>
      <c r="H139" s="108">
        <f t="shared" si="26"/>
        <v>8.4700000000000006</v>
      </c>
      <c r="I139" s="118">
        <v>23</v>
      </c>
      <c r="J139" s="111">
        <f t="shared" si="30"/>
        <v>10.418100000000001</v>
      </c>
      <c r="K139" s="111">
        <f t="shared" si="31"/>
        <v>10.418100000000001</v>
      </c>
      <c r="L139" s="20"/>
    </row>
    <row r="140" spans="1:12" ht="24">
      <c r="A140" s="101">
        <v>136</v>
      </c>
      <c r="B140" s="66" t="s">
        <v>491</v>
      </c>
      <c r="C140" s="58">
        <v>799200119</v>
      </c>
      <c r="D140" s="58" t="s">
        <v>386</v>
      </c>
      <c r="E140" s="65">
        <v>4</v>
      </c>
      <c r="F140" s="58" t="s">
        <v>427</v>
      </c>
      <c r="G140" s="64">
        <v>26.16</v>
      </c>
      <c r="H140" s="113">
        <f t="shared" si="26"/>
        <v>104.64</v>
      </c>
      <c r="I140" s="118">
        <v>23</v>
      </c>
      <c r="J140" s="111">
        <f t="shared" si="30"/>
        <v>32.1768</v>
      </c>
      <c r="K140" s="116">
        <f t="shared" si="31"/>
        <v>128.7072</v>
      </c>
      <c r="L140" s="20"/>
    </row>
    <row r="141" spans="1:12">
      <c r="A141" s="101">
        <v>137</v>
      </c>
      <c r="B141" s="84" t="s">
        <v>553</v>
      </c>
      <c r="C141" s="85">
        <v>796630425</v>
      </c>
      <c r="D141" s="61" t="s">
        <v>387</v>
      </c>
      <c r="E141" s="62">
        <v>1</v>
      </c>
      <c r="F141" s="61" t="s">
        <v>202</v>
      </c>
      <c r="G141" s="63">
        <v>25.84</v>
      </c>
      <c r="H141" s="108">
        <f t="shared" si="26"/>
        <v>25.84</v>
      </c>
      <c r="I141" s="118">
        <v>23</v>
      </c>
      <c r="J141" s="111">
        <f t="shared" si="30"/>
        <v>31.783200000000001</v>
      </c>
      <c r="K141" s="111">
        <f t="shared" si="31"/>
        <v>31.783200000000001</v>
      </c>
      <c r="L141" s="20"/>
    </row>
    <row r="142" spans="1:12">
      <c r="A142" s="101">
        <v>138</v>
      </c>
      <c r="B142" s="66" t="s">
        <v>472</v>
      </c>
      <c r="C142" s="58" t="s">
        <v>473</v>
      </c>
      <c r="D142" s="58"/>
      <c r="E142" s="65">
        <v>5</v>
      </c>
      <c r="F142" s="58" t="s">
        <v>301</v>
      </c>
      <c r="G142" s="64">
        <v>22.79</v>
      </c>
      <c r="H142" s="113">
        <f t="shared" si="26"/>
        <v>113.94999999999999</v>
      </c>
      <c r="I142" s="118">
        <v>23</v>
      </c>
      <c r="J142" s="111">
        <f t="shared" si="30"/>
        <v>28.031699999999997</v>
      </c>
      <c r="K142" s="116">
        <f t="shared" si="31"/>
        <v>140.15849999999998</v>
      </c>
      <c r="L142" s="20"/>
    </row>
    <row r="143" spans="1:12">
      <c r="A143" s="101">
        <v>139</v>
      </c>
      <c r="B143" s="66" t="s">
        <v>464</v>
      </c>
      <c r="C143" s="58"/>
      <c r="D143" s="58" t="s">
        <v>386</v>
      </c>
      <c r="E143" s="65">
        <v>1</v>
      </c>
      <c r="F143" s="58" t="s">
        <v>427</v>
      </c>
      <c r="G143" s="64">
        <v>35.44</v>
      </c>
      <c r="H143" s="108">
        <f t="shared" si="26"/>
        <v>35.44</v>
      </c>
      <c r="I143" s="118">
        <v>23</v>
      </c>
      <c r="J143" s="111">
        <f t="shared" si="30"/>
        <v>43.591199999999994</v>
      </c>
      <c r="K143" s="111">
        <f t="shared" si="31"/>
        <v>43.591199999999994</v>
      </c>
      <c r="L143" s="20"/>
    </row>
    <row r="144" spans="1:12">
      <c r="A144" s="101">
        <v>140</v>
      </c>
      <c r="B144" s="66" t="s">
        <v>454</v>
      </c>
      <c r="C144" s="82"/>
      <c r="D144" s="58" t="s">
        <v>452</v>
      </c>
      <c r="E144" s="65">
        <v>1</v>
      </c>
      <c r="F144" s="58" t="s">
        <v>303</v>
      </c>
      <c r="G144" s="64">
        <v>41.89</v>
      </c>
      <c r="H144" s="108">
        <f t="shared" si="26"/>
        <v>41.89</v>
      </c>
      <c r="I144" s="118">
        <v>23</v>
      </c>
      <c r="J144" s="116">
        <f t="shared" si="30"/>
        <v>51.524700000000003</v>
      </c>
      <c r="K144" s="116">
        <f t="shared" si="31"/>
        <v>51.524700000000003</v>
      </c>
      <c r="L144" s="20"/>
    </row>
    <row r="145" spans="1:12">
      <c r="A145" s="101">
        <v>141</v>
      </c>
      <c r="B145" s="66" t="s">
        <v>453</v>
      </c>
      <c r="C145" s="82"/>
      <c r="D145" s="58" t="s">
        <v>452</v>
      </c>
      <c r="E145" s="65">
        <v>2</v>
      </c>
      <c r="F145" s="58" t="s">
        <v>427</v>
      </c>
      <c r="G145" s="64">
        <v>8.86</v>
      </c>
      <c r="H145" s="108">
        <f t="shared" si="26"/>
        <v>17.72</v>
      </c>
      <c r="I145" s="118">
        <v>23</v>
      </c>
      <c r="J145" s="111">
        <f t="shared" si="30"/>
        <v>10.897799999999998</v>
      </c>
      <c r="K145" s="116">
        <f t="shared" si="31"/>
        <v>21.795599999999997</v>
      </c>
      <c r="L145" s="20"/>
    </row>
    <row r="146" spans="1:12" s="12" customFormat="1">
      <c r="A146" s="101">
        <v>142</v>
      </c>
      <c r="B146" s="75" t="s">
        <v>565</v>
      </c>
      <c r="C146" s="94" t="s">
        <v>573</v>
      </c>
      <c r="D146" s="77" t="s">
        <v>386</v>
      </c>
      <c r="E146" s="65">
        <v>30</v>
      </c>
      <c r="F146" s="77" t="s">
        <v>291</v>
      </c>
      <c r="G146" s="64">
        <v>87.87</v>
      </c>
      <c r="H146" s="113">
        <f>E146*G146</f>
        <v>2636.1000000000004</v>
      </c>
      <c r="I146" s="118">
        <v>23</v>
      </c>
      <c r="J146" s="111">
        <f t="shared" si="30"/>
        <v>108.0801</v>
      </c>
      <c r="K146" s="116">
        <f t="shared" si="31"/>
        <v>3242.4030000000002</v>
      </c>
      <c r="L146" s="20"/>
    </row>
    <row r="147" spans="1:12">
      <c r="A147" s="101">
        <v>143</v>
      </c>
      <c r="B147" s="66" t="s">
        <v>506</v>
      </c>
      <c r="C147" s="58">
        <v>140000112</v>
      </c>
      <c r="D147" s="58" t="s">
        <v>386</v>
      </c>
      <c r="E147" s="65">
        <v>3</v>
      </c>
      <c r="F147" s="58" t="s">
        <v>427</v>
      </c>
      <c r="G147" s="64">
        <v>58.22</v>
      </c>
      <c r="H147" s="108">
        <f t="shared" si="26"/>
        <v>174.66</v>
      </c>
      <c r="I147" s="118">
        <v>23</v>
      </c>
      <c r="J147" s="111">
        <f t="shared" si="30"/>
        <v>71.610599999999991</v>
      </c>
      <c r="K147" s="111">
        <f t="shared" si="31"/>
        <v>214.83179999999999</v>
      </c>
      <c r="L147" s="20"/>
    </row>
    <row r="148" spans="1:12">
      <c r="A148" s="101">
        <v>144</v>
      </c>
      <c r="B148" s="66" t="s">
        <v>444</v>
      </c>
      <c r="C148" s="58"/>
      <c r="D148" s="58"/>
      <c r="E148" s="65">
        <v>18</v>
      </c>
      <c r="F148" s="58" t="s">
        <v>303</v>
      </c>
      <c r="G148" s="64">
        <v>21.94</v>
      </c>
      <c r="H148" s="113">
        <f>E148*G148</f>
        <v>394.92</v>
      </c>
      <c r="I148" s="118">
        <v>23</v>
      </c>
      <c r="J148" s="111">
        <f t="shared" si="30"/>
        <v>26.9862</v>
      </c>
      <c r="K148" s="116">
        <f t="shared" si="31"/>
        <v>485.7516</v>
      </c>
      <c r="L148" s="20"/>
    </row>
    <row r="149" spans="1:12" ht="36">
      <c r="A149" s="101">
        <v>145</v>
      </c>
      <c r="B149" s="59" t="s">
        <v>554</v>
      </c>
      <c r="C149" s="60">
        <v>810933162</v>
      </c>
      <c r="D149" s="61" t="s">
        <v>387</v>
      </c>
      <c r="E149" s="62">
        <v>5</v>
      </c>
      <c r="F149" s="61" t="s">
        <v>555</v>
      </c>
      <c r="G149" s="63">
        <v>20.22</v>
      </c>
      <c r="H149" s="113">
        <f t="shared" si="26"/>
        <v>101.1</v>
      </c>
      <c r="I149" s="118">
        <v>23</v>
      </c>
      <c r="J149" s="116">
        <f t="shared" si="30"/>
        <v>24.8706</v>
      </c>
      <c r="K149" s="116">
        <f t="shared" si="31"/>
        <v>124.35299999999999</v>
      </c>
      <c r="L149" s="20"/>
    </row>
    <row r="150" spans="1:12">
      <c r="A150" s="101">
        <v>146</v>
      </c>
      <c r="B150" s="66" t="s">
        <v>445</v>
      </c>
      <c r="C150" s="58"/>
      <c r="D150" s="58"/>
      <c r="E150" s="65">
        <v>2</v>
      </c>
      <c r="F150" s="58" t="s">
        <v>303</v>
      </c>
      <c r="G150" s="64">
        <v>162.86000000000001</v>
      </c>
      <c r="H150" s="108">
        <f t="shared" si="26"/>
        <v>325.72000000000003</v>
      </c>
      <c r="I150" s="118">
        <v>23</v>
      </c>
      <c r="J150" s="111">
        <f t="shared" si="30"/>
        <v>200.31780000000001</v>
      </c>
      <c r="K150" s="116">
        <f t="shared" si="31"/>
        <v>400.63560000000001</v>
      </c>
      <c r="L150" s="20"/>
    </row>
    <row r="151" spans="1:12" ht="24">
      <c r="A151" s="101">
        <v>147</v>
      </c>
      <c r="B151" s="84" t="s">
        <v>556</v>
      </c>
      <c r="C151" s="85">
        <v>853470115</v>
      </c>
      <c r="D151" s="61" t="s">
        <v>387</v>
      </c>
      <c r="E151" s="62">
        <v>1</v>
      </c>
      <c r="F151" s="61" t="s">
        <v>297</v>
      </c>
      <c r="G151" s="63">
        <v>46.89</v>
      </c>
      <c r="H151" s="108">
        <f t="shared" si="26"/>
        <v>46.89</v>
      </c>
      <c r="I151" s="118">
        <v>23</v>
      </c>
      <c r="J151" s="111">
        <f t="shared" si="30"/>
        <v>57.674700000000001</v>
      </c>
      <c r="K151" s="111">
        <f t="shared" si="31"/>
        <v>57.674700000000001</v>
      </c>
      <c r="L151" s="20"/>
    </row>
    <row r="152" spans="1:12">
      <c r="A152" s="101">
        <v>148</v>
      </c>
      <c r="B152" s="66" t="s">
        <v>516</v>
      </c>
      <c r="C152" s="58">
        <v>795780112</v>
      </c>
      <c r="D152" s="58" t="s">
        <v>386</v>
      </c>
      <c r="E152" s="65">
        <v>3</v>
      </c>
      <c r="F152" s="58" t="s">
        <v>303</v>
      </c>
      <c r="G152" s="64">
        <v>34.01</v>
      </c>
      <c r="H152" s="108">
        <f t="shared" si="26"/>
        <v>102.03</v>
      </c>
      <c r="I152" s="118">
        <v>23</v>
      </c>
      <c r="J152" s="111">
        <f t="shared" si="30"/>
        <v>41.832299999999996</v>
      </c>
      <c r="K152" s="111">
        <f t="shared" si="31"/>
        <v>125.4969</v>
      </c>
      <c r="L152" s="20"/>
    </row>
    <row r="153" spans="1:12">
      <c r="A153" s="101">
        <v>149</v>
      </c>
      <c r="B153" s="66" t="s">
        <v>451</v>
      </c>
      <c r="C153" s="82"/>
      <c r="D153" s="58" t="s">
        <v>452</v>
      </c>
      <c r="E153" s="65">
        <v>1</v>
      </c>
      <c r="F153" s="58" t="s">
        <v>369</v>
      </c>
      <c r="G153" s="64">
        <v>151.88999999999999</v>
      </c>
      <c r="H153" s="108">
        <f t="shared" si="26"/>
        <v>151.88999999999999</v>
      </c>
      <c r="I153" s="118">
        <v>23</v>
      </c>
      <c r="J153" s="116">
        <f t="shared" si="30"/>
        <v>186.82469999999998</v>
      </c>
      <c r="K153" s="116">
        <f t="shared" si="31"/>
        <v>186.82469999999998</v>
      </c>
      <c r="L153" s="20"/>
    </row>
    <row r="154" spans="1:12">
      <c r="A154" s="101">
        <v>150</v>
      </c>
      <c r="B154" s="66" t="s">
        <v>456</v>
      </c>
      <c r="C154" s="82"/>
      <c r="D154" s="58" t="s">
        <v>452</v>
      </c>
      <c r="E154" s="65">
        <v>1</v>
      </c>
      <c r="F154" s="58" t="s">
        <v>390</v>
      </c>
      <c r="G154" s="64">
        <v>50.63</v>
      </c>
      <c r="H154" s="108">
        <f t="shared" si="26"/>
        <v>50.63</v>
      </c>
      <c r="I154" s="118">
        <v>23</v>
      </c>
      <c r="J154" s="111">
        <f t="shared" si="30"/>
        <v>62.274900000000002</v>
      </c>
      <c r="K154" s="111">
        <f t="shared" si="31"/>
        <v>62.274900000000002</v>
      </c>
      <c r="L154" s="20"/>
    </row>
    <row r="155" spans="1:12">
      <c r="A155" s="101">
        <v>151</v>
      </c>
      <c r="B155" s="66" t="s">
        <v>520</v>
      </c>
      <c r="C155" s="58" t="s">
        <v>521</v>
      </c>
      <c r="D155" s="58" t="s">
        <v>386</v>
      </c>
      <c r="E155" s="65">
        <v>5</v>
      </c>
      <c r="F155" s="58" t="s">
        <v>303</v>
      </c>
      <c r="G155" s="64">
        <v>28.69</v>
      </c>
      <c r="H155" s="113">
        <f t="shared" si="26"/>
        <v>143.45000000000002</v>
      </c>
      <c r="I155" s="118">
        <v>23</v>
      </c>
      <c r="J155" s="111">
        <f t="shared" si="30"/>
        <v>35.288699999999999</v>
      </c>
      <c r="K155" s="116">
        <f t="shared" si="31"/>
        <v>176.44350000000003</v>
      </c>
      <c r="L155" s="20"/>
    </row>
    <row r="156" spans="1:12">
      <c r="A156" s="101">
        <v>152</v>
      </c>
      <c r="B156" s="66" t="s">
        <v>447</v>
      </c>
      <c r="C156" s="58"/>
      <c r="D156" s="58"/>
      <c r="E156" s="65">
        <v>2</v>
      </c>
      <c r="F156" s="58" t="s">
        <v>303</v>
      </c>
      <c r="G156" s="64">
        <v>27.01</v>
      </c>
      <c r="H156" s="113">
        <f t="shared" si="26"/>
        <v>54.02</v>
      </c>
      <c r="I156" s="118">
        <v>23</v>
      </c>
      <c r="J156" s="111">
        <f t="shared" si="30"/>
        <v>33.222300000000004</v>
      </c>
      <c r="K156" s="111">
        <f t="shared" si="31"/>
        <v>66.444600000000008</v>
      </c>
      <c r="L156" s="20"/>
    </row>
    <row r="157" spans="1:12">
      <c r="A157" s="101">
        <v>153</v>
      </c>
      <c r="B157" s="66" t="s">
        <v>495</v>
      </c>
      <c r="C157" s="58">
        <v>810560119</v>
      </c>
      <c r="D157" s="58" t="s">
        <v>386</v>
      </c>
      <c r="E157" s="65">
        <v>3</v>
      </c>
      <c r="F157" s="58" t="s">
        <v>303</v>
      </c>
      <c r="G157" s="64">
        <v>41.89</v>
      </c>
      <c r="H157" s="108">
        <f t="shared" si="26"/>
        <v>125.67</v>
      </c>
      <c r="I157" s="118">
        <v>23</v>
      </c>
      <c r="J157" s="116">
        <f t="shared" si="30"/>
        <v>51.524700000000003</v>
      </c>
      <c r="K157" s="116">
        <f t="shared" si="31"/>
        <v>154.57409999999999</v>
      </c>
      <c r="L157" s="20"/>
    </row>
    <row r="158" spans="1:12">
      <c r="A158" s="101">
        <v>154</v>
      </c>
      <c r="B158" s="66" t="s">
        <v>446</v>
      </c>
      <c r="C158" s="58"/>
      <c r="D158" s="58"/>
      <c r="E158" s="65">
        <v>12</v>
      </c>
      <c r="F158" s="58" t="s">
        <v>27</v>
      </c>
      <c r="G158" s="64">
        <v>5.0599999999999996</v>
      </c>
      <c r="H158" s="113">
        <f t="shared" si="26"/>
        <v>60.72</v>
      </c>
      <c r="I158" s="118">
        <v>23</v>
      </c>
      <c r="J158" s="116">
        <f t="shared" si="30"/>
        <v>6.2237999999999998</v>
      </c>
      <c r="K158" s="116">
        <f t="shared" si="31"/>
        <v>74.685599999999994</v>
      </c>
      <c r="L158" s="20"/>
    </row>
    <row r="159" spans="1:12">
      <c r="A159" s="101">
        <v>155</v>
      </c>
      <c r="B159" s="66" t="s">
        <v>489</v>
      </c>
      <c r="C159" s="58">
        <v>808156428</v>
      </c>
      <c r="D159" s="58" t="s">
        <v>386</v>
      </c>
      <c r="E159" s="65">
        <v>6</v>
      </c>
      <c r="F159" s="58" t="s">
        <v>210</v>
      </c>
      <c r="G159" s="64">
        <v>11.81</v>
      </c>
      <c r="H159" s="108">
        <f t="shared" si="26"/>
        <v>70.86</v>
      </c>
      <c r="I159" s="118">
        <v>23</v>
      </c>
      <c r="J159" s="111">
        <f>G159*1.23</f>
        <v>14.526300000000001</v>
      </c>
      <c r="K159" s="111">
        <f t="shared" si="31"/>
        <v>87.157799999999995</v>
      </c>
      <c r="L159" s="20"/>
    </row>
    <row r="160" spans="1:12">
      <c r="A160" s="101">
        <v>156</v>
      </c>
      <c r="B160" s="66" t="s">
        <v>497</v>
      </c>
      <c r="C160" s="58">
        <v>810925112</v>
      </c>
      <c r="D160" s="58" t="s">
        <v>386</v>
      </c>
      <c r="E160" s="119">
        <v>6</v>
      </c>
      <c r="F160" s="119" t="s">
        <v>587</v>
      </c>
      <c r="G160" s="120">
        <f>3*12.23</f>
        <v>36.69</v>
      </c>
      <c r="H160" s="116">
        <f>E160*G160</f>
        <v>220.14</v>
      </c>
      <c r="I160" s="118">
        <v>23</v>
      </c>
      <c r="J160" s="116">
        <f>G160*1.23</f>
        <v>45.128699999999995</v>
      </c>
      <c r="K160" s="116">
        <f>E160*G160*1.23</f>
        <v>270.7722</v>
      </c>
      <c r="L160" s="20"/>
    </row>
    <row r="161" spans="1:12">
      <c r="A161" s="101">
        <v>157</v>
      </c>
      <c r="B161" s="66" t="s">
        <v>448</v>
      </c>
      <c r="C161" s="58"/>
      <c r="D161" s="58"/>
      <c r="E161" s="65">
        <v>20</v>
      </c>
      <c r="F161" s="58" t="s">
        <v>303</v>
      </c>
      <c r="G161" s="64">
        <v>15.02</v>
      </c>
      <c r="H161" s="113">
        <f t="shared" si="26"/>
        <v>300.39999999999998</v>
      </c>
      <c r="I161" s="118">
        <v>23</v>
      </c>
      <c r="J161" s="111">
        <f t="shared" si="30"/>
        <v>18.474599999999999</v>
      </c>
      <c r="K161" s="116">
        <f t="shared" si="31"/>
        <v>369.49199999999996</v>
      </c>
      <c r="L161" s="20"/>
    </row>
    <row r="162" spans="1:12" ht="24">
      <c r="A162" s="101">
        <v>158</v>
      </c>
      <c r="B162" s="103" t="s">
        <v>585</v>
      </c>
      <c r="C162" s="58"/>
      <c r="D162" s="58"/>
      <c r="E162" s="65">
        <v>100</v>
      </c>
      <c r="F162" s="58" t="s">
        <v>416</v>
      </c>
      <c r="G162" s="64">
        <v>17.73</v>
      </c>
      <c r="H162" s="113">
        <f t="shared" si="26"/>
        <v>1773</v>
      </c>
      <c r="I162" s="118">
        <v>23</v>
      </c>
      <c r="J162" s="116">
        <f t="shared" si="30"/>
        <v>21.8079</v>
      </c>
      <c r="K162" s="116">
        <f t="shared" si="31"/>
        <v>2180.79</v>
      </c>
      <c r="L162" s="20"/>
    </row>
    <row r="163" spans="1:12">
      <c r="A163" s="101">
        <v>159</v>
      </c>
      <c r="B163" s="66" t="s">
        <v>449</v>
      </c>
      <c r="C163" s="58">
        <v>810530115</v>
      </c>
      <c r="D163" s="58" t="s">
        <v>386</v>
      </c>
      <c r="E163" s="65">
        <v>10</v>
      </c>
      <c r="F163" s="58" t="s">
        <v>303</v>
      </c>
      <c r="G163" s="64">
        <v>23.34</v>
      </c>
      <c r="H163" s="113">
        <f t="shared" si="26"/>
        <v>233.4</v>
      </c>
      <c r="I163" s="118">
        <v>23</v>
      </c>
      <c r="J163" s="111">
        <f t="shared" si="30"/>
        <v>28.708199999999998</v>
      </c>
      <c r="K163" s="116">
        <f t="shared" si="31"/>
        <v>287.08199999999999</v>
      </c>
      <c r="L163" s="20"/>
    </row>
    <row r="164" spans="1:12">
      <c r="A164" s="101">
        <v>160</v>
      </c>
      <c r="B164" s="66" t="s">
        <v>509</v>
      </c>
      <c r="C164" s="58">
        <v>88519311</v>
      </c>
      <c r="D164" s="58" t="s">
        <v>386</v>
      </c>
      <c r="E164" s="65">
        <v>3</v>
      </c>
      <c r="F164" s="58" t="s">
        <v>210</v>
      </c>
      <c r="G164" s="64">
        <v>35.4</v>
      </c>
      <c r="H164" s="113">
        <f t="shared" si="26"/>
        <v>106.19999999999999</v>
      </c>
      <c r="I164" s="118">
        <v>23</v>
      </c>
      <c r="J164" s="111">
        <f t="shared" si="30"/>
        <v>43.541999999999994</v>
      </c>
      <c r="K164" s="116">
        <f t="shared" si="31"/>
        <v>130.62599999999998</v>
      </c>
      <c r="L164" s="20"/>
    </row>
    <row r="165" spans="1:12">
      <c r="A165" s="101">
        <v>161</v>
      </c>
      <c r="B165" s="66" t="s">
        <v>450</v>
      </c>
      <c r="C165" s="58"/>
      <c r="D165" s="58"/>
      <c r="E165" s="65">
        <v>8</v>
      </c>
      <c r="F165" s="58" t="s">
        <v>303</v>
      </c>
      <c r="G165" s="64">
        <v>80.16</v>
      </c>
      <c r="H165" s="113">
        <f t="shared" si="26"/>
        <v>641.28</v>
      </c>
      <c r="I165" s="118">
        <v>23</v>
      </c>
      <c r="J165" s="111">
        <f t="shared" si="30"/>
        <v>98.596799999999988</v>
      </c>
      <c r="K165" s="116">
        <f t="shared" si="31"/>
        <v>788.7743999999999</v>
      </c>
      <c r="L165" s="20"/>
    </row>
    <row r="166" spans="1:12">
      <c r="A166" s="101">
        <v>162</v>
      </c>
      <c r="B166" s="66" t="s">
        <v>511</v>
      </c>
      <c r="C166" s="58">
        <v>901946119</v>
      </c>
      <c r="D166" s="58" t="s">
        <v>386</v>
      </c>
      <c r="E166" s="65">
        <v>3</v>
      </c>
      <c r="F166" s="58" t="s">
        <v>427</v>
      </c>
      <c r="G166" s="64">
        <v>42.51</v>
      </c>
      <c r="H166" s="113">
        <f>E166*G166</f>
        <v>127.53</v>
      </c>
      <c r="I166" s="118">
        <v>23</v>
      </c>
      <c r="J166" s="111">
        <f t="shared" si="30"/>
        <v>52.287299999999995</v>
      </c>
      <c r="K166" s="116">
        <f t="shared" si="31"/>
        <v>156.86189999999999</v>
      </c>
      <c r="L166" s="20"/>
    </row>
    <row r="167" spans="1:12" ht="16.5" thickBot="1">
      <c r="A167" s="202" t="s">
        <v>20</v>
      </c>
      <c r="B167" s="204"/>
      <c r="C167" s="204"/>
      <c r="D167" s="204"/>
      <c r="E167" s="204"/>
      <c r="F167" s="204"/>
      <c r="G167" s="107" t="s">
        <v>21</v>
      </c>
      <c r="H167" s="114">
        <f>SUM(H5:H166)</f>
        <v>71786.869999999981</v>
      </c>
      <c r="I167" s="204" t="s">
        <v>22</v>
      </c>
      <c r="J167" s="204"/>
      <c r="K167" s="115">
        <f>SUM(K5:K166)</f>
        <v>87837.968099999984</v>
      </c>
      <c r="L167" s="20"/>
    </row>
    <row r="173" spans="1:12">
      <c r="K173" s="20"/>
    </row>
    <row r="174" spans="1:12">
      <c r="H174" s="28" t="s">
        <v>580</v>
      </c>
      <c r="I174" s="28"/>
      <c r="J174" s="28"/>
    </row>
    <row r="175" spans="1:12">
      <c r="H175" s="28" t="s">
        <v>579</v>
      </c>
      <c r="I175" s="28"/>
      <c r="J175" s="28"/>
    </row>
  </sheetData>
  <mergeCells count="4">
    <mergeCell ref="A1:K1"/>
    <mergeCell ref="A2:K2"/>
    <mergeCell ref="A167:F167"/>
    <mergeCell ref="I167:J167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 1 vwr international</vt:lpstr>
      <vt:lpstr>5 elektromed_SCruz</vt:lpstr>
      <vt:lpstr>część nr 15</vt:lpstr>
      <vt:lpstr>28 KRAKCHEMIA</vt:lpstr>
      <vt:lpstr>28 ALFACHEM</vt:lpstr>
      <vt:lpstr>' 1 vwr international'!Obszar_wydruku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Gliniewicz</dc:creator>
  <cp:lastModifiedBy>adobrzynska</cp:lastModifiedBy>
  <cp:lastPrinted>2019-12-11T10:22:50Z</cp:lastPrinted>
  <dcterms:created xsi:type="dcterms:W3CDTF">2017-06-27T08:32:13Z</dcterms:created>
  <dcterms:modified xsi:type="dcterms:W3CDTF">2019-12-11T11:28:36Z</dcterms:modified>
</cp:coreProperties>
</file>