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30" activeTab="3"/>
  </bookViews>
  <sheets>
    <sheet name="Pakiet 2" sheetId="1" r:id="rId1"/>
    <sheet name="Pakiet 4" sheetId="2" r:id="rId2"/>
    <sheet name="Pakiet 6" sheetId="3" r:id="rId3"/>
    <sheet name="Pakiet 9" sheetId="4" r:id="rId4"/>
    <sheet name="Pakiet 26" sheetId="5" r:id="rId5"/>
    <sheet name="Pakiet 27" sheetId="6" r:id="rId6"/>
    <sheet name="Pakiet 28" sheetId="7" r:id="rId7"/>
    <sheet name="Pakiet 31" sheetId="8" r:id="rId8"/>
    <sheet name="Pakiet 47" sheetId="9" r:id="rId9"/>
    <sheet name="Pakiet 50" sheetId="10" r:id="rId10"/>
    <sheet name="Pakiet 57" sheetId="11" r:id="rId11"/>
    <sheet name="Pakiet 86" sheetId="12" r:id="rId12"/>
    <sheet name="Pakiet 95" sheetId="13" r:id="rId13"/>
    <sheet name="Pakiet 97" sheetId="14" r:id="rId14"/>
    <sheet name="Pakiet 101" sheetId="15" r:id="rId15"/>
    <sheet name="Pakiet 102" sheetId="16" r:id="rId16"/>
    <sheet name="Pakiet 103" sheetId="17" r:id="rId17"/>
    <sheet name="Pakiet 104" sheetId="18" r:id="rId18"/>
  </sheets>
  <definedNames/>
  <calcPr fullCalcOnLoad="1"/>
</workbook>
</file>

<file path=xl/sharedStrings.xml><?xml version="1.0" encoding="utf-8"?>
<sst xmlns="http://schemas.openxmlformats.org/spreadsheetml/2006/main" count="652" uniqueCount="103">
  <si>
    <t>Lp.</t>
  </si>
  <si>
    <t>Nazwa</t>
  </si>
  <si>
    <t>Szacunkowe zapotrzebowanie na okres obowiązywania umowy</t>
  </si>
  <si>
    <t>J.m.</t>
  </si>
  <si>
    <t>Ilość zrealizowana</t>
  </si>
  <si>
    <t>Ilość zamówiona</t>
  </si>
  <si>
    <t>Umowa:</t>
  </si>
  <si>
    <t>Kontrahent:</t>
  </si>
  <si>
    <t>2</t>
  </si>
  <si>
    <t>3</t>
  </si>
  <si>
    <t>4</t>
  </si>
  <si>
    <t>5</t>
  </si>
  <si>
    <t>Vat         %</t>
  </si>
  <si>
    <t>Pakiet 2</t>
  </si>
  <si>
    <t>Cena jednostkowa netto</t>
  </si>
  <si>
    <t>Cena netto (kol. 4x6)</t>
  </si>
  <si>
    <t>Wartość netto zużycia             (kol. 6x10)</t>
  </si>
  <si>
    <t>10</t>
  </si>
  <si>
    <t>Wartość brutto zużycia                   (kol. 12+Vat)</t>
  </si>
  <si>
    <t>Cena brutto             (kol. 7+Vat)</t>
  </si>
  <si>
    <t>Wartość brutto pozostała do realizacji         (kol. 9-13)</t>
  </si>
  <si>
    <t>Pakiet 9</t>
  </si>
  <si>
    <t>Pakiet 6</t>
  </si>
  <si>
    <t>Pakiet 4</t>
  </si>
  <si>
    <t>Nr katalogowy / nazwa własna</t>
  </si>
  <si>
    <t>Komórki oznaczone kolorem wypełniane są automatycznie</t>
  </si>
  <si>
    <t>*</t>
  </si>
  <si>
    <t>Uwaga! Wykonawca wypełnia tylko do kolumny 9.</t>
  </si>
  <si>
    <t>Wykonawca zobowiązany jest do przesłania wypełnionego formularza cewnowego po wyborze jego oferty jako najkorzystniejszej na adres: zamowienia@wss.zgierz.pl</t>
  </si>
  <si>
    <t>szt.</t>
  </si>
  <si>
    <t>Cewniki Couveliera</t>
  </si>
  <si>
    <t xml:space="preserve">Cewniki do żyly pępowinowej z kontrastującego w RTG PCV Fr. 5 - 7 </t>
  </si>
  <si>
    <t>szt</t>
  </si>
  <si>
    <t xml:space="preserve">Igła do znieczuleń splotów w rozm 08/100 mm i 07/50mm </t>
  </si>
  <si>
    <t>Czujnik do pulsoksymetru</t>
  </si>
  <si>
    <t>op</t>
  </si>
  <si>
    <t>Pakiet 26</t>
  </si>
  <si>
    <t>Linia do żywienia</t>
  </si>
  <si>
    <t>Pakiet 28</t>
  </si>
  <si>
    <t>sz</t>
  </si>
  <si>
    <t>Pakiet 31</t>
  </si>
  <si>
    <t xml:space="preserve">Obwody oddechowe do respiratorów ze złączem </t>
  </si>
  <si>
    <t>Obwody oddechowe do aparatów do znieczuleń z workiem</t>
  </si>
  <si>
    <t>Zamknięty system do odsysania do stosowania przez 72 H</t>
  </si>
  <si>
    <t>Zamknięty system do inhalacji, nebulizacji do nawilżacza o poj. 500 ml</t>
  </si>
  <si>
    <t>Zamknięty system do inhalacji nebulizacji do nawilżacza o poj. 1000 ml</t>
  </si>
  <si>
    <t>Obwody oddechowe</t>
  </si>
  <si>
    <t>Pakiet 47</t>
  </si>
  <si>
    <t>Rękawice diagnostyczne, nitrylowe</t>
  </si>
  <si>
    <t>Pakiet 50</t>
  </si>
  <si>
    <t>Rurka intubacyjna zbrojna z mankietem niskociśnieniowym rozm. 5,0-9,0</t>
  </si>
  <si>
    <t>Rurka tracheostomijna zbrojna z ruchomym szyldem rozm. 7-7,7, 8-8,5</t>
  </si>
  <si>
    <t>rurka tracheostomijna z pojedynczym mankietem niskociśnieniowym rozm. 5,0-11,0</t>
  </si>
  <si>
    <t>Rurka intubacyjna z mankietem niskociśnieniowym rozm. 5,0-10,0</t>
  </si>
  <si>
    <t>Strzykawki 50-60 ml białe z gumowym tłokiem</t>
  </si>
  <si>
    <t>Strzykawki 50-60 ml bursztynowe z gumowym tłokiem</t>
  </si>
  <si>
    <t>Strzykawki z gumowym tłokiem 3-częściowej o poj. 20 ml, z końcówką luer lock</t>
  </si>
  <si>
    <t>Pakiet 57</t>
  </si>
  <si>
    <t>System kraników z przewodem dwukroplówkowym</t>
  </si>
  <si>
    <t>System kraników z przewodem trzykroplówkowym</t>
  </si>
  <si>
    <t xml:space="preserve">System kraników z przewodem pięciokroplówym </t>
  </si>
  <si>
    <t>System kraników bez przewodu</t>
  </si>
  <si>
    <t>System kraników</t>
  </si>
  <si>
    <t>Pakiet 86</t>
  </si>
  <si>
    <t>Cewniki Dwuswiatłowodowe 7F Zestaw do kaniulacji dużych naczyń dł.20 cm</t>
  </si>
  <si>
    <t>Cewniki</t>
  </si>
  <si>
    <t>podpis upoważnionego przedstawiciela Wykonawcy</t>
  </si>
  <si>
    <t>Maski do nieinwazyjnej wentylacji</t>
  </si>
  <si>
    <t>Rurki</t>
  </si>
  <si>
    <t>Cewnik trójświatłowodowy 7F Zestaw do kaniulacji dużych naczyń dł.20 cm</t>
  </si>
  <si>
    <t>Pakiet 95</t>
  </si>
  <si>
    <t xml:space="preserve">strzykawki trzy częściowe z gumowym tłokiem z końcówką Luer Lock </t>
  </si>
  <si>
    <t xml:space="preserve">kaniule </t>
  </si>
  <si>
    <t>Pakiet 97</t>
  </si>
  <si>
    <t xml:space="preserve">Cewniki do odsysania dróg oddechowych </t>
  </si>
  <si>
    <t>Rekawice diagnostyczne, nitrylowe, bezpudrowe do procedur wysokiego ryzyka z przedłużonym rolowanym mankietem, wytrzymałe na rozdarcie wg  normy EN 420 lub równowaznej w tym conajmniej:  dł.min 289 mm, powierzchnia mikroteksturowana z dodatkową teksturą na palcach. Grubość min. na palcu wg normy EN 455 lub równoważnej w tym conajmniej: 16±0,02mm, AQL max 1.5 zgodne z dyrektywą o wyrobie medycznym w rozm. S, M, L, XL</t>
  </si>
  <si>
    <t>Pakiet 101</t>
  </si>
  <si>
    <t xml:space="preserve">jednorazowe mankiety </t>
  </si>
  <si>
    <t>Jednorazowe mankiety z 1 drenem zakończonym złączką luer record do pomiaru cisnienia dla noworodkow a 40 szt</t>
  </si>
  <si>
    <t>Rurka dooskrzelowa prawoskrętna z zestawem złączy z zaciskami rozm. 32</t>
  </si>
  <si>
    <t>Rurka dooskrzelowa lewoskrętna  z zestawem złączy z zaciskami rozm. 32, 35, 37, 39, 41</t>
  </si>
  <si>
    <t>Rurka intubacyjna z odsysaniem znad manketu z mankietem niskociśnieniowym do długotrwałej intubacji rozm. 7,5, 8,0, 8,5</t>
  </si>
  <si>
    <t>Rurka intubacyjna bez mankietu uszczelniająca z oznaczeniem rozmiaru na baloniku kontrolnym i na łączniku  rozm. 2,0-4,0</t>
  </si>
  <si>
    <t>Linia do żywienia za pomocą pompy żywieniowej . W zestawie miekkie opakowanie typu Easy Bag , przez pompę z komorą kroplową, zamykanym kranikiem do podawania leków, łącznikiem do zgłębników typu ENLock. Linia kompatybilna z pompą posiadaną przez szpital  typu AMIKA</t>
  </si>
  <si>
    <t>Maski jednorazowego użytku  do nieinwazyjnej wentylacji z przeciekiem, termiczna stabilna maska do prowadzenia wentylacji, śr. 22 mm wewnętrzna</t>
  </si>
  <si>
    <t xml:space="preserve">cewniki </t>
  </si>
  <si>
    <t>cewnik oraz igła</t>
  </si>
  <si>
    <t xml:space="preserve">Cewnik pokryty materiałem antybakteryjnym polineksamid metakrylatu (Certofix) </t>
  </si>
  <si>
    <t>Kraniki wykonane z poliamidu</t>
  </si>
  <si>
    <t>Zestawy do kaniulacji winny posiadac min.: igłę typu Y z dodatkowym portem, prowadnicę z nitinolu, całkowicie odporna na załamanie, bezigłowe automatyczne zastawki do zabezpieczenia każdego kanału cewnika, kabel do lokalizacji cewnika przy pomocy odczytu EKG, wszystkie drobne elementy poza prowadnicą i cewnikiem pakowane w dodatkowy woreczek.</t>
  </si>
  <si>
    <t>Pakiet 103</t>
  </si>
  <si>
    <t xml:space="preserve">Kaniule dożylne z zabezpieczeniem przed zakłuciem. Od 4 do 6 pasków widocznych w RTG. Koreczek portu górnego z zabezpieczeniem przed przypadkowym otwarciem lub samozamykającym się portem górnym z komorą ułatwiającą obserwację napływu krwi.Wyposażona w zastawkę antyzwrotną zapobiegającą wypływowi krwi w momencie wkłucia.Kaniula bezpieczna  chroniąca przed przypadkami nieprzewidzianej ekspozycji na krew po wycofaniu igły -  przed wypływem krwi i zachlapaniem. Igła cienkościenna , zapewniająca duży przepływ.Średnica i długośc kaniul oznaczona kolorem. Rozmiary 16G - 45mm - 50 mm, 18G - 32 mm -45 mm. Zamawiający określi ilość i rozmiar kaniuli przy realizacji zamówienia   </t>
  </si>
  <si>
    <t>Kaniule dla noworodków  26G - 19 mm</t>
  </si>
  <si>
    <t>Pakiet 104</t>
  </si>
  <si>
    <t xml:space="preserve">Wykonawca składający ofertę zobowiązany jest do posiadania autoryzowanego serwisu urządzeń  i akcesoriów Masimo SET  </t>
  </si>
  <si>
    <t>Cewniki Couveliera moczowe CH od 10 do 24</t>
  </si>
  <si>
    <t>Cewniki do odsysania dróg oddechowych dla dorosłych bez kontroli ssania</t>
  </si>
  <si>
    <t>Pakiet 27</t>
  </si>
  <si>
    <t>Zestaw do pomiaru cisnienia, mankiety</t>
  </si>
  <si>
    <t>Zestaw do pomiaru cisnienia metodą krwawą z możliwością podłączenia do butelki z plynem infuzyjnym , złączka typ RJ jednorazowego użytku , jałowy</t>
  </si>
  <si>
    <t>Przetwornik do pomiaru ciśnienia metodą krwawą z wtykiem RJ kompatybilne z monitorem EDAN M 80</t>
  </si>
  <si>
    <t>Zamawiający wymaga strzykawek kompatybilnych z posiadanymi przez szpital pompami infuzyjnymi typu: MINDRAY, PILOT A2, ASCOR SEP11, ASCOR AP24, MEDIMA, ALARIS i jednocześnie wpisanymi w  oryginalną instrukcję obsługi pomp i fabrycznie wpisanymi w menu pomp.</t>
  </si>
  <si>
    <t>Czujnik typu LNCS  do pulsoksymetru Sp O2 dla noworodków (&gt;3 kg) i  wcześniaków  (&lt;3 kg), produkt bezlateksowy,  przylepny, dł. kabla ok. 45 cm, kompatybilny z posiadanym przez Szpital pulsoksymetrem MASIMO, będącym w okresie gwarancyjnym. Ze względu, iż Zamawiwjący posiada plusoksymetr , będący w okresie gwarancyjnym, wymaga czujników wykonanych w technologii Masimo SET.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</si>
</sst>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[$-415]d\ mmmm\ yyyy"/>
    <numFmt numFmtId="167" formatCode="_-* #,##0.00\ _z_ł_-;\-* #,##0.00\ _z_ł_-;_-* \-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.5"/>
      <color indexed="8"/>
      <name val="Arial Narrow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E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3" fillId="25" borderId="0" applyNumberFormat="0" applyBorder="0" applyAlignment="0" applyProtection="0"/>
    <xf numFmtId="0" fontId="36" fillId="26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7" borderId="0" applyNumberFormat="0" applyBorder="0" applyAlignment="0" applyProtection="0"/>
    <xf numFmtId="0" fontId="13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13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36" fillId="35" borderId="0" applyNumberFormat="0" applyBorder="0" applyAlignment="0" applyProtection="0"/>
    <xf numFmtId="0" fontId="13" fillId="36" borderId="0" applyNumberFormat="0" applyBorder="0" applyAlignment="0" applyProtection="0"/>
    <xf numFmtId="0" fontId="36" fillId="37" borderId="0" applyNumberFormat="0" applyBorder="0" applyAlignment="0" applyProtection="0"/>
    <xf numFmtId="0" fontId="13" fillId="38" borderId="0" applyNumberFormat="0" applyBorder="0" applyAlignment="0" applyProtection="0"/>
    <xf numFmtId="0" fontId="36" fillId="39" borderId="0" applyNumberFormat="0" applyBorder="0" applyAlignment="0" applyProtection="0"/>
    <xf numFmtId="0" fontId="13" fillId="28" borderId="0" applyNumberFormat="0" applyBorder="0" applyAlignment="0" applyProtection="0"/>
    <xf numFmtId="0" fontId="36" fillId="40" borderId="0" applyNumberFormat="0" applyBorder="0" applyAlignment="0" applyProtection="0"/>
    <xf numFmtId="0" fontId="13" fillId="30" borderId="0" applyNumberFormat="0" applyBorder="0" applyAlignment="0" applyProtection="0"/>
    <xf numFmtId="0" fontId="36" fillId="41" borderId="0" applyNumberFormat="0" applyBorder="0" applyAlignment="0" applyProtection="0"/>
    <xf numFmtId="0" fontId="13" fillId="42" borderId="0" applyNumberFormat="0" applyBorder="0" applyAlignment="0" applyProtection="0"/>
    <xf numFmtId="0" fontId="37" fillId="43" borderId="1" applyNumberFormat="0" applyAlignment="0" applyProtection="0"/>
    <xf numFmtId="0" fontId="14" fillId="13" borderId="2" applyNumberFormat="0" applyAlignment="0" applyProtection="0"/>
    <xf numFmtId="0" fontId="38" fillId="44" borderId="3" applyNumberFormat="0" applyAlignment="0" applyProtection="0"/>
    <xf numFmtId="0" fontId="15" fillId="45" borderId="4" applyNumberFormat="0" applyAlignment="0" applyProtection="0"/>
    <xf numFmtId="0" fontId="39" fillId="46" borderId="0" applyNumberFormat="0" applyBorder="0" applyAlignment="0" applyProtection="0"/>
    <xf numFmtId="0" fontId="1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47" borderId="7" applyNumberFormat="0" applyAlignment="0" applyProtection="0"/>
    <xf numFmtId="0" fontId="18" fillId="48" borderId="8" applyNumberFormat="0" applyAlignment="0" applyProtection="0"/>
    <xf numFmtId="0" fontId="42" fillId="0" borderId="9" applyNumberFormat="0" applyFill="0" applyAlignment="0" applyProtection="0"/>
    <xf numFmtId="0" fontId="19" fillId="0" borderId="10" applyNumberFormat="0" applyFill="0" applyAlignment="0" applyProtection="0"/>
    <xf numFmtId="0" fontId="43" fillId="0" borderId="11" applyNumberFormat="0" applyFill="0" applyAlignment="0" applyProtection="0"/>
    <xf numFmtId="0" fontId="20" fillId="0" borderId="12" applyNumberFormat="0" applyFill="0" applyAlignment="0" applyProtection="0"/>
    <xf numFmtId="0" fontId="44" fillId="0" borderId="13" applyNumberFormat="0" applyFill="0" applyAlignment="0" applyProtection="0"/>
    <xf numFmtId="0" fontId="2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22" fillId="50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46" fillId="44" borderId="1" applyNumberFormat="0" applyAlignment="0" applyProtection="0"/>
    <xf numFmtId="0" fontId="23" fillId="45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0" fontId="47" fillId="0" borderId="15" applyNumberFormat="0" applyFill="0" applyAlignment="0" applyProtection="0"/>
    <xf numFmtId="0" fontId="3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51" borderId="17" applyNumberFormat="0" applyFont="0" applyAlignment="0" applyProtection="0"/>
    <xf numFmtId="0" fontId="1" fillId="52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53" borderId="0" applyNumberFormat="0" applyBorder="0" applyAlignment="0" applyProtection="0"/>
    <xf numFmtId="0" fontId="27" fillId="5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54" borderId="19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0" applyNumberFormat="1" applyFont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2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4" borderId="24" xfId="0" applyNumberFormat="1" applyFont="1" applyFill="1" applyBorder="1" applyAlignment="1" applyProtection="1">
      <alignment horizontal="center" vertical="center" wrapText="1"/>
      <protection/>
    </xf>
    <xf numFmtId="9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5" borderId="24" xfId="0" applyNumberFormat="1" applyFont="1" applyFill="1" applyBorder="1" applyAlignment="1" applyProtection="1">
      <alignment horizontal="center" vertical="center" wrapText="1"/>
      <protection/>
    </xf>
    <xf numFmtId="0" fontId="12" fillId="56" borderId="19" xfId="0" applyFont="1" applyFill="1" applyBorder="1" applyAlignment="1" applyProtection="1">
      <alignment horizontal="center" vertical="center" wrapText="1"/>
      <protection/>
    </xf>
    <xf numFmtId="0" fontId="11" fillId="56" borderId="19" xfId="0" applyFont="1" applyFill="1" applyBorder="1" applyAlignment="1" applyProtection="1">
      <alignment horizontal="center" vertical="center" wrapText="1"/>
      <protection/>
    </xf>
    <xf numFmtId="0" fontId="11" fillId="57" borderId="24" xfId="0" applyFont="1" applyFill="1" applyBorder="1" applyAlignment="1" applyProtection="1">
      <alignment horizontal="center" vertical="center" wrapText="1"/>
      <protection locked="0"/>
    </xf>
    <xf numFmtId="0" fontId="11" fillId="57" borderId="24" xfId="0" applyFont="1" applyFill="1" applyBorder="1" applyAlignment="1" applyProtection="1">
      <alignment horizontal="center" vertical="center" wrapText="1"/>
      <protection/>
    </xf>
    <xf numFmtId="49" fontId="12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56" borderId="19" xfId="0" applyFont="1" applyFill="1" applyBorder="1" applyAlignment="1" applyProtection="1">
      <alignment horizontal="center" vertical="center" wrapText="1"/>
      <protection locked="0"/>
    </xf>
    <xf numFmtId="49" fontId="2" fillId="56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5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 wrapText="1"/>
      <protection locked="0"/>
    </xf>
    <xf numFmtId="49" fontId="54" fillId="0" borderId="0" xfId="0" applyNumberFormat="1" applyFont="1" applyAlignment="1" applyProtection="1">
      <alignment horizontal="center" wrapText="1"/>
      <protection/>
    </xf>
    <xf numFmtId="49" fontId="53" fillId="0" borderId="0" xfId="0" applyNumberFormat="1" applyFont="1" applyAlignment="1" applyProtection="1">
      <alignment horizontal="center" wrapText="1"/>
      <protection/>
    </xf>
    <xf numFmtId="49" fontId="53" fillId="0" borderId="0" xfId="0" applyNumberFormat="1" applyFont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56" borderId="19" xfId="0" applyFont="1" applyFill="1" applyBorder="1" applyAlignment="1" applyProtection="1">
      <alignment horizontal="center" vertical="center" wrapText="1"/>
      <protection locked="0"/>
    </xf>
    <xf numFmtId="0" fontId="8" fillId="56" borderId="19" xfId="0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0" borderId="24" xfId="0" applyNumberFormat="1" applyFont="1" applyBorder="1" applyAlignment="1" applyProtection="1">
      <alignment horizontal="center" vertical="center" wrapText="1"/>
      <protection locked="0"/>
    </xf>
    <xf numFmtId="164" fontId="8" fillId="54" borderId="24" xfId="0" applyNumberFormat="1" applyFont="1" applyFill="1" applyBorder="1" applyAlignment="1" applyProtection="1">
      <alignment horizontal="center" vertical="center" wrapText="1"/>
      <protection/>
    </xf>
    <xf numFmtId="9" fontId="8" fillId="0" borderId="24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49" fontId="8" fillId="56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Border="1" applyAlignment="1" applyProtection="1">
      <alignment horizontal="center" vertical="center" wrapText="1"/>
      <protection locked="0"/>
    </xf>
    <xf numFmtId="9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25" xfId="0" applyNumberFormat="1" applyFont="1" applyBorder="1" applyAlignment="1" applyProtection="1">
      <alignment horizontal="center" vertical="center" wrapText="1"/>
      <protection locked="0"/>
    </xf>
    <xf numFmtId="2" fontId="8" fillId="0" borderId="25" xfId="0" applyNumberFormat="1" applyFont="1" applyBorder="1" applyAlignment="1" applyProtection="1">
      <alignment horizontal="center" vertical="center" wrapText="1"/>
      <protection locked="0"/>
    </xf>
    <xf numFmtId="165" fontId="8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49" fontId="55" fillId="0" borderId="0" xfId="0" applyNumberFormat="1" applyFont="1" applyAlignment="1" applyProtection="1">
      <alignment horizontal="center" vertical="center" wrapText="1"/>
      <protection locked="0"/>
    </xf>
    <xf numFmtId="49" fontId="55" fillId="0" borderId="0" xfId="0" applyNumberFormat="1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0" fillId="0" borderId="25" xfId="87" applyFont="1" applyBorder="1" applyAlignment="1">
      <alignment horizontal="center" vertical="center" wrapText="1"/>
      <protection/>
    </xf>
    <xf numFmtId="2" fontId="53" fillId="0" borderId="25" xfId="0" applyNumberFormat="1" applyFont="1" applyBorder="1" applyAlignment="1" applyProtection="1">
      <alignment horizontal="center" vertical="center" wrapText="1"/>
      <protection locked="0"/>
    </xf>
    <xf numFmtId="165" fontId="53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31" fillId="2" borderId="19" xfId="0" applyNumberFormat="1" applyFont="1" applyFill="1" applyBorder="1" applyAlignment="1" applyProtection="1">
      <alignment horizontal="center" vertical="center" wrapText="1"/>
      <protection/>
    </xf>
    <xf numFmtId="0" fontId="31" fillId="2" borderId="19" xfId="0" applyFont="1" applyFill="1" applyBorder="1" applyAlignment="1" applyProtection="1">
      <alignment horizontal="center" vertical="center" wrapText="1"/>
      <protection/>
    </xf>
    <xf numFmtId="49" fontId="31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56" borderId="19" xfId="0" applyFont="1" applyFill="1" applyBorder="1" applyAlignment="1" applyProtection="1">
      <alignment horizontal="center" vertical="center" wrapText="1"/>
      <protection locked="0"/>
    </xf>
    <xf numFmtId="0" fontId="31" fillId="56" borderId="19" xfId="0" applyFont="1" applyFill="1" applyBorder="1" applyAlignment="1" applyProtection="1">
      <alignment horizontal="center" vertical="center" wrapText="1"/>
      <protection/>
    </xf>
    <xf numFmtId="2" fontId="8" fillId="0" borderId="25" xfId="0" applyNumberFormat="1" applyFont="1" applyBorder="1" applyAlignment="1" applyProtection="1">
      <alignment horizontal="center" vertical="center" wrapText="1"/>
      <protection locked="0"/>
    </xf>
    <xf numFmtId="164" fontId="8" fillId="54" borderId="24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2" fontId="8" fillId="0" borderId="19" xfId="0" applyNumberFormat="1" applyFont="1" applyBorder="1" applyAlignment="1" applyProtection="1">
      <alignment horizontal="center" vertical="center" wrapText="1"/>
      <protection locked="0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33" fillId="0" borderId="0" xfId="0" applyNumberFormat="1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49" fontId="57" fillId="0" borderId="0" xfId="0" applyNumberFormat="1" applyFont="1" applyAlignment="1" applyProtection="1">
      <alignment horizontal="center" vertical="center" wrapText="1"/>
      <protection locked="0"/>
    </xf>
    <xf numFmtId="49" fontId="47" fillId="0" borderId="0" xfId="0" applyNumberFormat="1" applyFont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5" xfId="87" applyFont="1" applyFill="1" applyBorder="1" applyAlignment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Fill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49" fontId="55" fillId="0" borderId="0" xfId="0" applyNumberFormat="1" applyFont="1" applyFill="1" applyAlignment="1" applyProtection="1">
      <alignment horizontal="center" vertical="center"/>
      <protection locked="0"/>
    </xf>
    <xf numFmtId="49" fontId="55" fillId="0" borderId="0" xfId="0" applyNumberFormat="1" applyFont="1" applyFill="1" applyAlignment="1" applyProtection="1">
      <alignment horizontal="center" vertical="center" wrapText="1"/>
      <protection locked="0"/>
    </xf>
    <xf numFmtId="49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49" fontId="57" fillId="0" borderId="0" xfId="0" applyNumberFormat="1" applyFont="1" applyFill="1" applyAlignment="1" applyProtection="1">
      <alignment horizontal="center" vertical="center" wrapText="1"/>
      <protection locked="0"/>
    </xf>
    <xf numFmtId="49" fontId="53" fillId="0" borderId="0" xfId="0" applyNumberFormat="1" applyFont="1" applyFill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2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9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3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2" customWidth="1"/>
    <col min="2" max="2" width="31.421875" style="22" customWidth="1"/>
    <col min="3" max="3" width="12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13</v>
      </c>
    </row>
    <row r="3" spans="1:14" ht="15">
      <c r="A3" s="8"/>
      <c r="B3" s="46" t="s">
        <v>30</v>
      </c>
      <c r="C3" s="47"/>
      <c r="D3" s="48"/>
      <c r="E3" s="48"/>
      <c r="F3" s="49"/>
      <c r="G3" s="49"/>
      <c r="H3" s="49"/>
      <c r="I3" s="49"/>
      <c r="J3" s="47"/>
      <c r="K3" s="41"/>
      <c r="L3" s="10"/>
      <c r="M3" s="10"/>
      <c r="N3" s="11"/>
    </row>
    <row r="4" spans="1:14" ht="15" customHeight="1">
      <c r="A4" s="9">
        <v>1</v>
      </c>
      <c r="B4" s="50" t="s">
        <v>8</v>
      </c>
      <c r="C4" s="50" t="s">
        <v>9</v>
      </c>
      <c r="D4" s="50" t="s">
        <v>10</v>
      </c>
      <c r="E4" s="50" t="s">
        <v>11</v>
      </c>
      <c r="F4" s="51">
        <v>6</v>
      </c>
      <c r="G4" s="51">
        <v>7</v>
      </c>
      <c r="H4" s="51">
        <v>8</v>
      </c>
      <c r="I4" s="51">
        <v>9</v>
      </c>
      <c r="J4" s="50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52" t="s">
        <v>1</v>
      </c>
      <c r="C5" s="52" t="s">
        <v>24</v>
      </c>
      <c r="D5" s="52" t="s">
        <v>2</v>
      </c>
      <c r="E5" s="52" t="s">
        <v>3</v>
      </c>
      <c r="F5" s="53" t="s">
        <v>14</v>
      </c>
      <c r="G5" s="53" t="s">
        <v>15</v>
      </c>
      <c r="H5" s="53" t="s">
        <v>12</v>
      </c>
      <c r="I5" s="53" t="s">
        <v>19</v>
      </c>
      <c r="J5" s="5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54" t="s">
        <v>25</v>
      </c>
      <c r="C6" s="55"/>
      <c r="D6" s="55"/>
      <c r="E6" s="55"/>
      <c r="F6" s="56"/>
      <c r="G6" s="57" t="s">
        <v>26</v>
      </c>
      <c r="H6" s="56"/>
      <c r="I6" s="57" t="s">
        <v>26</v>
      </c>
      <c r="J6" s="55"/>
      <c r="K6" s="37"/>
      <c r="L6" s="32" t="s">
        <v>26</v>
      </c>
      <c r="M6" s="32" t="s">
        <v>26</v>
      </c>
      <c r="N6" s="32" t="s">
        <v>26</v>
      </c>
    </row>
    <row r="7" spans="1:14" ht="41.25" customHeight="1">
      <c r="A7" s="35">
        <f>A6+1</f>
        <v>1</v>
      </c>
      <c r="B7" s="105" t="s">
        <v>95</v>
      </c>
      <c r="C7" s="58"/>
      <c r="D7" s="69">
        <v>1000</v>
      </c>
      <c r="E7" s="70" t="s">
        <v>29</v>
      </c>
      <c r="F7" s="71"/>
      <c r="G7" s="61">
        <f>D7*F7</f>
        <v>0</v>
      </c>
      <c r="H7" s="62"/>
      <c r="I7" s="61">
        <f>G7*H7+G7</f>
        <v>0</v>
      </c>
      <c r="J7" s="59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ht="14.25" customHeight="1">
      <c r="B9" s="42" t="s">
        <v>27</v>
      </c>
    </row>
    <row r="10" spans="2:11" ht="63.75" customHeight="1">
      <c r="B10" s="44" t="s">
        <v>28</v>
      </c>
      <c r="K10" s="42"/>
    </row>
    <row r="11" spans="10:12" ht="14.25" customHeight="1">
      <c r="J11" s="21"/>
      <c r="K11" s="43" t="s">
        <v>66</v>
      </c>
      <c r="L11" s="22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="110" zoomScaleNormal="110" zoomScalePageLayoutView="0" workbookViewId="0" topLeftCell="A1">
      <selection activeCell="G12" sqref="G12"/>
    </sheetView>
  </sheetViews>
  <sheetFormatPr defaultColWidth="13.28125" defaultRowHeight="14.25" customHeight="1"/>
  <cols>
    <col min="1" max="1" width="2.7109375" style="12" customWidth="1"/>
    <col min="2" max="2" width="36.8515625" style="22" customWidth="1"/>
    <col min="3" max="3" width="11.281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15" ht="15" customHeight="1">
      <c r="B1" s="130" t="s">
        <v>7</v>
      </c>
      <c r="C1" s="131"/>
      <c r="D1" s="117"/>
      <c r="E1" s="117"/>
      <c r="F1" s="118"/>
      <c r="G1" s="132"/>
      <c r="H1" s="118"/>
      <c r="I1" s="132"/>
      <c r="J1" s="133"/>
      <c r="K1" s="118"/>
      <c r="L1" s="134"/>
      <c r="M1" s="134"/>
      <c r="N1" s="135"/>
      <c r="O1" s="135"/>
    </row>
    <row r="2" spans="2:15" ht="15" customHeight="1">
      <c r="B2" s="115" t="s">
        <v>6</v>
      </c>
      <c r="C2" s="116"/>
      <c r="D2" s="117"/>
      <c r="E2" s="117"/>
      <c r="F2" s="118"/>
      <c r="G2" s="132"/>
      <c r="H2" s="118"/>
      <c r="I2" s="132"/>
      <c r="J2" s="133"/>
      <c r="K2" s="118"/>
      <c r="L2" s="134"/>
      <c r="M2" s="134"/>
      <c r="N2" s="136" t="s">
        <v>49</v>
      </c>
      <c r="O2" s="135"/>
    </row>
    <row r="3" spans="1:15" ht="15">
      <c r="A3" s="8"/>
      <c r="B3" s="110" t="s">
        <v>68</v>
      </c>
      <c r="C3" s="119"/>
      <c r="D3" s="120"/>
      <c r="E3" s="120"/>
      <c r="F3" s="121"/>
      <c r="G3" s="137"/>
      <c r="H3" s="121"/>
      <c r="I3" s="137"/>
      <c r="J3" s="119"/>
      <c r="K3" s="121"/>
      <c r="L3" s="138"/>
      <c r="M3" s="138"/>
      <c r="N3" s="139"/>
      <c r="O3" s="135"/>
    </row>
    <row r="4" spans="1:15" ht="15" customHeight="1">
      <c r="A4" s="9">
        <v>1</v>
      </c>
      <c r="B4" s="111" t="s">
        <v>8</v>
      </c>
      <c r="C4" s="111" t="s">
        <v>9</v>
      </c>
      <c r="D4" s="111" t="s">
        <v>10</v>
      </c>
      <c r="E4" s="111" t="s">
        <v>11</v>
      </c>
      <c r="F4" s="122">
        <v>6</v>
      </c>
      <c r="G4" s="122">
        <v>7</v>
      </c>
      <c r="H4" s="122">
        <v>8</v>
      </c>
      <c r="I4" s="122">
        <v>9</v>
      </c>
      <c r="J4" s="111" t="s">
        <v>17</v>
      </c>
      <c r="K4" s="122">
        <v>11</v>
      </c>
      <c r="L4" s="122">
        <v>12</v>
      </c>
      <c r="M4" s="122">
        <v>13</v>
      </c>
      <c r="N4" s="122">
        <v>14</v>
      </c>
      <c r="O4" s="135"/>
    </row>
    <row r="5" spans="1:15" ht="63.75" customHeight="1">
      <c r="A5" s="3" t="s">
        <v>0</v>
      </c>
      <c r="B5" s="112" t="s">
        <v>1</v>
      </c>
      <c r="C5" s="112" t="s">
        <v>24</v>
      </c>
      <c r="D5" s="112" t="s">
        <v>2</v>
      </c>
      <c r="E5" s="112" t="s">
        <v>3</v>
      </c>
      <c r="F5" s="123" t="s">
        <v>14</v>
      </c>
      <c r="G5" s="123" t="s">
        <v>15</v>
      </c>
      <c r="H5" s="123" t="s">
        <v>12</v>
      </c>
      <c r="I5" s="123" t="s">
        <v>19</v>
      </c>
      <c r="J5" s="112" t="s">
        <v>5</v>
      </c>
      <c r="K5" s="123" t="s">
        <v>4</v>
      </c>
      <c r="L5" s="123" t="s">
        <v>16</v>
      </c>
      <c r="M5" s="123" t="s">
        <v>18</v>
      </c>
      <c r="N5" s="123" t="s">
        <v>20</v>
      </c>
      <c r="O5" s="135"/>
    </row>
    <row r="6" spans="1:15" ht="21" customHeight="1">
      <c r="A6" s="33">
        <v>0</v>
      </c>
      <c r="B6" s="113" t="s">
        <v>25</v>
      </c>
      <c r="C6" s="124"/>
      <c r="D6" s="124"/>
      <c r="E6" s="124"/>
      <c r="F6" s="125"/>
      <c r="G6" s="140" t="s">
        <v>26</v>
      </c>
      <c r="H6" s="125"/>
      <c r="I6" s="140" t="s">
        <v>26</v>
      </c>
      <c r="J6" s="124"/>
      <c r="K6" s="125"/>
      <c r="L6" s="140" t="s">
        <v>26</v>
      </c>
      <c r="M6" s="140" t="s">
        <v>26</v>
      </c>
      <c r="N6" s="140" t="s">
        <v>26</v>
      </c>
      <c r="O6" s="135"/>
    </row>
    <row r="7" spans="1:15" ht="40.5" customHeight="1">
      <c r="A7" s="35">
        <f>A6+1</f>
        <v>1</v>
      </c>
      <c r="B7" s="141" t="s">
        <v>79</v>
      </c>
      <c r="C7" s="127"/>
      <c r="D7" s="128">
        <v>5</v>
      </c>
      <c r="E7" s="127" t="s">
        <v>29</v>
      </c>
      <c r="F7" s="129"/>
      <c r="G7" s="142">
        <f>D7*F7</f>
        <v>0</v>
      </c>
      <c r="H7" s="143"/>
      <c r="I7" s="142">
        <f>G7*H7+G7</f>
        <v>0</v>
      </c>
      <c r="J7" s="144"/>
      <c r="K7" s="144"/>
      <c r="L7" s="142">
        <f aca="true" t="shared" si="0" ref="L7:L14">K7*F7</f>
        <v>0</v>
      </c>
      <c r="M7" s="142">
        <f aca="true" t="shared" si="1" ref="M7:M14">H7*L7+L7</f>
        <v>0</v>
      </c>
      <c r="N7" s="142">
        <f aca="true" t="shared" si="2" ref="N7:N14">I7-M7</f>
        <v>0</v>
      </c>
      <c r="O7" s="135"/>
    </row>
    <row r="8" spans="1:15" ht="41.25" customHeight="1">
      <c r="A8" s="34">
        <f aca="true" t="shared" si="3" ref="A8:A14">A7+1</f>
        <v>2</v>
      </c>
      <c r="B8" s="145" t="s">
        <v>80</v>
      </c>
      <c r="C8" s="146"/>
      <c r="D8" s="147">
        <v>5</v>
      </c>
      <c r="E8" s="146" t="s">
        <v>29</v>
      </c>
      <c r="F8" s="148"/>
      <c r="G8" s="149">
        <f aca="true" t="shared" si="4" ref="G8:G14">D8*F8</f>
        <v>0</v>
      </c>
      <c r="H8" s="150"/>
      <c r="I8" s="149">
        <f aca="true" t="shared" si="5" ref="I8:I14">G8*H8+G8</f>
        <v>0</v>
      </c>
      <c r="J8" s="151"/>
      <c r="K8" s="151"/>
      <c r="L8" s="149">
        <f t="shared" si="0"/>
        <v>0</v>
      </c>
      <c r="M8" s="149">
        <f t="shared" si="1"/>
        <v>0</v>
      </c>
      <c r="N8" s="149">
        <f t="shared" si="2"/>
        <v>0</v>
      </c>
      <c r="O8" s="135"/>
    </row>
    <row r="9" spans="1:15" ht="25.5">
      <c r="A9" s="34">
        <f t="shared" si="3"/>
        <v>3</v>
      </c>
      <c r="B9" s="145" t="s">
        <v>50</v>
      </c>
      <c r="C9" s="146"/>
      <c r="D9" s="147">
        <v>1000</v>
      </c>
      <c r="E9" s="146" t="s">
        <v>32</v>
      </c>
      <c r="F9" s="148"/>
      <c r="G9" s="149">
        <f t="shared" si="4"/>
        <v>0</v>
      </c>
      <c r="H9" s="150"/>
      <c r="I9" s="149">
        <f t="shared" si="5"/>
        <v>0</v>
      </c>
      <c r="J9" s="151"/>
      <c r="K9" s="151"/>
      <c r="L9" s="149">
        <f t="shared" si="0"/>
        <v>0</v>
      </c>
      <c r="M9" s="149">
        <f t="shared" si="1"/>
        <v>0</v>
      </c>
      <c r="N9" s="149">
        <f t="shared" si="2"/>
        <v>0</v>
      </c>
      <c r="O9" s="135"/>
    </row>
    <row r="10" spans="1:15" ht="55.5" customHeight="1">
      <c r="A10" s="34">
        <f t="shared" si="3"/>
        <v>4</v>
      </c>
      <c r="B10" s="145" t="s">
        <v>81</v>
      </c>
      <c r="C10" s="146"/>
      <c r="D10" s="147">
        <v>150</v>
      </c>
      <c r="E10" s="146" t="s">
        <v>32</v>
      </c>
      <c r="F10" s="148"/>
      <c r="G10" s="149">
        <f t="shared" si="4"/>
        <v>0</v>
      </c>
      <c r="H10" s="150"/>
      <c r="I10" s="149">
        <f t="shared" si="5"/>
        <v>0</v>
      </c>
      <c r="J10" s="151"/>
      <c r="K10" s="151"/>
      <c r="L10" s="149">
        <f t="shared" si="0"/>
        <v>0</v>
      </c>
      <c r="M10" s="149">
        <f t="shared" si="1"/>
        <v>0</v>
      </c>
      <c r="N10" s="149">
        <f t="shared" si="2"/>
        <v>0</v>
      </c>
      <c r="O10" s="135"/>
    </row>
    <row r="11" spans="1:15" ht="25.5">
      <c r="A11" s="34">
        <f t="shared" si="3"/>
        <v>5</v>
      </c>
      <c r="B11" s="145" t="s">
        <v>51</v>
      </c>
      <c r="C11" s="146"/>
      <c r="D11" s="147">
        <v>10</v>
      </c>
      <c r="E11" s="146" t="s">
        <v>32</v>
      </c>
      <c r="F11" s="148"/>
      <c r="G11" s="149">
        <f t="shared" si="4"/>
        <v>0</v>
      </c>
      <c r="H11" s="150"/>
      <c r="I11" s="149">
        <f t="shared" si="5"/>
        <v>0</v>
      </c>
      <c r="J11" s="151"/>
      <c r="K11" s="151"/>
      <c r="L11" s="149">
        <f t="shared" si="0"/>
        <v>0</v>
      </c>
      <c r="M11" s="149">
        <f t="shared" si="1"/>
        <v>0</v>
      </c>
      <c r="N11" s="149">
        <f t="shared" si="2"/>
        <v>0</v>
      </c>
      <c r="O11" s="135"/>
    </row>
    <row r="12" spans="1:15" ht="40.5" customHeight="1">
      <c r="A12" s="34">
        <f t="shared" si="3"/>
        <v>6</v>
      </c>
      <c r="B12" s="145" t="s">
        <v>52</v>
      </c>
      <c r="C12" s="146"/>
      <c r="D12" s="147">
        <v>500</v>
      </c>
      <c r="E12" s="146" t="s">
        <v>32</v>
      </c>
      <c r="F12" s="148"/>
      <c r="G12" s="149">
        <f t="shared" si="4"/>
        <v>0</v>
      </c>
      <c r="H12" s="150"/>
      <c r="I12" s="149">
        <f t="shared" si="5"/>
        <v>0</v>
      </c>
      <c r="J12" s="151"/>
      <c r="K12" s="151"/>
      <c r="L12" s="149">
        <f t="shared" si="0"/>
        <v>0</v>
      </c>
      <c r="M12" s="149">
        <f t="shared" si="1"/>
        <v>0</v>
      </c>
      <c r="N12" s="149">
        <f t="shared" si="2"/>
        <v>0</v>
      </c>
      <c r="O12" s="135"/>
    </row>
    <row r="13" spans="1:15" ht="52.5" customHeight="1">
      <c r="A13" s="34">
        <f t="shared" si="3"/>
        <v>7</v>
      </c>
      <c r="B13" s="145" t="s">
        <v>53</v>
      </c>
      <c r="C13" s="146"/>
      <c r="D13" s="147">
        <v>1000</v>
      </c>
      <c r="E13" s="146" t="s">
        <v>32</v>
      </c>
      <c r="F13" s="148"/>
      <c r="G13" s="149">
        <f t="shared" si="4"/>
        <v>0</v>
      </c>
      <c r="H13" s="150"/>
      <c r="I13" s="149">
        <f t="shared" si="5"/>
        <v>0</v>
      </c>
      <c r="J13" s="151"/>
      <c r="K13" s="151"/>
      <c r="L13" s="149">
        <f t="shared" si="0"/>
        <v>0</v>
      </c>
      <c r="M13" s="149">
        <f t="shared" si="1"/>
        <v>0</v>
      </c>
      <c r="N13" s="149">
        <f t="shared" si="2"/>
        <v>0</v>
      </c>
      <c r="O13" s="135"/>
    </row>
    <row r="14" spans="1:15" ht="61.5" customHeight="1">
      <c r="A14" s="34">
        <f t="shared" si="3"/>
        <v>8</v>
      </c>
      <c r="B14" s="145" t="s">
        <v>82</v>
      </c>
      <c r="C14" s="146"/>
      <c r="D14" s="147">
        <v>200</v>
      </c>
      <c r="E14" s="146" t="s">
        <v>32</v>
      </c>
      <c r="F14" s="148"/>
      <c r="G14" s="149">
        <f t="shared" si="4"/>
        <v>0</v>
      </c>
      <c r="H14" s="150"/>
      <c r="I14" s="149">
        <f t="shared" si="5"/>
        <v>0</v>
      </c>
      <c r="J14" s="151"/>
      <c r="K14" s="151"/>
      <c r="L14" s="149">
        <f t="shared" si="0"/>
        <v>0</v>
      </c>
      <c r="M14" s="149">
        <f t="shared" si="1"/>
        <v>0</v>
      </c>
      <c r="N14" s="149">
        <f t="shared" si="2"/>
        <v>0</v>
      </c>
      <c r="O14" s="135"/>
    </row>
    <row r="15" spans="2:15" ht="14.25" customHeight="1">
      <c r="B15" s="133"/>
      <c r="C15" s="133"/>
      <c r="D15" s="117"/>
      <c r="E15" s="117"/>
      <c r="F15" s="118"/>
      <c r="G15" s="152">
        <f>SUM(G7:G14)</f>
        <v>0</v>
      </c>
      <c r="H15" s="118"/>
      <c r="I15" s="152">
        <f>SUM(I7:I14)</f>
        <v>0</v>
      </c>
      <c r="J15" s="133"/>
      <c r="K15" s="118"/>
      <c r="L15" s="134"/>
      <c r="M15" s="134"/>
      <c r="N15" s="135"/>
      <c r="O15" s="135"/>
    </row>
    <row r="16" spans="2:15" ht="14.25" customHeight="1">
      <c r="B16" s="153"/>
      <c r="C16" s="154" t="s">
        <v>27</v>
      </c>
      <c r="D16" s="155"/>
      <c r="E16" s="156"/>
      <c r="F16" s="156"/>
      <c r="G16" s="157"/>
      <c r="H16" s="153"/>
      <c r="I16" s="157"/>
      <c r="J16" s="153"/>
      <c r="K16" s="155"/>
      <c r="L16" s="154"/>
      <c r="M16" s="158"/>
      <c r="N16" s="158"/>
      <c r="O16" s="135"/>
    </row>
    <row r="17" spans="2:15" ht="14.25" customHeight="1">
      <c r="B17" s="153"/>
      <c r="C17" s="155"/>
      <c r="D17" s="155"/>
      <c r="E17" s="156"/>
      <c r="F17" s="156"/>
      <c r="G17" s="157"/>
      <c r="H17" s="153"/>
      <c r="I17" s="157"/>
      <c r="J17" s="153"/>
      <c r="K17" s="157"/>
      <c r="L17" s="159" t="s">
        <v>66</v>
      </c>
      <c r="M17" s="155"/>
      <c r="N17" s="158"/>
      <c r="O17" s="135"/>
    </row>
    <row r="18" spans="2:15" ht="57" customHeight="1">
      <c r="B18" s="155" t="s">
        <v>28</v>
      </c>
      <c r="C18" s="155"/>
      <c r="D18" s="155"/>
      <c r="E18" s="156"/>
      <c r="F18" s="156"/>
      <c r="G18" s="157"/>
      <c r="H18" s="153"/>
      <c r="I18" s="157"/>
      <c r="J18" s="153"/>
      <c r="K18" s="155"/>
      <c r="L18" s="157"/>
      <c r="M18" s="158"/>
      <c r="N18" s="158"/>
      <c r="O18" s="13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="110" zoomScaleNormal="110" zoomScalePageLayoutView="0" workbookViewId="0" topLeftCell="A1">
      <selection activeCell="B5" sqref="B5:D11"/>
    </sheetView>
  </sheetViews>
  <sheetFormatPr defaultColWidth="13.28125" defaultRowHeight="14.25" customHeight="1"/>
  <cols>
    <col min="1" max="1" width="2.7109375" style="12" customWidth="1"/>
    <col min="2" max="2" width="29.421875" style="22" customWidth="1"/>
    <col min="3" max="3" width="17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57</v>
      </c>
    </row>
    <row r="3" spans="1:14" ht="15">
      <c r="A3" s="8"/>
      <c r="B3" s="46" t="s">
        <v>62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112" t="s">
        <v>24</v>
      </c>
      <c r="D5" s="11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124"/>
      <c r="D6" s="124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36" customHeight="1">
      <c r="A7" s="35">
        <f>A6+1</f>
        <v>1</v>
      </c>
      <c r="B7" s="141" t="s">
        <v>58</v>
      </c>
      <c r="C7" s="127"/>
      <c r="D7" s="128">
        <v>5000</v>
      </c>
      <c r="E7" s="66" t="s">
        <v>29</v>
      </c>
      <c r="F7" s="28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1:14" ht="30" customHeight="1">
      <c r="A8" s="34">
        <f>A7+1</f>
        <v>2</v>
      </c>
      <c r="B8" s="145" t="s">
        <v>59</v>
      </c>
      <c r="C8" s="146"/>
      <c r="D8" s="147">
        <v>1500</v>
      </c>
      <c r="E8" s="92" t="s">
        <v>29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1:14" ht="29.25" customHeight="1">
      <c r="A9" s="34">
        <f>A8+1</f>
        <v>3</v>
      </c>
      <c r="B9" s="145" t="s">
        <v>60</v>
      </c>
      <c r="C9" s="146"/>
      <c r="D9" s="147">
        <v>1500</v>
      </c>
      <c r="E9" s="92" t="s">
        <v>32</v>
      </c>
      <c r="F9" s="7"/>
      <c r="G9" s="5">
        <f>D9*F9</f>
        <v>0</v>
      </c>
      <c r="H9" s="6"/>
      <c r="I9" s="5">
        <f>G9*H9+G9</f>
        <v>0</v>
      </c>
      <c r="J9" s="4"/>
      <c r="K9" s="4"/>
      <c r="L9" s="5">
        <f>K9*F9</f>
        <v>0</v>
      </c>
      <c r="M9" s="5">
        <f>H9*L9+L9</f>
        <v>0</v>
      </c>
      <c r="N9" s="16">
        <f>I9-M9</f>
        <v>0</v>
      </c>
    </row>
    <row r="10" spans="1:14" ht="29.25" customHeight="1">
      <c r="A10" s="34">
        <f>A9+1</f>
        <v>4</v>
      </c>
      <c r="B10" s="145" t="s">
        <v>61</v>
      </c>
      <c r="C10" s="146"/>
      <c r="D10" s="147">
        <v>3000</v>
      </c>
      <c r="E10" s="92" t="s">
        <v>32</v>
      </c>
      <c r="F10" s="7"/>
      <c r="G10" s="5">
        <f>D10*F10</f>
        <v>0</v>
      </c>
      <c r="H10" s="6"/>
      <c r="I10" s="5">
        <f>G10*H10+G10</f>
        <v>0</v>
      </c>
      <c r="J10" s="4"/>
      <c r="K10" s="4"/>
      <c r="L10" s="5">
        <f>K10*F10</f>
        <v>0</v>
      </c>
      <c r="M10" s="5">
        <f>H10*L10+L10</f>
        <v>0</v>
      </c>
      <c r="N10" s="16">
        <f>I10-M10</f>
        <v>0</v>
      </c>
    </row>
    <row r="11" spans="2:9" ht="14.25" customHeight="1">
      <c r="B11" s="133"/>
      <c r="C11" s="133"/>
      <c r="D11" s="117"/>
      <c r="G11" s="72">
        <f>SUM(G7:G10)</f>
        <v>0</v>
      </c>
      <c r="I11" s="72">
        <f>SUM(I7:I10)</f>
        <v>0</v>
      </c>
    </row>
    <row r="12" spans="2:14" ht="20.25" customHeight="1">
      <c r="B12" s="104" t="s">
        <v>88</v>
      </c>
      <c r="E12" s="99"/>
      <c r="F12" s="99"/>
      <c r="G12" s="100"/>
      <c r="H12" s="101"/>
      <c r="I12" s="100"/>
      <c r="J12" s="101"/>
      <c r="K12" s="73"/>
      <c r="L12" s="74"/>
      <c r="M12" s="75"/>
      <c r="N12" s="75"/>
    </row>
    <row r="13" spans="2:14" ht="14.25" customHeight="1">
      <c r="B13" s="101"/>
      <c r="C13" s="74" t="s">
        <v>27</v>
      </c>
      <c r="D13" s="73"/>
      <c r="E13" s="99"/>
      <c r="F13" s="99"/>
      <c r="G13" s="100"/>
      <c r="H13" s="101"/>
      <c r="I13" s="100"/>
      <c r="J13" s="101"/>
      <c r="K13" s="100"/>
      <c r="L13" s="102" t="s">
        <v>66</v>
      </c>
      <c r="M13" s="73"/>
      <c r="N13" s="75"/>
    </row>
    <row r="14" spans="2:14" ht="69.75" customHeight="1">
      <c r="B14" s="73" t="s">
        <v>28</v>
      </c>
      <c r="C14" s="73"/>
      <c r="D14" s="73"/>
      <c r="E14" s="99"/>
      <c r="F14" s="99"/>
      <c r="G14" s="100"/>
      <c r="H14" s="101"/>
      <c r="I14" s="100"/>
      <c r="J14" s="101"/>
      <c r="K14" s="73"/>
      <c r="L14" s="100"/>
      <c r="M14" s="75"/>
      <c r="N14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120" zoomScaleNormal="120" zoomScalePageLayoutView="0" workbookViewId="0" topLeftCell="A4">
      <selection activeCell="B5" sqref="B5:B10"/>
    </sheetView>
  </sheetViews>
  <sheetFormatPr defaultColWidth="13.28125" defaultRowHeight="14.25" customHeight="1"/>
  <cols>
    <col min="1" max="1" width="2.7109375" style="12" customWidth="1"/>
    <col min="2" max="2" width="33.8515625" style="22" customWidth="1"/>
    <col min="3" max="3" width="14.14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63</v>
      </c>
    </row>
    <row r="3" spans="1:14" ht="15">
      <c r="A3" s="8"/>
      <c r="B3" s="46" t="s">
        <v>65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25.5">
      <c r="A7" s="35">
        <f>A6+1</f>
        <v>1</v>
      </c>
      <c r="B7" s="141" t="s">
        <v>64</v>
      </c>
      <c r="C7" s="66"/>
      <c r="D7" s="68">
        <v>250</v>
      </c>
      <c r="E7" s="66" t="s">
        <v>32</v>
      </c>
      <c r="F7" s="28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1:14" ht="36" customHeight="1">
      <c r="A8" s="34">
        <f>A7+1</f>
        <v>2</v>
      </c>
      <c r="B8" s="145" t="s">
        <v>69</v>
      </c>
      <c r="C8" s="92"/>
      <c r="D8" s="93">
        <v>300</v>
      </c>
      <c r="E8" s="92" t="s">
        <v>32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2:9" ht="14.25" customHeight="1">
      <c r="B9" s="133"/>
      <c r="G9" s="72">
        <f>SUM(G7:G8)</f>
        <v>0</v>
      </c>
      <c r="I9" s="72">
        <f>SUM(I7:I8)</f>
        <v>0</v>
      </c>
    </row>
    <row r="10" spans="2:14" ht="115.5" customHeight="1">
      <c r="B10" s="153" t="s">
        <v>89</v>
      </c>
      <c r="C10" s="74"/>
      <c r="D10" s="73"/>
      <c r="E10" s="99"/>
      <c r="F10" s="99"/>
      <c r="G10" s="100"/>
      <c r="H10" s="101"/>
      <c r="I10" s="100"/>
      <c r="J10" s="101"/>
      <c r="K10" s="73"/>
      <c r="L10" s="74"/>
      <c r="M10" s="75"/>
      <c r="N10" s="75"/>
    </row>
    <row r="11" spans="2:14" ht="14.25" customHeight="1">
      <c r="B11" s="101"/>
      <c r="C11" s="101"/>
      <c r="D11" s="74" t="s">
        <v>27</v>
      </c>
      <c r="E11" s="73"/>
      <c r="F11" s="99"/>
      <c r="G11" s="100"/>
      <c r="H11" s="101"/>
      <c r="I11" s="100"/>
      <c r="J11" s="101"/>
      <c r="K11" s="100"/>
      <c r="L11" s="102" t="s">
        <v>66</v>
      </c>
      <c r="M11" s="73"/>
      <c r="N11" s="75"/>
    </row>
    <row r="12" spans="2:14" ht="54.75" customHeight="1">
      <c r="B12" s="73" t="s">
        <v>28</v>
      </c>
      <c r="C12" s="73"/>
      <c r="D12" s="73"/>
      <c r="E12" s="99"/>
      <c r="F12" s="99"/>
      <c r="G12" s="100"/>
      <c r="H12" s="101"/>
      <c r="I12" s="100"/>
      <c r="J12" s="101"/>
      <c r="K12" s="73"/>
      <c r="L12" s="100"/>
      <c r="M12" s="75"/>
      <c r="N12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11" sqref="B11"/>
    </sheetView>
  </sheetViews>
  <sheetFormatPr defaultColWidth="13.28125" defaultRowHeight="14.25" customHeight="1"/>
  <cols>
    <col min="1" max="1" width="2.7109375" style="12" customWidth="1"/>
    <col min="2" max="2" width="31.8515625" style="22" customWidth="1"/>
    <col min="3" max="3" width="13.14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30" t="s">
        <v>7</v>
      </c>
      <c r="C1" s="19"/>
    </row>
    <row r="2" spans="2:14" ht="15" customHeight="1">
      <c r="B2" s="115" t="s">
        <v>6</v>
      </c>
      <c r="C2" s="24"/>
      <c r="N2" s="15" t="s">
        <v>70</v>
      </c>
    </row>
    <row r="3" spans="1:14" ht="25.5">
      <c r="A3" s="8"/>
      <c r="B3" s="110" t="s">
        <v>71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11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69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30">
      <c r="A7" s="35">
        <f>A6+1</f>
        <v>1</v>
      </c>
      <c r="B7" s="114" t="s">
        <v>54</v>
      </c>
      <c r="C7" s="25"/>
      <c r="D7" s="68">
        <v>10000</v>
      </c>
      <c r="E7" s="66" t="s">
        <v>29</v>
      </c>
      <c r="F7" s="28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1:14" ht="30">
      <c r="A8" s="34">
        <f>A7+1</f>
        <v>2</v>
      </c>
      <c r="B8" s="114" t="s">
        <v>55</v>
      </c>
      <c r="C8" s="1"/>
      <c r="D8" s="93">
        <v>8000</v>
      </c>
      <c r="E8" s="92" t="s">
        <v>29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1:14" ht="45">
      <c r="A9" s="34">
        <f>A8+1</f>
        <v>3</v>
      </c>
      <c r="B9" s="114" t="s">
        <v>56</v>
      </c>
      <c r="C9" s="1"/>
      <c r="D9" s="93">
        <v>1000</v>
      </c>
      <c r="E9" s="92" t="s">
        <v>29</v>
      </c>
      <c r="F9" s="7"/>
      <c r="G9" s="5">
        <f>D9*F9</f>
        <v>0</v>
      </c>
      <c r="H9" s="6"/>
      <c r="I9" s="5">
        <f>G9*H9+G9</f>
        <v>0</v>
      </c>
      <c r="J9" s="4"/>
      <c r="K9" s="4"/>
      <c r="L9" s="5">
        <f>K9*F9</f>
        <v>0</v>
      </c>
      <c r="M9" s="5">
        <f>H9*L9+L9</f>
        <v>0</v>
      </c>
      <c r="N9" s="16">
        <f>I9-M9</f>
        <v>0</v>
      </c>
    </row>
    <row r="10" spans="2:9" ht="14.25" customHeight="1">
      <c r="B10" s="153"/>
      <c r="C10" s="74" t="s">
        <v>27</v>
      </c>
      <c r="D10" s="73"/>
      <c r="G10" s="72">
        <f>SUM(G7:G9)</f>
        <v>0</v>
      </c>
      <c r="I10" s="72">
        <f>SUM(I7:I9)</f>
        <v>0</v>
      </c>
    </row>
    <row r="11" spans="2:14" ht="107.25" customHeight="1">
      <c r="B11" s="160" t="s">
        <v>101</v>
      </c>
      <c r="J11" s="101"/>
      <c r="K11" s="100"/>
      <c r="L11" s="102" t="s">
        <v>66</v>
      </c>
      <c r="M11" s="73"/>
      <c r="N11" s="75"/>
    </row>
    <row r="12" spans="2:14" ht="55.5" customHeight="1">
      <c r="B12" s="73" t="s">
        <v>28</v>
      </c>
      <c r="C12" s="73"/>
      <c r="D12" s="73"/>
      <c r="E12" s="99"/>
      <c r="F12" s="99"/>
      <c r="G12" s="100"/>
      <c r="H12" s="101"/>
      <c r="I12" s="100"/>
      <c r="J12" s="101"/>
      <c r="K12" s="73"/>
      <c r="L12" s="100"/>
      <c r="M12" s="75"/>
      <c r="N12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2" sqref="B2:B7"/>
    </sheetView>
  </sheetViews>
  <sheetFormatPr defaultColWidth="13.28125" defaultRowHeight="14.25" customHeight="1"/>
  <cols>
    <col min="1" max="1" width="2.7109375" style="12" customWidth="1"/>
    <col min="2" max="2" width="36.7109375" style="22" customWidth="1"/>
    <col min="3" max="3" width="11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115" t="s">
        <v>6</v>
      </c>
      <c r="C2" s="24"/>
      <c r="N2" s="15" t="s">
        <v>73</v>
      </c>
    </row>
    <row r="3" spans="1:14" ht="15">
      <c r="A3" s="8"/>
      <c r="B3" s="110" t="s">
        <v>72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11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243.75" customHeight="1">
      <c r="A7" s="35">
        <f>A6+1</f>
        <v>1</v>
      </c>
      <c r="B7" s="141" t="s">
        <v>91</v>
      </c>
      <c r="C7" s="25"/>
      <c r="D7" s="68">
        <v>79200</v>
      </c>
      <c r="E7" s="66" t="s">
        <v>29</v>
      </c>
      <c r="F7" s="28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4" ht="14.25" customHeight="1">
      <c r="B9" s="101"/>
      <c r="C9" s="74" t="s">
        <v>27</v>
      </c>
      <c r="D9" s="73"/>
      <c r="E9" s="99"/>
      <c r="F9" s="99"/>
      <c r="G9" s="100"/>
      <c r="H9" s="101"/>
      <c r="I9" s="100"/>
      <c r="J9" s="101"/>
      <c r="K9" s="73"/>
      <c r="L9" s="74"/>
      <c r="M9" s="75"/>
      <c r="N9" s="75"/>
    </row>
    <row r="10" spans="2:14" ht="14.25" customHeight="1">
      <c r="B10" s="101"/>
      <c r="C10" s="73"/>
      <c r="D10" s="73"/>
      <c r="E10" s="99"/>
      <c r="F10" s="99"/>
      <c r="G10" s="100"/>
      <c r="H10" s="101"/>
      <c r="I10" s="100"/>
      <c r="J10" s="101"/>
      <c r="K10" s="100"/>
      <c r="L10" s="102" t="s">
        <v>66</v>
      </c>
      <c r="M10" s="73"/>
      <c r="N10" s="75"/>
    </row>
    <row r="11" spans="2:14" ht="69.75" customHeight="1">
      <c r="B11" s="73" t="s">
        <v>28</v>
      </c>
      <c r="C11" s="73"/>
      <c r="D11" s="73"/>
      <c r="E11" s="99"/>
      <c r="F11" s="99"/>
      <c r="G11" s="100"/>
      <c r="H11" s="101"/>
      <c r="I11" s="100"/>
      <c r="J11" s="101"/>
      <c r="K11" s="73"/>
      <c r="L11" s="100"/>
      <c r="M11" s="75"/>
      <c r="N11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"/>
  <sheetViews>
    <sheetView zoomScale="110" zoomScaleNormal="110" zoomScalePageLayoutView="0" workbookViewId="0" topLeftCell="A1">
      <selection activeCell="I12" sqref="I12"/>
    </sheetView>
  </sheetViews>
  <sheetFormatPr defaultColWidth="13.28125" defaultRowHeight="14.25" customHeight="1"/>
  <cols>
    <col min="1" max="1" width="2.7109375" style="12" customWidth="1"/>
    <col min="2" max="2" width="34.421875" style="22" customWidth="1"/>
    <col min="3" max="3" width="14.0039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7.140625" style="13" customWidth="1"/>
    <col min="14" max="14" width="12.140625" style="14" customWidth="1"/>
    <col min="15" max="16384" width="13.28125" style="14" customWidth="1"/>
  </cols>
  <sheetData>
    <row r="1" spans="2:15" ht="15" customHeight="1">
      <c r="B1" s="130" t="s">
        <v>7</v>
      </c>
      <c r="C1" s="131"/>
      <c r="D1" s="117"/>
      <c r="E1" s="117"/>
      <c r="F1" s="118"/>
      <c r="G1" s="132"/>
      <c r="H1" s="118"/>
      <c r="I1" s="132"/>
      <c r="J1" s="133"/>
      <c r="K1" s="118"/>
      <c r="L1" s="134"/>
      <c r="M1" s="134"/>
      <c r="N1" s="135"/>
      <c r="O1" s="135"/>
    </row>
    <row r="2" spans="2:15" ht="15" customHeight="1">
      <c r="B2" s="115" t="s">
        <v>6</v>
      </c>
      <c r="C2" s="116"/>
      <c r="D2" s="117"/>
      <c r="E2" s="117"/>
      <c r="F2" s="118"/>
      <c r="G2" s="132"/>
      <c r="H2" s="118"/>
      <c r="I2" s="132"/>
      <c r="J2" s="133"/>
      <c r="K2" s="118"/>
      <c r="L2" s="134"/>
      <c r="M2" s="134"/>
      <c r="N2" s="136" t="s">
        <v>76</v>
      </c>
      <c r="O2" s="135"/>
    </row>
    <row r="3" spans="1:15" ht="15">
      <c r="A3" s="8"/>
      <c r="B3" s="110" t="s">
        <v>77</v>
      </c>
      <c r="C3" s="161"/>
      <c r="D3" s="162"/>
      <c r="E3" s="162"/>
      <c r="F3" s="163"/>
      <c r="G3" s="137"/>
      <c r="H3" s="121"/>
      <c r="I3" s="137"/>
      <c r="J3" s="119"/>
      <c r="K3" s="121"/>
      <c r="L3" s="138"/>
      <c r="M3" s="138"/>
      <c r="N3" s="139"/>
      <c r="O3" s="135"/>
    </row>
    <row r="4" spans="1:15" ht="15" customHeight="1">
      <c r="A4" s="9">
        <v>1</v>
      </c>
      <c r="B4" s="108" t="s">
        <v>8</v>
      </c>
      <c r="C4" s="108" t="s">
        <v>9</v>
      </c>
      <c r="D4" s="108" t="s">
        <v>10</v>
      </c>
      <c r="E4" s="108" t="s">
        <v>11</v>
      </c>
      <c r="F4" s="164">
        <v>6</v>
      </c>
      <c r="G4" s="122">
        <v>7</v>
      </c>
      <c r="H4" s="122">
        <v>8</v>
      </c>
      <c r="I4" s="122">
        <v>9</v>
      </c>
      <c r="J4" s="111" t="s">
        <v>17</v>
      </c>
      <c r="K4" s="122">
        <v>11</v>
      </c>
      <c r="L4" s="122">
        <v>12</v>
      </c>
      <c r="M4" s="122">
        <v>13</v>
      </c>
      <c r="N4" s="122">
        <v>14</v>
      </c>
      <c r="O4" s="135"/>
    </row>
    <row r="5" spans="1:15" ht="63.75" customHeight="1">
      <c r="A5" s="3" t="s">
        <v>0</v>
      </c>
      <c r="B5" s="108" t="s">
        <v>1</v>
      </c>
      <c r="C5" s="108" t="s">
        <v>24</v>
      </c>
      <c r="D5" s="108" t="s">
        <v>2</v>
      </c>
      <c r="E5" s="108" t="s">
        <v>3</v>
      </c>
      <c r="F5" s="164" t="s">
        <v>14</v>
      </c>
      <c r="G5" s="123" t="s">
        <v>15</v>
      </c>
      <c r="H5" s="123" t="s">
        <v>12</v>
      </c>
      <c r="I5" s="123" t="s">
        <v>19</v>
      </c>
      <c r="J5" s="112" t="s">
        <v>5</v>
      </c>
      <c r="K5" s="123" t="s">
        <v>4</v>
      </c>
      <c r="L5" s="123" t="s">
        <v>16</v>
      </c>
      <c r="M5" s="123" t="s">
        <v>18</v>
      </c>
      <c r="N5" s="123" t="s">
        <v>20</v>
      </c>
      <c r="O5" s="135"/>
    </row>
    <row r="6" spans="1:15" ht="21" customHeight="1">
      <c r="A6" s="33">
        <v>0</v>
      </c>
      <c r="B6" s="108" t="s">
        <v>25</v>
      </c>
      <c r="C6" s="107"/>
      <c r="D6" s="107"/>
      <c r="E6" s="107"/>
      <c r="F6" s="165"/>
      <c r="G6" s="140" t="s">
        <v>26</v>
      </c>
      <c r="H6" s="125"/>
      <c r="I6" s="140" t="s">
        <v>26</v>
      </c>
      <c r="J6" s="124"/>
      <c r="K6" s="125"/>
      <c r="L6" s="140" t="s">
        <v>26</v>
      </c>
      <c r="M6" s="140" t="s">
        <v>26</v>
      </c>
      <c r="N6" s="140" t="s">
        <v>26</v>
      </c>
      <c r="O6" s="135"/>
    </row>
    <row r="7" spans="1:15" ht="69.75" customHeight="1">
      <c r="A7" s="34" t="e">
        <f>#REF!+1</f>
        <v>#REF!</v>
      </c>
      <c r="B7" s="107" t="s">
        <v>78</v>
      </c>
      <c r="C7" s="166"/>
      <c r="D7" s="167">
        <v>100</v>
      </c>
      <c r="E7" s="166" t="s">
        <v>35</v>
      </c>
      <c r="F7" s="168"/>
      <c r="G7" s="149">
        <f>D7*F7</f>
        <v>0</v>
      </c>
      <c r="H7" s="150"/>
      <c r="I7" s="149">
        <f>G7*H7+G7</f>
        <v>0</v>
      </c>
      <c r="J7" s="151"/>
      <c r="K7" s="151"/>
      <c r="L7" s="149">
        <f>K7*F7</f>
        <v>0</v>
      </c>
      <c r="M7" s="149">
        <f>H7*L7+L7</f>
        <v>0</v>
      </c>
      <c r="N7" s="149">
        <f>I7-M7</f>
        <v>0</v>
      </c>
      <c r="O7" s="135"/>
    </row>
    <row r="8" spans="2:15" ht="14.25" customHeight="1">
      <c r="B8" s="133"/>
      <c r="C8" s="133"/>
      <c r="D8" s="117"/>
      <c r="E8" s="117"/>
      <c r="F8" s="118"/>
      <c r="G8" s="152">
        <f>SUM(G7:G7)</f>
        <v>0</v>
      </c>
      <c r="H8" s="118"/>
      <c r="I8" s="152">
        <f>SUM(I7:I7)</f>
        <v>0</v>
      </c>
      <c r="J8" s="133"/>
      <c r="K8" s="118"/>
      <c r="L8" s="134"/>
      <c r="M8" s="134"/>
      <c r="N8" s="135"/>
      <c r="O8" s="135"/>
    </row>
    <row r="9" spans="2:15" ht="14.25" customHeight="1">
      <c r="B9" s="153"/>
      <c r="C9" s="154" t="s">
        <v>27</v>
      </c>
      <c r="D9" s="155"/>
      <c r="E9" s="156"/>
      <c r="F9" s="156"/>
      <c r="G9" s="157"/>
      <c r="H9" s="153"/>
      <c r="I9" s="157"/>
      <c r="J9" s="153"/>
      <c r="K9" s="155"/>
      <c r="L9" s="154"/>
      <c r="M9" s="158"/>
      <c r="N9" s="158"/>
      <c r="O9" s="135"/>
    </row>
    <row r="10" spans="2:15" ht="14.25" customHeight="1">
      <c r="B10" s="153"/>
      <c r="C10" s="155"/>
      <c r="D10" s="155"/>
      <c r="E10" s="156"/>
      <c r="F10" s="156"/>
      <c r="G10" s="157"/>
      <c r="H10" s="153"/>
      <c r="I10" s="157"/>
      <c r="J10" s="153"/>
      <c r="K10" s="157"/>
      <c r="L10" s="159" t="s">
        <v>66</v>
      </c>
      <c r="M10" s="155"/>
      <c r="N10" s="158"/>
      <c r="O10" s="135"/>
    </row>
    <row r="11" spans="2:15" ht="69" customHeight="1">
      <c r="B11" s="155" t="s">
        <v>28</v>
      </c>
      <c r="C11" s="155"/>
      <c r="D11" s="155"/>
      <c r="E11" s="156"/>
      <c r="F11" s="156"/>
      <c r="G11" s="157"/>
      <c r="H11" s="153"/>
      <c r="I11" s="157"/>
      <c r="J11" s="153"/>
      <c r="K11" s="155"/>
      <c r="L11" s="157"/>
      <c r="M11" s="158"/>
      <c r="N11" s="158"/>
      <c r="O11" s="135"/>
    </row>
    <row r="12" spans="2:15" ht="14.25" customHeight="1">
      <c r="B12" s="133"/>
      <c r="C12" s="133"/>
      <c r="D12" s="117"/>
      <c r="E12" s="117"/>
      <c r="F12" s="118"/>
      <c r="G12" s="132"/>
      <c r="H12" s="118"/>
      <c r="I12" s="132"/>
      <c r="J12" s="133"/>
      <c r="K12" s="118"/>
      <c r="L12" s="134"/>
      <c r="M12" s="134"/>
      <c r="N12" s="135"/>
      <c r="O12" s="13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5" sqref="B5:B7"/>
    </sheetView>
  </sheetViews>
  <sheetFormatPr defaultColWidth="13.28125" defaultRowHeight="14.25" customHeight="1"/>
  <cols>
    <col min="1" max="1" width="2.7109375" style="12" customWidth="1"/>
    <col min="2" max="2" width="29.421875" style="22" customWidth="1"/>
    <col min="3" max="3" width="17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22</v>
      </c>
    </row>
    <row r="3" spans="1:14" ht="18" customHeight="1">
      <c r="A3" s="8"/>
      <c r="B3" s="46" t="s">
        <v>85</v>
      </c>
      <c r="C3" s="47"/>
      <c r="D3" s="48"/>
      <c r="E3" s="48"/>
      <c r="F3" s="49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50" t="s">
        <v>8</v>
      </c>
      <c r="C4" s="50" t="s">
        <v>9</v>
      </c>
      <c r="D4" s="50" t="s">
        <v>10</v>
      </c>
      <c r="E4" s="50" t="s">
        <v>11</v>
      </c>
      <c r="F4" s="51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08" t="s">
        <v>1</v>
      </c>
      <c r="C5" s="52" t="s">
        <v>24</v>
      </c>
      <c r="D5" s="52" t="s">
        <v>2</v>
      </c>
      <c r="E5" s="52" t="s">
        <v>3</v>
      </c>
      <c r="F5" s="5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08" t="s">
        <v>25</v>
      </c>
      <c r="C6" s="55"/>
      <c r="D6" s="55"/>
      <c r="E6" s="55"/>
      <c r="F6" s="56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52.5" customHeight="1">
      <c r="A7" s="35">
        <f>A6+1</f>
        <v>1</v>
      </c>
      <c r="B7" s="109" t="s">
        <v>31</v>
      </c>
      <c r="C7" s="58"/>
      <c r="D7" s="59">
        <v>30</v>
      </c>
      <c r="E7" s="58" t="s">
        <v>32</v>
      </c>
      <c r="F7" s="60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SUM(G7:G7)</f>
        <v>0</v>
      </c>
      <c r="I8" s="72">
        <f>SUM(I7:I7)</f>
        <v>0</v>
      </c>
    </row>
    <row r="9" spans="2:13" ht="14.25" customHeight="1">
      <c r="B9" s="42" t="s">
        <v>27</v>
      </c>
      <c r="J9" s="44"/>
      <c r="K9" s="76"/>
      <c r="L9" s="77"/>
      <c r="M9" s="77"/>
    </row>
    <row r="10" spans="10:13" ht="14.25" customHeight="1">
      <c r="J10" s="78"/>
      <c r="K10" s="79" t="s">
        <v>66</v>
      </c>
      <c r="L10" s="44"/>
      <c r="M10" s="77"/>
    </row>
    <row r="11" spans="2:13" ht="64.5" customHeight="1">
      <c r="B11" s="73" t="s">
        <v>28</v>
      </c>
      <c r="J11" s="44"/>
      <c r="K11" s="78"/>
      <c r="L11" s="77"/>
      <c r="M11" s="77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J16" sqref="J16"/>
    </sheetView>
  </sheetViews>
  <sheetFormatPr defaultColWidth="13.28125" defaultRowHeight="14.25" customHeight="1"/>
  <cols>
    <col min="1" max="1" width="2.7109375" style="12" customWidth="1"/>
    <col min="2" max="2" width="36.7109375" style="22" customWidth="1"/>
    <col min="3" max="3" width="10.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7.7109375" style="13" customWidth="1"/>
    <col min="14" max="14" width="11.42187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90</v>
      </c>
    </row>
    <row r="3" spans="1:14" ht="15">
      <c r="A3" s="8"/>
      <c r="B3" s="110" t="s">
        <v>72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11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41.25" customHeight="1">
      <c r="A7" s="35">
        <f>A6+1</f>
        <v>1</v>
      </c>
      <c r="B7" s="141" t="s">
        <v>92</v>
      </c>
      <c r="C7" s="25"/>
      <c r="D7" s="68">
        <v>800</v>
      </c>
      <c r="E7" s="66" t="s">
        <v>29</v>
      </c>
      <c r="F7" s="28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4" ht="14.25" customHeight="1">
      <c r="B9" s="101"/>
      <c r="C9" s="74" t="s">
        <v>27</v>
      </c>
      <c r="D9" s="73"/>
      <c r="E9" s="99"/>
      <c r="F9" s="99"/>
      <c r="G9" s="100"/>
      <c r="H9" s="101"/>
      <c r="I9" s="100"/>
      <c r="J9" s="101"/>
      <c r="K9" s="73"/>
      <c r="L9" s="74"/>
      <c r="M9" s="75"/>
      <c r="N9" s="75"/>
    </row>
    <row r="10" spans="2:14" ht="14.25" customHeight="1">
      <c r="B10" s="101"/>
      <c r="C10" s="73"/>
      <c r="D10" s="73"/>
      <c r="E10" s="99"/>
      <c r="F10" s="99"/>
      <c r="G10" s="100"/>
      <c r="H10" s="101"/>
      <c r="I10" s="100"/>
      <c r="J10" s="101"/>
      <c r="K10" s="100"/>
      <c r="L10" s="102" t="s">
        <v>66</v>
      </c>
      <c r="M10" s="73"/>
      <c r="N10" s="75"/>
    </row>
    <row r="11" spans="2:14" ht="69.75" customHeight="1">
      <c r="B11" s="73" t="s">
        <v>28</v>
      </c>
      <c r="C11" s="73"/>
      <c r="D11" s="73"/>
      <c r="E11" s="99"/>
      <c r="F11" s="99"/>
      <c r="G11" s="100"/>
      <c r="H11" s="101"/>
      <c r="I11" s="100"/>
      <c r="J11" s="101"/>
      <c r="K11" s="73"/>
      <c r="L11" s="100"/>
      <c r="M11" s="75"/>
      <c r="N11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4">
      <selection activeCell="C12" sqref="C12"/>
    </sheetView>
  </sheetViews>
  <sheetFormatPr defaultColWidth="13.28125" defaultRowHeight="14.25" customHeight="1"/>
  <cols>
    <col min="1" max="1" width="2.7109375" style="12" customWidth="1"/>
    <col min="2" max="2" width="36.28125" style="22" customWidth="1"/>
    <col min="3" max="3" width="9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7.57421875" style="13" customWidth="1"/>
    <col min="14" max="14" width="11.5742187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93</v>
      </c>
    </row>
    <row r="3" spans="1:14" ht="15">
      <c r="A3" s="8"/>
      <c r="B3" s="46" t="s">
        <v>46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44.25" customHeight="1">
      <c r="A7" s="34">
        <v>1</v>
      </c>
      <c r="B7" s="114" t="s">
        <v>41</v>
      </c>
      <c r="C7" s="94"/>
      <c r="D7" s="95">
        <v>400</v>
      </c>
      <c r="E7" s="94" t="s">
        <v>32</v>
      </c>
      <c r="F7" s="7"/>
      <c r="G7" s="5">
        <f>D7*F7</f>
        <v>0</v>
      </c>
      <c r="H7" s="6"/>
      <c r="I7" s="5">
        <f>G7*H7+G7</f>
        <v>0</v>
      </c>
      <c r="J7" s="4"/>
      <c r="K7" s="4"/>
      <c r="L7" s="5">
        <f>K7*F7</f>
        <v>0</v>
      </c>
      <c r="M7" s="5">
        <f>H7*L7+L7</f>
        <v>0</v>
      </c>
      <c r="N7" s="16">
        <f>I7-M7</f>
        <v>0</v>
      </c>
    </row>
    <row r="8" spans="1:14" ht="33.75" customHeight="1">
      <c r="A8" s="34">
        <f>A7+1</f>
        <v>2</v>
      </c>
      <c r="B8" s="114" t="s">
        <v>42</v>
      </c>
      <c r="C8" s="94"/>
      <c r="D8" s="95">
        <v>600</v>
      </c>
      <c r="E8" s="94" t="s">
        <v>32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7:9" ht="14.25" customHeight="1">
      <c r="G9" s="72">
        <f>SUM(G7:G8)</f>
        <v>0</v>
      </c>
      <c r="I9" s="72">
        <f>SUM(I7:I8)</f>
        <v>0</v>
      </c>
    </row>
    <row r="10" spans="2:14" ht="14.25" customHeight="1">
      <c r="B10" s="101"/>
      <c r="C10" s="74" t="s">
        <v>27</v>
      </c>
      <c r="D10" s="73"/>
      <c r="E10" s="99"/>
      <c r="F10" s="99"/>
      <c r="G10" s="100"/>
      <c r="H10" s="101"/>
      <c r="I10" s="100"/>
      <c r="J10" s="101"/>
      <c r="K10" s="73"/>
      <c r="L10" s="74"/>
      <c r="M10" s="75"/>
      <c r="N10" s="75"/>
    </row>
    <row r="11" spans="2:14" ht="14.25" customHeight="1">
      <c r="B11" s="101"/>
      <c r="C11" s="73"/>
      <c r="D11" s="73"/>
      <c r="E11" s="99"/>
      <c r="F11" s="99"/>
      <c r="G11" s="100"/>
      <c r="H11" s="101"/>
      <c r="I11" s="100"/>
      <c r="J11" s="101"/>
      <c r="K11" s="100"/>
      <c r="L11" s="102" t="s">
        <v>66</v>
      </c>
      <c r="M11" s="73"/>
      <c r="N11" s="75"/>
    </row>
    <row r="12" spans="2:14" ht="65.25" customHeight="1">
      <c r="B12" s="73" t="s">
        <v>28</v>
      </c>
      <c r="C12" s="73"/>
      <c r="D12" s="73"/>
      <c r="E12" s="99"/>
      <c r="F12" s="99"/>
      <c r="G12" s="100"/>
      <c r="H12" s="101"/>
      <c r="I12" s="100"/>
      <c r="J12" s="101"/>
      <c r="K12" s="73"/>
      <c r="L12" s="100"/>
      <c r="M12" s="75"/>
      <c r="N12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2" customWidth="1"/>
    <col min="2" max="2" width="29.421875" style="22" customWidth="1"/>
    <col min="3" max="3" width="15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23</v>
      </c>
    </row>
    <row r="3" spans="1:14" ht="25.5">
      <c r="A3" s="8"/>
      <c r="B3" s="46" t="s">
        <v>74</v>
      </c>
      <c r="C3" s="47"/>
      <c r="D3" s="63"/>
      <c r="E3" s="63"/>
      <c r="F3" s="64"/>
      <c r="G3" s="64"/>
      <c r="H3" s="64"/>
      <c r="I3" s="64"/>
      <c r="J3" s="39"/>
      <c r="K3" s="41"/>
      <c r="L3" s="10"/>
      <c r="M3" s="10"/>
      <c r="N3" s="11"/>
    </row>
    <row r="4" spans="1:14" ht="15" customHeight="1">
      <c r="A4" s="9">
        <v>1</v>
      </c>
      <c r="B4" s="83" t="s">
        <v>8</v>
      </c>
      <c r="C4" s="83" t="s">
        <v>9</v>
      </c>
      <c r="D4" s="83" t="s">
        <v>10</v>
      </c>
      <c r="E4" s="83" t="s">
        <v>11</v>
      </c>
      <c r="F4" s="84">
        <v>6</v>
      </c>
      <c r="G4" s="84">
        <v>7</v>
      </c>
      <c r="H4" s="84">
        <v>8</v>
      </c>
      <c r="I4" s="84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85" t="s">
        <v>1</v>
      </c>
      <c r="C5" s="85" t="s">
        <v>24</v>
      </c>
      <c r="D5" s="85" t="s">
        <v>2</v>
      </c>
      <c r="E5" s="85" t="s">
        <v>3</v>
      </c>
      <c r="F5" s="86" t="s">
        <v>14</v>
      </c>
      <c r="G5" s="86" t="s">
        <v>15</v>
      </c>
      <c r="H5" s="86" t="s">
        <v>12</v>
      </c>
      <c r="I5" s="86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65" t="s">
        <v>25</v>
      </c>
      <c r="C6" s="87"/>
      <c r="D6" s="87"/>
      <c r="E6" s="87"/>
      <c r="F6" s="88"/>
      <c r="G6" s="89" t="s">
        <v>26</v>
      </c>
      <c r="H6" s="88"/>
      <c r="I6" s="89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49.5" customHeight="1">
      <c r="A7" s="35">
        <f>A6+1</f>
        <v>1</v>
      </c>
      <c r="B7" s="106" t="s">
        <v>96</v>
      </c>
      <c r="C7" s="90"/>
      <c r="D7" s="80">
        <v>50000</v>
      </c>
      <c r="E7" s="81" t="s">
        <v>29</v>
      </c>
      <c r="F7" s="82"/>
      <c r="G7" s="91">
        <f>D7*F7</f>
        <v>0</v>
      </c>
      <c r="H7" s="67"/>
      <c r="I7" s="91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3" ht="14.25" customHeight="1">
      <c r="B9" s="42" t="s">
        <v>27</v>
      </c>
      <c r="J9" s="44"/>
      <c r="K9" s="76"/>
      <c r="L9" s="77"/>
      <c r="M9" s="77"/>
    </row>
    <row r="10" spans="10:13" ht="14.25" customHeight="1">
      <c r="J10" s="78"/>
      <c r="K10" s="79" t="s">
        <v>66</v>
      </c>
      <c r="L10" s="44"/>
      <c r="M10" s="77"/>
    </row>
    <row r="11" spans="2:13" ht="64.5" customHeight="1">
      <c r="B11" s="73" t="s">
        <v>28</v>
      </c>
      <c r="J11" s="44"/>
      <c r="K11" s="78"/>
      <c r="L11" s="77"/>
      <c r="M11" s="77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2" customWidth="1"/>
    <col min="2" max="2" width="29.421875" style="22" customWidth="1"/>
    <col min="3" max="3" width="17.71093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22</v>
      </c>
    </row>
    <row r="3" spans="1:14" ht="18" customHeight="1">
      <c r="A3" s="8"/>
      <c r="B3" s="46" t="s">
        <v>86</v>
      </c>
      <c r="C3" s="47"/>
      <c r="D3" s="48"/>
      <c r="E3" s="48"/>
      <c r="F3" s="49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50" t="s">
        <v>8</v>
      </c>
      <c r="C4" s="50" t="s">
        <v>9</v>
      </c>
      <c r="D4" s="50" t="s">
        <v>10</v>
      </c>
      <c r="E4" s="50" t="s">
        <v>11</v>
      </c>
      <c r="F4" s="51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52" t="s">
        <v>1</v>
      </c>
      <c r="C5" s="52" t="s">
        <v>24</v>
      </c>
      <c r="D5" s="52" t="s">
        <v>2</v>
      </c>
      <c r="E5" s="52" t="s">
        <v>3</v>
      </c>
      <c r="F5" s="5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54" t="s">
        <v>25</v>
      </c>
      <c r="C6" s="55"/>
      <c r="D6" s="55"/>
      <c r="E6" s="55"/>
      <c r="F6" s="56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34.5" customHeight="1">
      <c r="A7" s="34">
        <v>1</v>
      </c>
      <c r="B7" s="107" t="s">
        <v>33</v>
      </c>
      <c r="C7" s="96"/>
      <c r="D7" s="97">
        <v>100</v>
      </c>
      <c r="E7" s="96" t="s">
        <v>32</v>
      </c>
      <c r="F7" s="98"/>
      <c r="G7" s="5">
        <f>D7*F7</f>
        <v>0</v>
      </c>
      <c r="H7" s="6"/>
      <c r="I7" s="5">
        <f>G7*H7+G7</f>
        <v>0</v>
      </c>
      <c r="J7" s="4"/>
      <c r="K7" s="4"/>
      <c r="L7" s="5">
        <f>K7*F7</f>
        <v>0</v>
      </c>
      <c r="M7" s="5">
        <f>H7*L7+L7</f>
        <v>0</v>
      </c>
      <c r="N7" s="16">
        <f>I7-M7</f>
        <v>0</v>
      </c>
    </row>
    <row r="8" spans="1:14" ht="57" customHeight="1">
      <c r="A8" s="34">
        <v>2</v>
      </c>
      <c r="B8" s="107" t="s">
        <v>87</v>
      </c>
      <c r="C8" s="96"/>
      <c r="D8" s="97">
        <v>200</v>
      </c>
      <c r="E8" s="96" t="s">
        <v>32</v>
      </c>
      <c r="F8" s="98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7:9" ht="14.25" customHeight="1">
      <c r="G9" s="72">
        <f>SUM(G7:G8)</f>
        <v>0</v>
      </c>
      <c r="I9" s="72">
        <f>SUM(I7:I8)</f>
        <v>0</v>
      </c>
    </row>
    <row r="10" spans="2:13" ht="14.25" customHeight="1">
      <c r="B10" s="42" t="s">
        <v>27</v>
      </c>
      <c r="J10" s="44"/>
      <c r="K10" s="76"/>
      <c r="L10" s="77"/>
      <c r="M10" s="77"/>
    </row>
    <row r="11" spans="10:13" ht="14.25" customHeight="1">
      <c r="J11" s="78"/>
      <c r="K11" s="79" t="s">
        <v>66</v>
      </c>
      <c r="L11" s="44"/>
      <c r="M11" s="77"/>
    </row>
    <row r="12" spans="2:13" ht="64.5" customHeight="1">
      <c r="B12" s="73" t="s">
        <v>28</v>
      </c>
      <c r="J12" s="44"/>
      <c r="K12" s="78"/>
      <c r="L12" s="77"/>
      <c r="M12" s="77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10" zoomScaleNormal="110" zoomScalePageLayoutView="0" workbookViewId="0" topLeftCell="A1">
      <selection activeCell="P3" sqref="P3"/>
    </sheetView>
  </sheetViews>
  <sheetFormatPr defaultColWidth="13.28125" defaultRowHeight="14.25" customHeight="1"/>
  <cols>
    <col min="1" max="1" width="2.7109375" style="12" customWidth="1"/>
    <col min="2" max="2" width="32.00390625" style="22" customWidth="1"/>
    <col min="3" max="3" width="15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21</v>
      </c>
    </row>
    <row r="3" spans="1:14" ht="15.75">
      <c r="A3" s="8"/>
      <c r="B3" s="45" t="s">
        <v>34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7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2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38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131.25" customHeight="1">
      <c r="A7" s="35">
        <f>A6+1</f>
        <v>1</v>
      </c>
      <c r="B7" s="170" t="s">
        <v>102</v>
      </c>
      <c r="C7" s="25"/>
      <c r="D7" s="26">
        <v>150</v>
      </c>
      <c r="E7" s="27" t="s">
        <v>32</v>
      </c>
      <c r="F7" s="28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4" ht="62.25" customHeight="1">
      <c r="B9" s="103" t="s">
        <v>94</v>
      </c>
      <c r="F9" s="20"/>
      <c r="G9" s="21"/>
      <c r="H9" s="12"/>
      <c r="I9" s="21"/>
      <c r="J9" s="12"/>
      <c r="K9" s="44"/>
      <c r="L9" s="76"/>
      <c r="M9" s="77"/>
      <c r="N9" s="77"/>
    </row>
    <row r="10" spans="2:14" ht="14.25" customHeight="1">
      <c r="B10" s="12"/>
      <c r="C10" s="12"/>
      <c r="D10" s="42" t="s">
        <v>27</v>
      </c>
      <c r="E10" s="22"/>
      <c r="F10" s="20"/>
      <c r="G10" s="21"/>
      <c r="H10" s="12"/>
      <c r="I10" s="21"/>
      <c r="J10" s="12"/>
      <c r="K10" s="78"/>
      <c r="L10" s="79" t="s">
        <v>66</v>
      </c>
      <c r="M10" s="44"/>
      <c r="N10" s="77"/>
    </row>
    <row r="11" spans="2:14" ht="69" customHeight="1">
      <c r="B11" s="73" t="s">
        <v>28</v>
      </c>
      <c r="C11" s="73"/>
      <c r="D11" s="22"/>
      <c r="F11" s="20"/>
      <c r="G11" s="21"/>
      <c r="H11" s="12"/>
      <c r="I11" s="21"/>
      <c r="J11" s="12"/>
      <c r="K11" s="44"/>
      <c r="L11" s="78"/>
      <c r="M11" s="77"/>
      <c r="N11" s="77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5" sqref="B5:B7"/>
    </sheetView>
  </sheetViews>
  <sheetFormatPr defaultColWidth="13.28125" defaultRowHeight="14.25" customHeight="1"/>
  <cols>
    <col min="1" max="1" width="2.7109375" style="12" customWidth="1"/>
    <col min="2" max="2" width="34.421875" style="22" customWidth="1"/>
    <col min="3" max="3" width="13.5742187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36</v>
      </c>
    </row>
    <row r="3" spans="1:14" ht="15">
      <c r="A3" s="8"/>
      <c r="B3" s="46" t="s">
        <v>37</v>
      </c>
      <c r="C3" s="47"/>
      <c r="D3" s="48"/>
      <c r="E3" s="48"/>
      <c r="F3" s="49"/>
      <c r="G3" s="49"/>
      <c r="H3" s="49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50" t="s">
        <v>8</v>
      </c>
      <c r="C4" s="50" t="s">
        <v>9</v>
      </c>
      <c r="D4" s="50" t="s">
        <v>10</v>
      </c>
      <c r="E4" s="50" t="s">
        <v>11</v>
      </c>
      <c r="F4" s="51">
        <v>6</v>
      </c>
      <c r="G4" s="51">
        <v>7</v>
      </c>
      <c r="H4" s="51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08" t="s">
        <v>1</v>
      </c>
      <c r="C5" s="52" t="s">
        <v>24</v>
      </c>
      <c r="D5" s="52" t="s">
        <v>2</v>
      </c>
      <c r="E5" s="52" t="s">
        <v>3</v>
      </c>
      <c r="F5" s="53" t="s">
        <v>14</v>
      </c>
      <c r="G5" s="53" t="s">
        <v>15</v>
      </c>
      <c r="H5" s="5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39.75" customHeight="1">
      <c r="A6" s="33">
        <v>0</v>
      </c>
      <c r="B6" s="108" t="s">
        <v>25</v>
      </c>
      <c r="C6" s="55"/>
      <c r="D6" s="55"/>
      <c r="E6" s="55"/>
      <c r="F6" s="56"/>
      <c r="G6" s="57" t="s">
        <v>26</v>
      </c>
      <c r="H6" s="56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141" customHeight="1">
      <c r="A7" s="35">
        <f>A6+1</f>
        <v>1</v>
      </c>
      <c r="B7" s="109" t="s">
        <v>83</v>
      </c>
      <c r="C7" s="58"/>
      <c r="D7" s="59">
        <v>1000</v>
      </c>
      <c r="E7" s="58" t="s">
        <v>32</v>
      </c>
      <c r="F7" s="60"/>
      <c r="G7" s="61">
        <f>D7*F7</f>
        <v>0</v>
      </c>
      <c r="H7" s="62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4" ht="14.25" customHeight="1">
      <c r="B9" s="101"/>
      <c r="C9" s="74" t="s">
        <v>27</v>
      </c>
      <c r="D9" s="73"/>
      <c r="E9" s="99"/>
      <c r="F9" s="99"/>
      <c r="G9" s="100"/>
      <c r="H9" s="101"/>
      <c r="I9" s="100"/>
      <c r="J9" s="101"/>
      <c r="K9" s="73"/>
      <c r="L9" s="74"/>
      <c r="M9" s="75"/>
      <c r="N9" s="75"/>
    </row>
    <row r="10" spans="2:14" ht="14.25" customHeight="1">
      <c r="B10" s="101"/>
      <c r="C10" s="73"/>
      <c r="D10" s="73"/>
      <c r="E10" s="99"/>
      <c r="F10" s="99"/>
      <c r="G10" s="100"/>
      <c r="H10" s="101"/>
      <c r="I10" s="100"/>
      <c r="J10" s="101"/>
      <c r="K10" s="100"/>
      <c r="L10" s="102" t="s">
        <v>66</v>
      </c>
      <c r="M10" s="73"/>
      <c r="N10" s="75"/>
    </row>
    <row r="11" spans="2:14" ht="69.75" customHeight="1">
      <c r="B11" s="73" t="s">
        <v>28</v>
      </c>
      <c r="C11" s="73"/>
      <c r="D11" s="73"/>
      <c r="E11" s="99"/>
      <c r="F11" s="99"/>
      <c r="G11" s="100"/>
      <c r="H11" s="101"/>
      <c r="I11" s="100"/>
      <c r="J11" s="101"/>
      <c r="K11" s="73"/>
      <c r="L11" s="100"/>
      <c r="M11" s="75"/>
      <c r="N11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="110" zoomScaleNormal="110" zoomScalePageLayoutView="0" workbookViewId="0" topLeftCell="A1">
      <selection activeCell="B6" sqref="B6:B8"/>
    </sheetView>
  </sheetViews>
  <sheetFormatPr defaultColWidth="13.28125" defaultRowHeight="14.25" customHeight="1"/>
  <cols>
    <col min="1" max="1" width="2.7109375" style="12" customWidth="1"/>
    <col min="2" max="2" width="33.00390625" style="22" customWidth="1"/>
    <col min="3" max="3" width="15.0039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97</v>
      </c>
    </row>
    <row r="3" spans="1:14" ht="15">
      <c r="A3" s="8"/>
      <c r="B3" s="46" t="s">
        <v>98</v>
      </c>
      <c r="C3" s="47"/>
      <c r="D3" s="48"/>
      <c r="E3" s="48"/>
      <c r="F3" s="49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50" t="s">
        <v>8</v>
      </c>
      <c r="C4" s="50" t="s">
        <v>9</v>
      </c>
      <c r="D4" s="50" t="s">
        <v>10</v>
      </c>
      <c r="E4" s="50" t="s">
        <v>11</v>
      </c>
      <c r="F4" s="51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52" t="s">
        <v>1</v>
      </c>
      <c r="C5" s="52" t="s">
        <v>24</v>
      </c>
      <c r="D5" s="52" t="s">
        <v>2</v>
      </c>
      <c r="E5" s="52" t="s">
        <v>3</v>
      </c>
      <c r="F5" s="5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08" t="s">
        <v>25</v>
      </c>
      <c r="C6" s="55"/>
      <c r="D6" s="55"/>
      <c r="E6" s="55"/>
      <c r="F6" s="56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81.75" customHeight="1">
      <c r="A7" s="35">
        <f>A6+1</f>
        <v>1</v>
      </c>
      <c r="B7" s="109" t="s">
        <v>99</v>
      </c>
      <c r="C7" s="58"/>
      <c r="D7" s="59">
        <v>150</v>
      </c>
      <c r="E7" s="58" t="s">
        <v>32</v>
      </c>
      <c r="F7" s="60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1:14" ht="64.5" customHeight="1">
      <c r="A8" s="34" t="e">
        <f>#REF!+1</f>
        <v>#REF!</v>
      </c>
      <c r="B8" s="107" t="s">
        <v>100</v>
      </c>
      <c r="C8" s="96"/>
      <c r="D8" s="97">
        <v>40</v>
      </c>
      <c r="E8" s="96" t="s">
        <v>32</v>
      </c>
      <c r="F8" s="98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7:9" ht="14.25" customHeight="1">
      <c r="G9" s="72">
        <f>SUM(G7:G8)</f>
        <v>0</v>
      </c>
      <c r="I9" s="72">
        <f>SUM(I7:I8)</f>
        <v>0</v>
      </c>
    </row>
    <row r="10" spans="2:14" ht="14.25" customHeight="1">
      <c r="B10" s="101"/>
      <c r="C10" s="74" t="s">
        <v>27</v>
      </c>
      <c r="D10" s="73"/>
      <c r="E10" s="99"/>
      <c r="F10" s="99"/>
      <c r="G10" s="100"/>
      <c r="H10" s="101"/>
      <c r="I10" s="100"/>
      <c r="J10" s="101"/>
      <c r="K10" s="73"/>
      <c r="L10" s="74"/>
      <c r="M10" s="75"/>
      <c r="N10" s="75"/>
    </row>
    <row r="11" spans="2:14" ht="14.25" customHeight="1">
      <c r="B11" s="101"/>
      <c r="C11" s="73"/>
      <c r="D11" s="73"/>
      <c r="E11" s="99"/>
      <c r="F11" s="99"/>
      <c r="G11" s="100"/>
      <c r="H11" s="101"/>
      <c r="I11" s="100"/>
      <c r="J11" s="101"/>
      <c r="K11" s="100"/>
      <c r="L11" s="102" t="s">
        <v>66</v>
      </c>
      <c r="M11" s="73"/>
      <c r="N11" s="75"/>
    </row>
    <row r="12" spans="2:14" ht="69" customHeight="1">
      <c r="B12" s="73" t="s">
        <v>28</v>
      </c>
      <c r="C12" s="73"/>
      <c r="D12" s="73"/>
      <c r="E12" s="99"/>
      <c r="F12" s="99"/>
      <c r="G12" s="100"/>
      <c r="H12" s="101"/>
      <c r="I12" s="100"/>
      <c r="J12" s="101"/>
      <c r="K12" s="73"/>
      <c r="L12" s="100"/>
      <c r="M12" s="75"/>
      <c r="N12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7" sqref="B7"/>
    </sheetView>
  </sheetViews>
  <sheetFormatPr defaultColWidth="13.28125" defaultRowHeight="14.25" customHeight="1"/>
  <cols>
    <col min="1" max="1" width="2.7109375" style="12" customWidth="1"/>
    <col min="2" max="2" width="32.8515625" style="22" customWidth="1"/>
    <col min="3" max="3" width="15.0039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38</v>
      </c>
    </row>
    <row r="3" spans="1:14" ht="15">
      <c r="A3" s="8"/>
      <c r="B3" s="46" t="s">
        <v>67</v>
      </c>
      <c r="C3" s="47"/>
      <c r="D3" s="48"/>
      <c r="E3" s="48"/>
      <c r="F3" s="49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50" t="s">
        <v>8</v>
      </c>
      <c r="C4" s="50" t="s">
        <v>9</v>
      </c>
      <c r="D4" s="50" t="s">
        <v>10</v>
      </c>
      <c r="E4" s="50" t="s">
        <v>11</v>
      </c>
      <c r="F4" s="51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52" t="s">
        <v>1</v>
      </c>
      <c r="C5" s="52" t="s">
        <v>24</v>
      </c>
      <c r="D5" s="52" t="s">
        <v>2</v>
      </c>
      <c r="E5" s="52" t="s">
        <v>3</v>
      </c>
      <c r="F5" s="5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31.5" customHeight="1">
      <c r="A6" s="33">
        <v>0</v>
      </c>
      <c r="B6" s="54" t="s">
        <v>25</v>
      </c>
      <c r="C6" s="55"/>
      <c r="D6" s="55"/>
      <c r="E6" s="55"/>
      <c r="F6" s="56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80.25" customHeight="1">
      <c r="A7" s="35">
        <f>A6+1</f>
        <v>1</v>
      </c>
      <c r="B7" s="109" t="s">
        <v>84</v>
      </c>
      <c r="C7" s="58"/>
      <c r="D7" s="59">
        <v>10</v>
      </c>
      <c r="E7" s="58" t="s">
        <v>39</v>
      </c>
      <c r="F7" s="60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4" ht="14.25" customHeight="1">
      <c r="B9" s="101"/>
      <c r="C9" s="74" t="s">
        <v>27</v>
      </c>
      <c r="D9" s="73"/>
      <c r="E9" s="99"/>
      <c r="F9" s="99"/>
      <c r="G9" s="100"/>
      <c r="H9" s="101"/>
      <c r="I9" s="100"/>
      <c r="J9" s="101"/>
      <c r="K9" s="73"/>
      <c r="L9" s="74"/>
      <c r="M9" s="75"/>
      <c r="N9" s="75"/>
    </row>
    <row r="10" spans="2:14" ht="14.25" customHeight="1">
      <c r="B10" s="101"/>
      <c r="C10" s="73"/>
      <c r="D10" s="73"/>
      <c r="E10" s="99"/>
      <c r="F10" s="99"/>
      <c r="G10" s="100"/>
      <c r="H10" s="101"/>
      <c r="I10" s="100"/>
      <c r="J10" s="101"/>
      <c r="K10" s="100"/>
      <c r="L10" s="102" t="s">
        <v>66</v>
      </c>
      <c r="M10" s="73"/>
      <c r="N10" s="75"/>
    </row>
    <row r="11" spans="2:14" ht="72" customHeight="1">
      <c r="B11" s="73" t="s">
        <v>28</v>
      </c>
      <c r="C11" s="73"/>
      <c r="D11" s="73"/>
      <c r="E11" s="99"/>
      <c r="F11" s="99"/>
      <c r="G11" s="100"/>
      <c r="H11" s="101"/>
      <c r="I11" s="100"/>
      <c r="J11" s="101"/>
      <c r="K11" s="73"/>
      <c r="L11" s="100"/>
      <c r="M11" s="75"/>
      <c r="N11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="110" zoomScaleNormal="110" zoomScalePageLayoutView="0" workbookViewId="0" topLeftCell="A1">
      <selection activeCell="B3" sqref="B3:B9"/>
    </sheetView>
  </sheetViews>
  <sheetFormatPr defaultColWidth="13.28125" defaultRowHeight="14.25" customHeight="1"/>
  <cols>
    <col min="1" max="1" width="2.7109375" style="12" customWidth="1"/>
    <col min="2" max="2" width="36.28125" style="22" customWidth="1"/>
    <col min="3" max="3" width="11.14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23" t="s">
        <v>6</v>
      </c>
      <c r="C2" s="24"/>
      <c r="N2" s="15" t="s">
        <v>40</v>
      </c>
    </row>
    <row r="3" spans="1:14" ht="15">
      <c r="A3" s="8"/>
      <c r="B3" s="110" t="s">
        <v>46</v>
      </c>
      <c r="C3" s="39"/>
      <c r="D3" s="40"/>
      <c r="E3" s="40"/>
      <c r="F3" s="4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11" t="s">
        <v>8</v>
      </c>
      <c r="C4" s="17" t="s">
        <v>9</v>
      </c>
      <c r="D4" s="17" t="s">
        <v>10</v>
      </c>
      <c r="E4" s="17" t="s">
        <v>11</v>
      </c>
      <c r="F4" s="9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2" t="s">
        <v>24</v>
      </c>
      <c r="D5" s="2" t="s">
        <v>2</v>
      </c>
      <c r="E5" s="2" t="s">
        <v>3</v>
      </c>
      <c r="F5" s="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36"/>
      <c r="D6" s="36"/>
      <c r="E6" s="36"/>
      <c r="F6" s="37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36" customHeight="1">
      <c r="A7" s="34" t="e">
        <f>#REF!+1</f>
        <v>#REF!</v>
      </c>
      <c r="B7" s="114" t="s">
        <v>43</v>
      </c>
      <c r="C7" s="94"/>
      <c r="D7" s="95">
        <v>800</v>
      </c>
      <c r="E7" s="94" t="s">
        <v>32</v>
      </c>
      <c r="F7" s="7"/>
      <c r="G7" s="5">
        <f>D7*F7</f>
        <v>0</v>
      </c>
      <c r="H7" s="6"/>
      <c r="I7" s="5">
        <f>G7*H7+G7</f>
        <v>0</v>
      </c>
      <c r="J7" s="4"/>
      <c r="K7" s="4"/>
      <c r="L7" s="5">
        <f>K7*F7</f>
        <v>0</v>
      </c>
      <c r="M7" s="5">
        <f>H7*L7+L7</f>
        <v>0</v>
      </c>
      <c r="N7" s="16">
        <f>I7-M7</f>
        <v>0</v>
      </c>
    </row>
    <row r="8" spans="1:14" ht="30">
      <c r="A8" s="34" t="e">
        <f>A7+1</f>
        <v>#REF!</v>
      </c>
      <c r="B8" s="114" t="s">
        <v>44</v>
      </c>
      <c r="C8" s="94"/>
      <c r="D8" s="95">
        <v>3000</v>
      </c>
      <c r="E8" s="94" t="s">
        <v>32</v>
      </c>
      <c r="F8" s="7"/>
      <c r="G8" s="5">
        <f>D8*F8</f>
        <v>0</v>
      </c>
      <c r="H8" s="6"/>
      <c r="I8" s="5">
        <f>G8*H8+G8</f>
        <v>0</v>
      </c>
      <c r="J8" s="4"/>
      <c r="K8" s="4"/>
      <c r="L8" s="5">
        <f>K8*F8</f>
        <v>0</v>
      </c>
      <c r="M8" s="5">
        <f>H8*L8+L8</f>
        <v>0</v>
      </c>
      <c r="N8" s="16">
        <f>I8-M8</f>
        <v>0</v>
      </c>
    </row>
    <row r="9" spans="1:14" ht="45">
      <c r="A9" s="34" t="e">
        <f>A8+1</f>
        <v>#REF!</v>
      </c>
      <c r="B9" s="114" t="s">
        <v>45</v>
      </c>
      <c r="C9" s="94"/>
      <c r="D9" s="95">
        <v>500</v>
      </c>
      <c r="E9" s="94" t="s">
        <v>32</v>
      </c>
      <c r="F9" s="7"/>
      <c r="G9" s="5">
        <f>D9*F9</f>
        <v>0</v>
      </c>
      <c r="H9" s="6"/>
      <c r="I9" s="5">
        <f>G9*H9+G9</f>
        <v>0</v>
      </c>
      <c r="J9" s="4"/>
      <c r="K9" s="4"/>
      <c r="L9" s="5">
        <f>K9*F9</f>
        <v>0</v>
      </c>
      <c r="M9" s="5">
        <f>H9*L9+L9</f>
        <v>0</v>
      </c>
      <c r="N9" s="16">
        <f>I9-M9</f>
        <v>0</v>
      </c>
    </row>
    <row r="10" spans="7:9" ht="14.25" customHeight="1">
      <c r="G10" s="72">
        <f>SUM(G7:G9)</f>
        <v>0</v>
      </c>
      <c r="I10" s="72">
        <f>SUM(I7:I9)</f>
        <v>0</v>
      </c>
    </row>
    <row r="11" spans="2:14" ht="14.25" customHeight="1">
      <c r="B11" s="101"/>
      <c r="C11" s="74" t="s">
        <v>27</v>
      </c>
      <c r="D11" s="73"/>
      <c r="E11" s="99"/>
      <c r="F11" s="99"/>
      <c r="G11" s="100"/>
      <c r="H11" s="101"/>
      <c r="I11" s="100"/>
      <c r="J11" s="101"/>
      <c r="K11" s="73"/>
      <c r="L11" s="74"/>
      <c r="M11" s="75"/>
      <c r="N11" s="75"/>
    </row>
    <row r="12" spans="2:14" ht="14.25" customHeight="1">
      <c r="B12" s="101"/>
      <c r="C12" s="73"/>
      <c r="D12" s="73"/>
      <c r="E12" s="99"/>
      <c r="F12" s="99"/>
      <c r="G12" s="100"/>
      <c r="H12" s="101"/>
      <c r="I12" s="100"/>
      <c r="J12" s="101"/>
      <c r="K12" s="100"/>
      <c r="L12" s="102" t="s">
        <v>66</v>
      </c>
      <c r="M12" s="73"/>
      <c r="N12" s="75"/>
    </row>
    <row r="13" spans="2:14" ht="65.25" customHeight="1">
      <c r="B13" s="73" t="s">
        <v>28</v>
      </c>
      <c r="C13" s="73"/>
      <c r="D13" s="73"/>
      <c r="E13" s="99"/>
      <c r="F13" s="99"/>
      <c r="G13" s="100"/>
      <c r="H13" s="101"/>
      <c r="I13" s="100"/>
      <c r="J13" s="101"/>
      <c r="K13" s="73"/>
      <c r="L13" s="100"/>
      <c r="M13" s="75"/>
      <c r="N13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="110" zoomScaleNormal="110" zoomScalePageLayoutView="0" workbookViewId="0" topLeftCell="A1">
      <selection activeCell="B2" sqref="B2:F7"/>
    </sheetView>
  </sheetViews>
  <sheetFormatPr defaultColWidth="13.28125" defaultRowHeight="14.25" customHeight="1"/>
  <cols>
    <col min="1" max="1" width="2.7109375" style="12" customWidth="1"/>
    <col min="2" max="2" width="33.00390625" style="22" customWidth="1"/>
    <col min="3" max="3" width="15.00390625" style="22" customWidth="1"/>
    <col min="4" max="4" width="11.140625" style="20" customWidth="1"/>
    <col min="5" max="5" width="3.57421875" style="20" customWidth="1"/>
    <col min="6" max="6" width="8.8515625" style="21" customWidth="1"/>
    <col min="7" max="7" width="8.8515625" style="12" customWidth="1"/>
    <col min="8" max="8" width="4.140625" style="21" customWidth="1"/>
    <col min="9" max="9" width="9.421875" style="12" customWidth="1"/>
    <col min="10" max="10" width="8.28125" style="22" customWidth="1"/>
    <col min="11" max="11" width="9.421875" style="21" customWidth="1"/>
    <col min="12" max="12" width="8.140625" style="13" customWidth="1"/>
    <col min="13" max="13" width="9.00390625" style="13" customWidth="1"/>
    <col min="14" max="14" width="10.140625" style="14" customWidth="1"/>
    <col min="15" max="16384" width="13.28125" style="14" customWidth="1"/>
  </cols>
  <sheetData>
    <row r="1" spans="2:3" ht="15" customHeight="1">
      <c r="B1" s="18" t="s">
        <v>7</v>
      </c>
      <c r="C1" s="19"/>
    </row>
    <row r="2" spans="2:14" ht="15" customHeight="1">
      <c r="B2" s="115" t="s">
        <v>6</v>
      </c>
      <c r="C2" s="116"/>
      <c r="D2" s="117"/>
      <c r="E2" s="117"/>
      <c r="F2" s="118"/>
      <c r="N2" s="15" t="s">
        <v>47</v>
      </c>
    </row>
    <row r="3" spans="1:14" ht="15">
      <c r="A3" s="8"/>
      <c r="B3" s="110" t="s">
        <v>48</v>
      </c>
      <c r="C3" s="119"/>
      <c r="D3" s="120"/>
      <c r="E3" s="120"/>
      <c r="F3" s="121"/>
      <c r="G3" s="8"/>
      <c r="H3" s="41"/>
      <c r="I3" s="8"/>
      <c r="J3" s="39"/>
      <c r="K3" s="41"/>
      <c r="L3" s="10"/>
      <c r="M3" s="10"/>
      <c r="N3" s="11"/>
    </row>
    <row r="4" spans="1:14" ht="15" customHeight="1">
      <c r="A4" s="9">
        <v>1</v>
      </c>
      <c r="B4" s="111" t="s">
        <v>8</v>
      </c>
      <c r="C4" s="111" t="s">
        <v>9</v>
      </c>
      <c r="D4" s="111" t="s">
        <v>10</v>
      </c>
      <c r="E4" s="111" t="s">
        <v>11</v>
      </c>
      <c r="F4" s="122">
        <v>6</v>
      </c>
      <c r="G4" s="9">
        <v>7</v>
      </c>
      <c r="H4" s="9">
        <v>8</v>
      </c>
      <c r="I4" s="9">
        <v>9</v>
      </c>
      <c r="J4" s="17" t="s">
        <v>17</v>
      </c>
      <c r="K4" s="9">
        <v>11</v>
      </c>
      <c r="L4" s="9">
        <v>12</v>
      </c>
      <c r="M4" s="9">
        <v>13</v>
      </c>
      <c r="N4" s="9">
        <v>14</v>
      </c>
    </row>
    <row r="5" spans="1:14" ht="63.75" customHeight="1">
      <c r="A5" s="3" t="s">
        <v>0</v>
      </c>
      <c r="B5" s="112" t="s">
        <v>1</v>
      </c>
      <c r="C5" s="112" t="s">
        <v>24</v>
      </c>
      <c r="D5" s="112" t="s">
        <v>2</v>
      </c>
      <c r="E5" s="112" t="s">
        <v>3</v>
      </c>
      <c r="F5" s="123" t="s">
        <v>14</v>
      </c>
      <c r="G5" s="3" t="s">
        <v>15</v>
      </c>
      <c r="H5" s="3" t="s">
        <v>12</v>
      </c>
      <c r="I5" s="3" t="s">
        <v>19</v>
      </c>
      <c r="J5" s="2" t="s">
        <v>5</v>
      </c>
      <c r="K5" s="3" t="s">
        <v>4</v>
      </c>
      <c r="L5" s="3" t="s">
        <v>16</v>
      </c>
      <c r="M5" s="3" t="s">
        <v>18</v>
      </c>
      <c r="N5" s="3" t="s">
        <v>20</v>
      </c>
    </row>
    <row r="6" spans="1:14" ht="21" customHeight="1">
      <c r="A6" s="33">
        <v>0</v>
      </c>
      <c r="B6" s="113" t="s">
        <v>25</v>
      </c>
      <c r="C6" s="124"/>
      <c r="D6" s="124"/>
      <c r="E6" s="124"/>
      <c r="F6" s="125"/>
      <c r="G6" s="32" t="s">
        <v>26</v>
      </c>
      <c r="H6" s="37"/>
      <c r="I6" s="32" t="s">
        <v>26</v>
      </c>
      <c r="J6" s="36"/>
      <c r="K6" s="37"/>
      <c r="L6" s="32" t="s">
        <v>26</v>
      </c>
      <c r="M6" s="32" t="s">
        <v>26</v>
      </c>
      <c r="N6" s="32" t="s">
        <v>26</v>
      </c>
    </row>
    <row r="7" spans="1:14" ht="190.5" customHeight="1">
      <c r="A7" s="35">
        <f>A6+1</f>
        <v>1</v>
      </c>
      <c r="B7" s="126" t="s">
        <v>75</v>
      </c>
      <c r="C7" s="127"/>
      <c r="D7" s="128">
        <v>200000</v>
      </c>
      <c r="E7" s="127" t="s">
        <v>29</v>
      </c>
      <c r="F7" s="129"/>
      <c r="G7" s="29">
        <f>D7*F7</f>
        <v>0</v>
      </c>
      <c r="H7" s="30"/>
      <c r="I7" s="29">
        <f>G7*H7+G7</f>
        <v>0</v>
      </c>
      <c r="J7" s="26"/>
      <c r="K7" s="26"/>
      <c r="L7" s="29">
        <f>K7*F7</f>
        <v>0</v>
      </c>
      <c r="M7" s="29">
        <f>H7*L7+L7</f>
        <v>0</v>
      </c>
      <c r="N7" s="31">
        <f>I7-M7</f>
        <v>0</v>
      </c>
    </row>
    <row r="8" spans="7:9" ht="14.25" customHeight="1">
      <c r="G8" s="72">
        <f>SUM(G7)</f>
        <v>0</v>
      </c>
      <c r="I8" s="72">
        <f>SUM(I7)</f>
        <v>0</v>
      </c>
    </row>
    <row r="9" spans="2:14" ht="14.25" customHeight="1">
      <c r="B9" s="101"/>
      <c r="C9" s="74" t="s">
        <v>27</v>
      </c>
      <c r="D9" s="73"/>
      <c r="E9" s="99"/>
      <c r="F9" s="99"/>
      <c r="G9" s="100"/>
      <c r="H9" s="101"/>
      <c r="I9" s="100"/>
      <c r="J9" s="101"/>
      <c r="K9" s="73"/>
      <c r="L9" s="74"/>
      <c r="M9" s="75"/>
      <c r="N9" s="75"/>
    </row>
    <row r="10" spans="2:14" ht="14.25" customHeight="1">
      <c r="B10" s="101"/>
      <c r="C10" s="73"/>
      <c r="D10" s="73"/>
      <c r="E10" s="99"/>
      <c r="F10" s="99"/>
      <c r="G10" s="100"/>
      <c r="H10" s="101"/>
      <c r="I10" s="100"/>
      <c r="J10" s="101"/>
      <c r="K10" s="100"/>
      <c r="L10" s="102" t="s">
        <v>66</v>
      </c>
      <c r="M10" s="73"/>
      <c r="N10" s="75"/>
    </row>
    <row r="11" spans="2:14" ht="66" customHeight="1">
      <c r="B11" s="73" t="s">
        <v>28</v>
      </c>
      <c r="C11" s="73"/>
      <c r="D11" s="73"/>
      <c r="E11" s="99"/>
      <c r="F11" s="99"/>
      <c r="G11" s="100"/>
      <c r="H11" s="101"/>
      <c r="I11" s="100"/>
      <c r="J11" s="101"/>
      <c r="K11" s="73"/>
      <c r="L11" s="100"/>
      <c r="M11" s="75"/>
      <c r="N11" s="75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>Mariola Jędrzejczak</cp:lastModifiedBy>
  <cp:lastPrinted>2019-06-18T05:54:54Z</cp:lastPrinted>
  <dcterms:created xsi:type="dcterms:W3CDTF">2013-01-22T23:50:24Z</dcterms:created>
  <dcterms:modified xsi:type="dcterms:W3CDTF">2019-06-18T06:01:24Z</dcterms:modified>
  <cp:category/>
  <cp:version/>
  <cp:contentType/>
  <cp:contentStatus/>
</cp:coreProperties>
</file>