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0" windowWidth="22050" windowHeight="12960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<sst xmlns="http://schemas.openxmlformats.org/spreadsheetml/2006/main" count="126" uniqueCount="80">
  <si>
    <t>Obiekt</t>
  </si>
  <si>
    <t xml:space="preserve">Przebudowa drogi gminnej  Toniszewo-Grylewo </t>
  </si>
  <si>
    <t>A d r e s :</t>
  </si>
  <si>
    <t>Toniszewo (dz. nr 31, 32, 30/2, 30/3, 35/2, 55/2) Pawłowo Żońskie (dz. nr 227/2, 228/2, 229), Grylewo (dz. nr 98, 100)</t>
  </si>
  <si>
    <t>Opis robót :</t>
  </si>
  <si>
    <t xml:space="preserve">Przebudowa drogi gminnej  Toniszewo-Grylewo - odcinek II od km 0+532,43 do km 2+216,89 </t>
  </si>
  <si>
    <t>Wartość</t>
  </si>
  <si>
    <t>Roboty przygotowawcze</t>
  </si>
  <si>
    <t>Roboty rozbiórkowe</t>
  </si>
  <si>
    <t>Roboty ziemne</t>
  </si>
  <si>
    <t>Przepusty pod koroną drogi</t>
  </si>
  <si>
    <t>Podbudowa</t>
  </si>
  <si>
    <t>Nawierzchnia</t>
  </si>
  <si>
    <t>Pobocza</t>
  </si>
  <si>
    <t>Oznakowanie i urządzenia BRD</t>
  </si>
  <si>
    <t>Oświetlenie drogowe</t>
  </si>
  <si>
    <t>Inwentaryzacja powykonawcza</t>
  </si>
  <si>
    <t>Lp</t>
  </si>
  <si>
    <t>Nr specyfikacji</t>
  </si>
  <si>
    <t>Opis pozycji</t>
  </si>
  <si>
    <t>Ilość</t>
  </si>
  <si>
    <t>J.m.</t>
  </si>
  <si>
    <t>D.01.01.01</t>
  </si>
  <si>
    <t>Roboty pomiarowe przy liniowych robotach ziemnych - trasa dróg w terenie równinnym</t>
  </si>
  <si>
    <t>km</t>
  </si>
  <si>
    <t>D.01.02.01</t>
  </si>
  <si>
    <t>Ręczne karczowanie pni drzew o średnicy: 20-85 cm</t>
  </si>
  <si>
    <t>szt</t>
  </si>
  <si>
    <t>D.01.02.04</t>
  </si>
  <si>
    <t>D.05.03.11</t>
  </si>
  <si>
    <t>Analogia - Rozebranie ręczne nawierzchni z mieszanek mineralno-bitumicznych poprzez frezowanie, o grubości: 3 cm z wywozem na składowisko Wykonawcy</t>
  </si>
  <si>
    <t>m2</t>
  </si>
  <si>
    <t>Rozebranie mechaniczne podbudowy z kruszywa kamiennego, o grubości do 20 cm</t>
  </si>
  <si>
    <t>D.02.01.01</t>
  </si>
  <si>
    <t>Roboty ziemne wykonywane koparkami przedsiębiernymi o poj. łyżki 0,15 m3 z transportem urobku samochodami samowyładowczymi o ładowności do 5 t na odległość do 1 km: grunt kat. I-II z wykorzystaniem humusu</t>
  </si>
  <si>
    <t>m3</t>
  </si>
  <si>
    <t>D.02.03.01</t>
  </si>
  <si>
    <t>Formowanie nasypów o wysokości do 3,0 m spycharkami  55 kW, z zagęszczeniem nasypu, z ziemi dostarczanej środkami transportu kołowego: grunt kat. I-II</t>
  </si>
  <si>
    <t>Zagęszczenie uprzednio rozplantowanego warstwami gruntu w nasypie zagęszczarkami, w gruncie sypkim, kategorii : I-III</t>
  </si>
  <si>
    <t>D.04.01.01</t>
  </si>
  <si>
    <t>Mechaniczne profilowanie i zagęszczenie podłoża pod warstwy konstrukcyjne nawierzchni - kategoria gruntu: I-IV</t>
  </si>
  <si>
    <t>Humusowanie i obsianie skarp przy grubości warstwy humusu 5 cm</t>
  </si>
  <si>
    <t>Humusowanie i obsianie skarp przy grubości warstwy humusu dod.za każde następne 5 cm</t>
  </si>
  <si>
    <t>D.06.02.01</t>
  </si>
  <si>
    <t>Ławy fundamentowe przepustów rurowych wykonywane ze żwiru</t>
  </si>
  <si>
    <t>Przepusty rurowe pod zjazdami, wykonywane z rur PEHD o średnicy: 40 cm</t>
  </si>
  <si>
    <t>m</t>
  </si>
  <si>
    <t>Podłoża i obsypki z kruszyw naturalnych,wykonywane w gotowym wykopie umocnionym, na głębokości do 5 m o normalnej wilgotności, przy zastosowaniu: dowiezionego piasku</t>
  </si>
  <si>
    <t>Brukowanie skarp przepustu oraz poboczy na łukach z bruku ułożonego na betonie</t>
  </si>
  <si>
    <t>D.04.04.02b</t>
  </si>
  <si>
    <t>Podbudowy z kruszywa łamanego o grubości po zagęszczeniu: 15 cm</t>
  </si>
  <si>
    <t>Podbudowy z kruszywa łamanego na poszerzeniach o grubości po zagęszczeniu: 20 cm</t>
  </si>
  <si>
    <t>D.05.03.05</t>
  </si>
  <si>
    <t>D.04.03.01</t>
  </si>
  <si>
    <t>Czyszczenie mechaniczne nawierzchni drogowej: nieulepszonej</t>
  </si>
  <si>
    <t>Skropienie nawierzchni drogowych asfaltem</t>
  </si>
  <si>
    <t>D.05.03.05a</t>
  </si>
  <si>
    <t>Wyrównanie istniejącej podbudowy mieszanką mineralno-asfaltową: mechaniczne rozścielenie i zagęszczenie</t>
  </si>
  <si>
    <t>t</t>
  </si>
  <si>
    <t>Nawierzchnia z mieszanek mineralno-asfaltowych, grysowych AC16W - warstwa wiążąca po zagęszczeniu o grubości: 5  cm</t>
  </si>
  <si>
    <t>Czyszczenie mechaniczne nawierzchni drogowej: bitumicznej</t>
  </si>
  <si>
    <t>D.05.03.05b</t>
  </si>
  <si>
    <t>Nawierzchnia z mieszanek mineralno-asfaltowych, grysowych AC11S - warstwa ścieralna po zagęszczeniu o grubości: 4  cm</t>
  </si>
  <si>
    <t>D.07.02.01</t>
  </si>
  <si>
    <t>D.07.01.01</t>
  </si>
  <si>
    <t>Oznakowanie poziome jezdni farbami chemoutwardzalnymi (grubowarstwowe) - linie na skrzyżowaniach malowane: ręcznie</t>
  </si>
  <si>
    <t>Słupki do znaków drogowych: z rur stalowych o średnicy 70 mm</t>
  </si>
  <si>
    <t>Zamontowanie punktowych elementów odblaskowych</t>
  </si>
  <si>
    <t>Przymocowanie niepodświetlonych znaków drogowych znaki zakazu, nakazu, ostrzegawcze, informacyjne</t>
  </si>
  <si>
    <t>D.07.07.01</t>
  </si>
  <si>
    <t>Zakup i montaż lamp fotowoltanicznych o mocy 40W</t>
  </si>
  <si>
    <t>D.00.00.00</t>
  </si>
  <si>
    <t>Roboty pomiarowe przy liniowych robotach ziemnych - inwentaryzacja powykonawcza</t>
  </si>
  <si>
    <t>Cena</t>
  </si>
  <si>
    <t>RAZEM NETTO</t>
  </si>
  <si>
    <t>VAT (23%)</t>
  </si>
  <si>
    <t>RAZEM BRUTTO</t>
  </si>
  <si>
    <t>KOSZTORYS OFERTOWY</t>
  </si>
  <si>
    <t>Pobocze z kruszywa łamanego o grubości po zagęszczeniu: 10 cm</t>
  </si>
  <si>
    <t>kpl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</si>
</sst>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"/>
    <numFmt numFmtId="166" formatCode="#,##0.00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 Narrow CE"/>
      <family val="2"/>
    </font>
    <font>
      <b/>
      <sz val="9"/>
      <color indexed="8"/>
      <name val="Arial Narrow CE"/>
      <family val="2"/>
    </font>
    <font>
      <b/>
      <sz val="13"/>
      <color indexed="8"/>
      <name val="Arial Narrow CE"/>
      <family val="2"/>
    </font>
    <font>
      <b/>
      <sz val="11"/>
      <color indexed="8"/>
      <name val="Arial Narrow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80000"/>
      <name val="Arial Narrow CE"/>
      <family val="2"/>
    </font>
    <font>
      <b/>
      <sz val="9"/>
      <color rgb="FF080000"/>
      <name val="Arial Narrow CE"/>
      <family val="2"/>
    </font>
    <font>
      <b/>
      <sz val="13"/>
      <color rgb="FF080000"/>
      <name val="Arial Narrow CE"/>
      <family val="2"/>
    </font>
    <font>
      <b/>
      <sz val="11"/>
      <color rgb="FF080000"/>
      <name val="Arial Narrow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8" fillId="0" borderId="0" xfId="0" applyFont="1" applyAlignment="1">
      <alignment/>
    </xf>
    <xf numFmtId="165" fontId="38" fillId="0" borderId="0" xfId="0" applyNumberFormat="1" applyFont="1" applyAlignment="1">
      <alignment horizontal="right"/>
    </xf>
    <xf numFmtId="165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0" fontId="33" fillId="0" borderId="0" xfId="0" applyFont="1" applyAlignment="1">
      <alignment/>
    </xf>
    <xf numFmtId="0" fontId="38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39" fillId="33" borderId="10" xfId="0" applyFont="1" applyFill="1" applyBorder="1" applyAlignment="1">
      <alignment horizontal="right"/>
    </xf>
    <xf numFmtId="0" fontId="39" fillId="33" borderId="14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left"/>
    </xf>
    <xf numFmtId="0" fontId="38" fillId="0" borderId="15" xfId="0" applyFont="1" applyBorder="1" applyAlignment="1">
      <alignment horizontal="left" wrapText="1"/>
    </xf>
    <xf numFmtId="0" fontId="39" fillId="33" borderId="14" xfId="0" applyFont="1" applyFill="1" applyBorder="1" applyAlignment="1">
      <alignment horizontal="left" wrapText="1"/>
    </xf>
    <xf numFmtId="166" fontId="38" fillId="0" borderId="14" xfId="0" applyNumberFormat="1" applyFont="1" applyBorder="1" applyAlignment="1">
      <alignment horizontal="center"/>
    </xf>
    <xf numFmtId="166" fontId="39" fillId="33" borderId="14" xfId="0" applyNumberFormat="1" applyFont="1" applyFill="1" applyBorder="1" applyAlignment="1">
      <alignment horizontal="center"/>
    </xf>
    <xf numFmtId="166" fontId="38" fillId="0" borderId="15" xfId="0" applyNumberFormat="1" applyFont="1" applyBorder="1" applyAlignment="1">
      <alignment horizontal="center"/>
    </xf>
    <xf numFmtId="4" fontId="39" fillId="33" borderId="14" xfId="0" applyNumberFormat="1" applyFont="1" applyFill="1" applyBorder="1" applyAlignment="1">
      <alignment horizontal="right"/>
    </xf>
    <xf numFmtId="4" fontId="39" fillId="33" borderId="19" xfId="0" applyNumberFormat="1" applyFont="1" applyFill="1" applyBorder="1" applyAlignment="1">
      <alignment horizontal="right"/>
    </xf>
    <xf numFmtId="4" fontId="38" fillId="0" borderId="14" xfId="0" applyNumberFormat="1" applyFont="1" applyBorder="1" applyAlignment="1">
      <alignment horizontal="right"/>
    </xf>
    <xf numFmtId="4" fontId="38" fillId="0" borderId="19" xfId="0" applyNumberFormat="1" applyFont="1" applyBorder="1" applyAlignment="1">
      <alignment horizontal="right"/>
    </xf>
    <xf numFmtId="4" fontId="38" fillId="0" borderId="15" xfId="0" applyNumberFormat="1" applyFont="1" applyBorder="1" applyAlignment="1">
      <alignment horizontal="right"/>
    </xf>
    <xf numFmtId="4" fontId="38" fillId="0" borderId="20" xfId="0" applyNumberFormat="1" applyFont="1" applyBorder="1" applyAlignment="1">
      <alignment horizontal="right"/>
    </xf>
    <xf numFmtId="4" fontId="33" fillId="0" borderId="21" xfId="0" applyNumberFormat="1" applyFont="1" applyBorder="1" applyAlignment="1">
      <alignment/>
    </xf>
    <xf numFmtId="4" fontId="33" fillId="0" borderId="19" xfId="0" applyNumberFormat="1" applyFont="1" applyBorder="1" applyAlignment="1">
      <alignment/>
    </xf>
    <xf numFmtId="4" fontId="33" fillId="0" borderId="20" xfId="0" applyNumberFormat="1" applyFont="1" applyBorder="1" applyAlignment="1">
      <alignment/>
    </xf>
    <xf numFmtId="0" fontId="33" fillId="0" borderId="22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33" fillId="0" borderId="24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15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zoomScalePageLayoutView="0" workbookViewId="0" topLeftCell="A1">
      <selection activeCell="C1" sqref="C1"/>
    </sheetView>
  </sheetViews>
  <sheetFormatPr defaultColWidth="8.796875" defaultRowHeight="14.25"/>
  <cols>
    <col min="1" max="1" width="3.3984375" style="0" customWidth="1"/>
    <col min="2" max="2" width="8" style="11" customWidth="1"/>
    <col min="3" max="3" width="51.3984375" style="0" customWidth="1"/>
    <col min="4" max="4" width="11.8984375" style="11" customWidth="1"/>
    <col min="5" max="5" width="6.69921875" style="11" customWidth="1"/>
    <col min="6" max="6" width="8.3984375" style="0" customWidth="1"/>
    <col min="7" max="7" width="9.8984375" style="0" customWidth="1"/>
  </cols>
  <sheetData>
    <row r="1" spans="2:5" s="5" customFormat="1" ht="17.25" customHeight="1">
      <c r="B1" s="18"/>
      <c r="C1" s="19" t="s">
        <v>77</v>
      </c>
      <c r="D1" s="18"/>
      <c r="E1" s="18"/>
    </row>
    <row r="2" spans="2:5" s="5" customFormat="1" ht="15" customHeight="1">
      <c r="B2" s="20" t="s">
        <v>0</v>
      </c>
      <c r="C2" s="21" t="s">
        <v>1</v>
      </c>
      <c r="D2" s="18"/>
      <c r="E2" s="18"/>
    </row>
    <row r="3" spans="2:5" s="5" customFormat="1" ht="15" customHeight="1">
      <c r="B3" s="20" t="s">
        <v>2</v>
      </c>
      <c r="C3" s="21" t="s">
        <v>3</v>
      </c>
      <c r="D3" s="18"/>
      <c r="E3" s="18"/>
    </row>
    <row r="4" spans="2:5" s="5" customFormat="1" ht="15" customHeight="1">
      <c r="B4" s="20" t="s">
        <v>4</v>
      </c>
      <c r="C4" s="21" t="s">
        <v>5</v>
      </c>
      <c r="D4" s="18"/>
      <c r="E4" s="18"/>
    </row>
    <row r="5" ht="1.5" customHeight="1" thickBot="1"/>
    <row r="6" spans="1:7" ht="15" customHeight="1" thickBot="1">
      <c r="A6" s="15" t="s">
        <v>17</v>
      </c>
      <c r="B6" s="16" t="s">
        <v>18</v>
      </c>
      <c r="C6" s="16" t="s">
        <v>19</v>
      </c>
      <c r="D6" s="16" t="s">
        <v>20</v>
      </c>
      <c r="E6" s="16" t="s">
        <v>21</v>
      </c>
      <c r="F6" s="16" t="s">
        <v>73</v>
      </c>
      <c r="G6" s="17" t="s">
        <v>6</v>
      </c>
    </row>
    <row r="7" spans="1:7" ht="1.5" customHeight="1">
      <c r="A7" s="7"/>
      <c r="B7" s="12"/>
      <c r="C7" s="8"/>
      <c r="D7" s="12"/>
      <c r="E7" s="12"/>
      <c r="F7" s="8"/>
      <c r="G7" s="9"/>
    </row>
    <row r="8" spans="1:38" s="5" customFormat="1" ht="15" customHeight="1">
      <c r="A8" s="22">
        <v>1</v>
      </c>
      <c r="B8" s="23" t="s">
        <v>22</v>
      </c>
      <c r="C8" s="24" t="s">
        <v>7</v>
      </c>
      <c r="D8" s="28"/>
      <c r="E8" s="23"/>
      <c r="F8" s="30"/>
      <c r="G8" s="31">
        <f>SUM(G9:G10)</f>
        <v>0</v>
      </c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5" customHeight="1">
      <c r="A9" s="6">
        <v>1</v>
      </c>
      <c r="B9" s="13" t="s">
        <v>22</v>
      </c>
      <c r="C9" s="10" t="s">
        <v>23</v>
      </c>
      <c r="D9" s="27">
        <v>1.6800000000000002</v>
      </c>
      <c r="E9" s="13" t="s">
        <v>24</v>
      </c>
      <c r="F9" s="32"/>
      <c r="G9" s="33">
        <f>ROUND(D9*F9,2)</f>
        <v>0</v>
      </c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" customHeight="1">
      <c r="A10" s="6">
        <v>2</v>
      </c>
      <c r="B10" s="13" t="s">
        <v>25</v>
      </c>
      <c r="C10" s="10" t="s">
        <v>26</v>
      </c>
      <c r="D10" s="27">
        <v>7</v>
      </c>
      <c r="E10" s="13" t="s">
        <v>27</v>
      </c>
      <c r="F10" s="32"/>
      <c r="G10" s="33">
        <f>ROUND(D10*F10,2)</f>
        <v>0</v>
      </c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s="5" customFormat="1" ht="15" customHeight="1">
      <c r="A11" s="22">
        <v>2</v>
      </c>
      <c r="B11" s="23" t="s">
        <v>28</v>
      </c>
      <c r="C11" s="26" t="s">
        <v>8</v>
      </c>
      <c r="D11" s="28"/>
      <c r="E11" s="23"/>
      <c r="F11" s="30"/>
      <c r="G11" s="31">
        <f>SUM(G12:G13)</f>
        <v>0</v>
      </c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28.5" customHeight="1">
      <c r="A12" s="6">
        <v>3</v>
      </c>
      <c r="B12" s="13" t="s">
        <v>29</v>
      </c>
      <c r="C12" s="10" t="s">
        <v>30</v>
      </c>
      <c r="D12" s="27">
        <v>980</v>
      </c>
      <c r="E12" s="13" t="s">
        <v>31</v>
      </c>
      <c r="F12" s="32"/>
      <c r="G12" s="33">
        <f>ROUND(D12*F12,2)</f>
        <v>0</v>
      </c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5" customHeight="1">
      <c r="A13" s="6">
        <v>4</v>
      </c>
      <c r="B13" s="13" t="s">
        <v>28</v>
      </c>
      <c r="C13" s="10" t="s">
        <v>32</v>
      </c>
      <c r="D13" s="27">
        <v>1050</v>
      </c>
      <c r="E13" s="13" t="s">
        <v>31</v>
      </c>
      <c r="F13" s="32"/>
      <c r="G13" s="33">
        <f>ROUND(D13*F13,2)</f>
        <v>0</v>
      </c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s="5" customFormat="1" ht="15" customHeight="1">
      <c r="A14" s="22">
        <v>3</v>
      </c>
      <c r="B14" s="23" t="s">
        <v>33</v>
      </c>
      <c r="C14" s="26" t="s">
        <v>9</v>
      </c>
      <c r="D14" s="28"/>
      <c r="E14" s="23"/>
      <c r="F14" s="30"/>
      <c r="G14" s="31">
        <f>SUM(G15:G20)</f>
        <v>0</v>
      </c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45" customHeight="1">
      <c r="A15" s="6">
        <v>5</v>
      </c>
      <c r="B15" s="13" t="s">
        <v>33</v>
      </c>
      <c r="C15" s="10" t="s">
        <v>34</v>
      </c>
      <c r="D15" s="27">
        <v>902.19</v>
      </c>
      <c r="E15" s="13" t="s">
        <v>35</v>
      </c>
      <c r="F15" s="32"/>
      <c r="G15" s="33">
        <f aca="true" t="shared" si="0" ref="G15:G20">+ROUND(D15*F15,2)</f>
        <v>0</v>
      </c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30.75" customHeight="1">
      <c r="A16" s="6">
        <v>6</v>
      </c>
      <c r="B16" s="13" t="s">
        <v>36</v>
      </c>
      <c r="C16" s="10" t="s">
        <v>37</v>
      </c>
      <c r="D16" s="27">
        <v>232.5</v>
      </c>
      <c r="E16" s="13" t="s">
        <v>35</v>
      </c>
      <c r="F16" s="32"/>
      <c r="G16" s="33">
        <f t="shared" si="0"/>
        <v>0</v>
      </c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31.5" customHeight="1">
      <c r="A17" s="6">
        <v>7</v>
      </c>
      <c r="B17" s="13" t="s">
        <v>36</v>
      </c>
      <c r="C17" s="10" t="s">
        <v>38</v>
      </c>
      <c r="D17" s="27">
        <v>232.5</v>
      </c>
      <c r="E17" s="13" t="s">
        <v>35</v>
      </c>
      <c r="F17" s="32"/>
      <c r="G17" s="33">
        <f t="shared" si="0"/>
        <v>0</v>
      </c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34.5" customHeight="1">
      <c r="A18" s="6">
        <v>8</v>
      </c>
      <c r="B18" s="13" t="s">
        <v>39</v>
      </c>
      <c r="C18" s="10" t="s">
        <v>40</v>
      </c>
      <c r="D18" s="27">
        <v>11284</v>
      </c>
      <c r="E18" s="13" t="s">
        <v>31</v>
      </c>
      <c r="F18" s="32"/>
      <c r="G18" s="33">
        <f t="shared" si="0"/>
        <v>0</v>
      </c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" customHeight="1">
      <c r="A19" s="6">
        <v>9</v>
      </c>
      <c r="B19" s="13" t="s">
        <v>33</v>
      </c>
      <c r="C19" s="10" t="s">
        <v>41</v>
      </c>
      <c r="D19" s="27">
        <v>3320</v>
      </c>
      <c r="E19" s="13" t="s">
        <v>31</v>
      </c>
      <c r="F19" s="32"/>
      <c r="G19" s="33">
        <f t="shared" si="0"/>
        <v>0</v>
      </c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5" customHeight="1">
      <c r="A20" s="6">
        <v>10</v>
      </c>
      <c r="B20" s="13" t="s">
        <v>33</v>
      </c>
      <c r="C20" s="10" t="s">
        <v>42</v>
      </c>
      <c r="D20" s="27">
        <v>3320</v>
      </c>
      <c r="E20" s="13" t="s">
        <v>31</v>
      </c>
      <c r="F20" s="32"/>
      <c r="G20" s="33">
        <f t="shared" si="0"/>
        <v>0</v>
      </c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s="5" customFormat="1" ht="15" customHeight="1">
      <c r="A21" s="22">
        <v>4</v>
      </c>
      <c r="B21" s="23" t="s">
        <v>43</v>
      </c>
      <c r="C21" s="26" t="s">
        <v>10</v>
      </c>
      <c r="D21" s="28"/>
      <c r="E21" s="23"/>
      <c r="F21" s="30"/>
      <c r="G21" s="31">
        <f>SUM(G22:G25)</f>
        <v>0</v>
      </c>
      <c r="H21" s="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5" customHeight="1">
      <c r="A22" s="6">
        <v>11</v>
      </c>
      <c r="B22" s="13" t="s">
        <v>43</v>
      </c>
      <c r="C22" s="10" t="s">
        <v>44</v>
      </c>
      <c r="D22" s="27">
        <v>1.9200000000000002</v>
      </c>
      <c r="E22" s="13" t="s">
        <v>35</v>
      </c>
      <c r="F22" s="32"/>
      <c r="G22" s="33">
        <f>ROUND(D22*F22,2)</f>
        <v>0</v>
      </c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" customHeight="1">
      <c r="A23" s="6">
        <v>12</v>
      </c>
      <c r="B23" s="13" t="s">
        <v>43</v>
      </c>
      <c r="C23" s="10" t="s">
        <v>45</v>
      </c>
      <c r="D23" s="27">
        <v>27.5</v>
      </c>
      <c r="E23" s="13" t="s">
        <v>46</v>
      </c>
      <c r="F23" s="32"/>
      <c r="G23" s="33">
        <f>ROUND(D23*F23,2)</f>
        <v>0</v>
      </c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51.75" customHeight="1">
      <c r="A24" s="6">
        <v>13</v>
      </c>
      <c r="B24" s="13" t="s">
        <v>43</v>
      </c>
      <c r="C24" s="10" t="s">
        <v>47</v>
      </c>
      <c r="D24" s="27">
        <v>55</v>
      </c>
      <c r="E24" s="13" t="s">
        <v>35</v>
      </c>
      <c r="F24" s="32"/>
      <c r="G24" s="33">
        <f>ROUND(D24*F24,2)</f>
        <v>0</v>
      </c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9.5" customHeight="1">
      <c r="A25" s="6">
        <v>14</v>
      </c>
      <c r="B25" s="13" t="s">
        <v>43</v>
      </c>
      <c r="C25" s="10" t="s">
        <v>48</v>
      </c>
      <c r="D25" s="27">
        <v>16</v>
      </c>
      <c r="E25" s="13" t="s">
        <v>31</v>
      </c>
      <c r="F25" s="32"/>
      <c r="G25" s="33">
        <f>ROUND(D25*F25,2)</f>
        <v>0</v>
      </c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s="5" customFormat="1" ht="15" customHeight="1">
      <c r="A26" s="22">
        <v>5</v>
      </c>
      <c r="B26" s="23" t="s">
        <v>49</v>
      </c>
      <c r="C26" s="26" t="s">
        <v>11</v>
      </c>
      <c r="D26" s="28"/>
      <c r="E26" s="23"/>
      <c r="F26" s="30"/>
      <c r="G26" s="31">
        <f>SUM(G27:G28)</f>
        <v>0</v>
      </c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9.5" customHeight="1">
      <c r="A27" s="6">
        <v>15</v>
      </c>
      <c r="B27" s="13" t="s">
        <v>49</v>
      </c>
      <c r="C27" s="10" t="s">
        <v>50</v>
      </c>
      <c r="D27" s="27">
        <v>8173</v>
      </c>
      <c r="E27" s="13" t="s">
        <v>31</v>
      </c>
      <c r="F27" s="32"/>
      <c r="G27" s="33">
        <f>ROUND(D27*F27,2)</f>
        <v>0</v>
      </c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8" customHeight="1">
      <c r="A28" s="6">
        <v>16</v>
      </c>
      <c r="B28" s="13" t="s">
        <v>49</v>
      </c>
      <c r="C28" s="10" t="s">
        <v>51</v>
      </c>
      <c r="D28" s="27">
        <v>3111</v>
      </c>
      <c r="E28" s="13" t="s">
        <v>31</v>
      </c>
      <c r="F28" s="32"/>
      <c r="G28" s="33">
        <f>ROUND(D28*F28,2)</f>
        <v>0</v>
      </c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s="5" customFormat="1" ht="15" customHeight="1">
      <c r="A29" s="22">
        <v>6</v>
      </c>
      <c r="B29" s="23" t="s">
        <v>52</v>
      </c>
      <c r="C29" s="26" t="s">
        <v>12</v>
      </c>
      <c r="D29" s="28"/>
      <c r="E29" s="23"/>
      <c r="F29" s="30"/>
      <c r="G29" s="31">
        <f>SUM(G30:G36)</f>
        <v>0</v>
      </c>
      <c r="H29" s="3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5" customHeight="1">
      <c r="A30" s="6">
        <v>17</v>
      </c>
      <c r="B30" s="13" t="s">
        <v>53</v>
      </c>
      <c r="C30" s="10" t="s">
        <v>54</v>
      </c>
      <c r="D30" s="27">
        <v>11284</v>
      </c>
      <c r="E30" s="13" t="s">
        <v>31</v>
      </c>
      <c r="F30" s="32"/>
      <c r="G30" s="33">
        <f>ROUND(D30*F30,2)</f>
        <v>0</v>
      </c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" customHeight="1">
      <c r="A31" s="6">
        <v>18</v>
      </c>
      <c r="B31" s="13" t="s">
        <v>53</v>
      </c>
      <c r="C31" s="10" t="s">
        <v>55</v>
      </c>
      <c r="D31" s="27">
        <v>11284</v>
      </c>
      <c r="E31" s="13" t="s">
        <v>31</v>
      </c>
      <c r="F31" s="32"/>
      <c r="G31" s="33">
        <f aca="true" t="shared" si="1" ref="G31:G36">ROUND(D31*F31,2)</f>
        <v>0</v>
      </c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30.75" customHeight="1">
      <c r="A32" s="6">
        <v>19</v>
      </c>
      <c r="B32" s="13" t="s">
        <v>56</v>
      </c>
      <c r="C32" s="10" t="s">
        <v>57</v>
      </c>
      <c r="D32" s="27">
        <v>28</v>
      </c>
      <c r="E32" s="13" t="s">
        <v>58</v>
      </c>
      <c r="F32" s="32"/>
      <c r="G32" s="33">
        <f t="shared" si="1"/>
        <v>0</v>
      </c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33.75" customHeight="1">
      <c r="A33" s="6">
        <v>20</v>
      </c>
      <c r="B33" s="13" t="s">
        <v>56</v>
      </c>
      <c r="C33" s="10" t="s">
        <v>59</v>
      </c>
      <c r="D33" s="27">
        <v>10273</v>
      </c>
      <c r="E33" s="13" t="s">
        <v>31</v>
      </c>
      <c r="F33" s="32"/>
      <c r="G33" s="33">
        <f t="shared" si="1"/>
        <v>0</v>
      </c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" customHeight="1">
      <c r="A34" s="6">
        <v>21</v>
      </c>
      <c r="B34" s="13" t="s">
        <v>53</v>
      </c>
      <c r="C34" s="10" t="s">
        <v>60</v>
      </c>
      <c r="D34" s="27">
        <v>10273</v>
      </c>
      <c r="E34" s="13" t="s">
        <v>31</v>
      </c>
      <c r="F34" s="32"/>
      <c r="G34" s="33">
        <f t="shared" si="1"/>
        <v>0</v>
      </c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4.25" customHeight="1">
      <c r="A35" s="6">
        <v>22</v>
      </c>
      <c r="B35" s="13" t="s">
        <v>53</v>
      </c>
      <c r="C35" s="10" t="s">
        <v>55</v>
      </c>
      <c r="D35" s="27">
        <v>10273</v>
      </c>
      <c r="E35" s="13" t="s">
        <v>31</v>
      </c>
      <c r="F35" s="32"/>
      <c r="G35" s="33">
        <f t="shared" si="1"/>
        <v>0</v>
      </c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30.75" customHeight="1">
      <c r="A36" s="6">
        <v>23</v>
      </c>
      <c r="B36" s="13" t="s">
        <v>61</v>
      </c>
      <c r="C36" s="10" t="s">
        <v>62</v>
      </c>
      <c r="D36" s="27">
        <v>9975</v>
      </c>
      <c r="E36" s="13" t="s">
        <v>31</v>
      </c>
      <c r="F36" s="32"/>
      <c r="G36" s="33">
        <f t="shared" si="1"/>
        <v>0</v>
      </c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s="5" customFormat="1" ht="15" customHeight="1">
      <c r="A37" s="22">
        <v>7</v>
      </c>
      <c r="B37" s="23" t="s">
        <v>49</v>
      </c>
      <c r="C37" s="26" t="s">
        <v>13</v>
      </c>
      <c r="D37" s="28"/>
      <c r="E37" s="23"/>
      <c r="F37" s="30"/>
      <c r="G37" s="31">
        <f>G38</f>
        <v>0</v>
      </c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5" customHeight="1">
      <c r="A38" s="6">
        <v>24</v>
      </c>
      <c r="B38" s="13" t="s">
        <v>49</v>
      </c>
      <c r="C38" s="10" t="s">
        <v>78</v>
      </c>
      <c r="D38" s="27">
        <v>2670</v>
      </c>
      <c r="E38" s="13" t="s">
        <v>31</v>
      </c>
      <c r="F38" s="32"/>
      <c r="G38" s="33">
        <f>ROUND(D38*F38,2)</f>
        <v>0</v>
      </c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s="5" customFormat="1" ht="15" customHeight="1">
      <c r="A39" s="22">
        <v>8</v>
      </c>
      <c r="B39" s="23" t="s">
        <v>63</v>
      </c>
      <c r="C39" s="26" t="s">
        <v>14</v>
      </c>
      <c r="D39" s="28"/>
      <c r="E39" s="23"/>
      <c r="F39" s="30"/>
      <c r="G39" s="31">
        <f>SUM(G40:G43)</f>
        <v>0</v>
      </c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32.25" customHeight="1">
      <c r="A40" s="6">
        <v>25</v>
      </c>
      <c r="B40" s="13" t="s">
        <v>64</v>
      </c>
      <c r="C40" s="10" t="s">
        <v>65</v>
      </c>
      <c r="D40" s="27">
        <v>9.4</v>
      </c>
      <c r="E40" s="13" t="s">
        <v>31</v>
      </c>
      <c r="F40" s="32"/>
      <c r="G40" s="33">
        <f>ROUND(D40*F40,2)</f>
        <v>0</v>
      </c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customHeight="1">
      <c r="A41" s="6">
        <v>26</v>
      </c>
      <c r="B41" s="13" t="s">
        <v>63</v>
      </c>
      <c r="C41" s="10" t="s">
        <v>66</v>
      </c>
      <c r="D41" s="27">
        <v>10</v>
      </c>
      <c r="E41" s="13" t="s">
        <v>27</v>
      </c>
      <c r="F41" s="32"/>
      <c r="G41" s="33">
        <f>ROUND(D41*F41,2)</f>
        <v>0</v>
      </c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customHeight="1">
      <c r="A42" s="6">
        <v>27</v>
      </c>
      <c r="B42" s="13" t="s">
        <v>63</v>
      </c>
      <c r="C42" s="10" t="s">
        <v>67</v>
      </c>
      <c r="D42" s="27">
        <v>10</v>
      </c>
      <c r="E42" s="13" t="s">
        <v>27</v>
      </c>
      <c r="F42" s="32"/>
      <c r="G42" s="33">
        <f>ROUND(D42*F42,2)</f>
        <v>0</v>
      </c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 customHeight="1">
      <c r="A43" s="6">
        <v>28</v>
      </c>
      <c r="B43" s="13" t="s">
        <v>63</v>
      </c>
      <c r="C43" s="10" t="s">
        <v>68</v>
      </c>
      <c r="D43" s="27">
        <v>10</v>
      </c>
      <c r="E43" s="13" t="s">
        <v>27</v>
      </c>
      <c r="F43" s="32"/>
      <c r="G43" s="33">
        <f>ROUND(D43*F43,2)</f>
        <v>0</v>
      </c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s="5" customFormat="1" ht="15" customHeight="1">
      <c r="A44" s="22">
        <v>9</v>
      </c>
      <c r="B44" s="23" t="s">
        <v>69</v>
      </c>
      <c r="C44" s="26" t="s">
        <v>15</v>
      </c>
      <c r="D44" s="28"/>
      <c r="E44" s="23"/>
      <c r="F44" s="30"/>
      <c r="G44" s="31">
        <f>G45</f>
        <v>0</v>
      </c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15" customHeight="1">
      <c r="A45" s="6">
        <v>29</v>
      </c>
      <c r="B45" s="13"/>
      <c r="C45" s="10" t="s">
        <v>70</v>
      </c>
      <c r="D45" s="27">
        <v>8</v>
      </c>
      <c r="E45" s="13" t="s">
        <v>79</v>
      </c>
      <c r="F45" s="32"/>
      <c r="G45" s="33">
        <f>ROUND(D45*F45,2)</f>
        <v>0</v>
      </c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s="5" customFormat="1" ht="15" customHeight="1">
      <c r="A46" s="22">
        <v>10</v>
      </c>
      <c r="B46" s="23" t="s">
        <v>71</v>
      </c>
      <c r="C46" s="26" t="s">
        <v>16</v>
      </c>
      <c r="D46" s="28"/>
      <c r="E46" s="23"/>
      <c r="F46" s="30"/>
      <c r="G46" s="31">
        <f>G47</f>
        <v>0</v>
      </c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23.25" customHeight="1" thickBot="1">
      <c r="A47" s="6">
        <v>30</v>
      </c>
      <c r="B47" s="14" t="s">
        <v>71</v>
      </c>
      <c r="C47" s="25" t="s">
        <v>72</v>
      </c>
      <c r="D47" s="29">
        <v>1.6800000000000002</v>
      </c>
      <c r="E47" s="14" t="s">
        <v>24</v>
      </c>
      <c r="F47" s="34"/>
      <c r="G47" s="35">
        <f>ROUND(D47*F47,2)</f>
        <v>0</v>
      </c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5:7" ht="15">
      <c r="E48" s="39" t="s">
        <v>74</v>
      </c>
      <c r="F48" s="40"/>
      <c r="G48" s="36">
        <f>G8+G11+G14+G21+G26+G29+G37+G39+G44+G46</f>
        <v>0</v>
      </c>
    </row>
    <row r="49" spans="5:7" ht="15">
      <c r="E49" s="41" t="s">
        <v>75</v>
      </c>
      <c r="F49" s="42"/>
      <c r="G49" s="37">
        <f>ROUND(G48*0.23,2)</f>
        <v>0</v>
      </c>
    </row>
    <row r="50" spans="5:7" ht="15.75" thickBot="1">
      <c r="E50" s="43" t="s">
        <v>76</v>
      </c>
      <c r="F50" s="44"/>
      <c r="G50" s="38">
        <f>G48+G49</f>
        <v>0</v>
      </c>
    </row>
  </sheetData>
  <sheetProtection/>
  <mergeCells count="3">
    <mergeCell ref="E48:F48"/>
    <mergeCell ref="E49:F49"/>
    <mergeCell ref="E50:F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maciejewska</cp:lastModifiedBy>
  <cp:lastPrinted>2024-02-15T17:35:27Z</cp:lastPrinted>
  <dcterms:created xsi:type="dcterms:W3CDTF">2024-02-14T13:13:54Z</dcterms:created>
  <dcterms:modified xsi:type="dcterms:W3CDTF">2024-02-16T08:23:05Z</dcterms:modified>
  <cp:category/>
  <cp:version/>
  <cp:contentType/>
  <cp:contentStatus/>
</cp:coreProperties>
</file>