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wona Styn\Kredyt\dla ZP\załączniki\"/>
    </mc:Choice>
  </mc:AlternateContent>
  <bookViews>
    <workbookView xWindow="480" yWindow="60" windowWidth="20736" windowHeight="10596"/>
  </bookViews>
  <sheets>
    <sheet name="15.000.000 od 2024" sheetId="5" r:id="rId1"/>
  </sheets>
  <definedNames>
    <definedName name="_xlnm.Print_Titles" localSheetId="0">'15.000.000 od 2024'!$4:$4</definedName>
  </definedNames>
  <calcPr calcId="152511"/>
  <customWorkbookViews>
    <customWorkbookView name="Joanna Wojciechowska - Widok osobisty" guid="{AA0A0EC2-6B50-4F26-AEF7-3CBCD873613B}" mergeInterval="0" personalView="1" maximized="1" xWindow="-9" yWindow="-9" windowWidth="2578" windowHeight="1408" activeSheetId="4"/>
  </customWorkbookViews>
</workbook>
</file>

<file path=xl/calcChain.xml><?xml version="1.0" encoding="utf-8"?>
<calcChain xmlns="http://schemas.openxmlformats.org/spreadsheetml/2006/main">
  <c r="D21" i="5" l="1"/>
  <c r="D190" i="5" l="1"/>
  <c r="C190" i="5"/>
  <c r="C186" i="5"/>
  <c r="D183" i="5"/>
  <c r="D186" i="5" s="1"/>
  <c r="D182" i="5"/>
  <c r="C182" i="5"/>
  <c r="C178" i="5"/>
  <c r="D176" i="5"/>
  <c r="D178" i="5" s="1"/>
  <c r="C191" i="5" l="1"/>
  <c r="D191" i="5"/>
  <c r="D173" i="5"/>
  <c r="C173" i="5"/>
  <c r="C169" i="5"/>
  <c r="D166" i="5"/>
  <c r="D169" i="5" s="1"/>
  <c r="D165" i="5"/>
  <c r="C165" i="5"/>
  <c r="C161" i="5"/>
  <c r="D159" i="5"/>
  <c r="D161" i="5" s="1"/>
  <c r="D156" i="5"/>
  <c r="C156" i="5"/>
  <c r="C152" i="5"/>
  <c r="D149" i="5"/>
  <c r="D152" i="5" s="1"/>
  <c r="D148" i="5"/>
  <c r="C148" i="5"/>
  <c r="C144" i="5"/>
  <c r="D142" i="5"/>
  <c r="D144" i="5" s="1"/>
  <c r="D139" i="5"/>
  <c r="C139" i="5"/>
  <c r="C135" i="5"/>
  <c r="D132" i="5"/>
  <c r="D135" i="5" s="1"/>
  <c r="D131" i="5"/>
  <c r="C131" i="5"/>
  <c r="C127" i="5"/>
  <c r="D125" i="5"/>
  <c r="D127" i="5" s="1"/>
  <c r="D122" i="5"/>
  <c r="C122" i="5"/>
  <c r="C118" i="5"/>
  <c r="D115" i="5"/>
  <c r="D118" i="5" s="1"/>
  <c r="D114" i="5"/>
  <c r="C114" i="5"/>
  <c r="C110" i="5"/>
  <c r="D108" i="5"/>
  <c r="D110" i="5" s="1"/>
  <c r="D105" i="5"/>
  <c r="C105" i="5"/>
  <c r="C101" i="5"/>
  <c r="D98" i="5"/>
  <c r="D101" i="5" s="1"/>
  <c r="D97" i="5"/>
  <c r="C97" i="5"/>
  <c r="C93" i="5"/>
  <c r="D91" i="5"/>
  <c r="D93" i="5" s="1"/>
  <c r="D88" i="5"/>
  <c r="C88" i="5"/>
  <c r="D84" i="5"/>
  <c r="C84" i="5"/>
  <c r="D81" i="5"/>
  <c r="D80" i="5"/>
  <c r="C80" i="5"/>
  <c r="D76" i="5"/>
  <c r="C76" i="5"/>
  <c r="D74" i="5"/>
  <c r="D71" i="5"/>
  <c r="C71" i="5"/>
  <c r="C67" i="5"/>
  <c r="D64" i="5"/>
  <c r="D67" i="5" s="1"/>
  <c r="D63" i="5"/>
  <c r="C63" i="5"/>
  <c r="C59" i="5"/>
  <c r="D57" i="5"/>
  <c r="D59" i="5" s="1"/>
  <c r="D54" i="5"/>
  <c r="C54" i="5"/>
  <c r="C50" i="5"/>
  <c r="D47" i="5"/>
  <c r="D50" i="5" s="1"/>
  <c r="D46" i="5"/>
  <c r="C46" i="5"/>
  <c r="C42" i="5"/>
  <c r="D40" i="5"/>
  <c r="D42" i="5" s="1"/>
  <c r="D37" i="5"/>
  <c r="C37" i="5"/>
  <c r="C33" i="5"/>
  <c r="D30" i="5"/>
  <c r="D33" i="5" s="1"/>
  <c r="D29" i="5"/>
  <c r="C29" i="5"/>
  <c r="C25" i="5"/>
  <c r="D23" i="5"/>
  <c r="D25" i="5" s="1"/>
  <c r="D20" i="5"/>
  <c r="C20" i="5"/>
  <c r="C16" i="5"/>
  <c r="D13" i="5"/>
  <c r="D12" i="5"/>
  <c r="D6" i="5"/>
  <c r="D8" i="5" s="1"/>
  <c r="D89" i="5" l="1"/>
  <c r="C89" i="5"/>
  <c r="C157" i="5"/>
  <c r="C106" i="5"/>
  <c r="D55" i="5"/>
  <c r="D157" i="5"/>
  <c r="D38" i="5"/>
  <c r="D72" i="5"/>
  <c r="C21" i="5"/>
  <c r="C38" i="5"/>
  <c r="C123" i="5"/>
  <c r="C174" i="5"/>
  <c r="C55" i="5"/>
  <c r="D123" i="5"/>
  <c r="D140" i="5"/>
  <c r="C72" i="5"/>
  <c r="C140" i="5"/>
  <c r="D106" i="5"/>
  <c r="D174" i="5"/>
  <c r="E5" i="5" l="1"/>
  <c r="F5" i="5" l="1"/>
  <c r="E7" i="5" l="1"/>
  <c r="F7" i="5" s="1"/>
  <c r="E6" i="5"/>
  <c r="F6" i="5" l="1"/>
  <c r="F8" i="5" s="1"/>
  <c r="E8" i="5"/>
  <c r="E9" i="5"/>
  <c r="F9" i="5" l="1"/>
  <c r="E10" i="5"/>
  <c r="F10" i="5" l="1"/>
  <c r="E11" i="5" l="1"/>
  <c r="F11" i="5" l="1"/>
  <c r="F12" i="5" s="1"/>
  <c r="E12" i="5"/>
  <c r="F14" i="5"/>
  <c r="E13" i="5"/>
  <c r="B17" i="5" l="1"/>
  <c r="F13" i="5"/>
  <c r="B18" i="5" l="1"/>
  <c r="B19" i="5" l="1"/>
  <c r="B22" i="5" l="1"/>
  <c r="B23" i="5" l="1"/>
  <c r="B24" i="5" l="1"/>
  <c r="B26" i="5" l="1"/>
  <c r="B27" i="5" l="1"/>
  <c r="B28" i="5" l="1"/>
  <c r="B30" i="5" l="1"/>
  <c r="B31" i="5" l="1"/>
  <c r="B32" i="5" l="1"/>
  <c r="B34" i="5" l="1"/>
  <c r="B35" i="5" l="1"/>
  <c r="B36" i="5" l="1"/>
  <c r="B39" i="5" l="1"/>
  <c r="B40" i="5" l="1"/>
  <c r="B41" i="5" l="1"/>
  <c r="B43" i="5" l="1"/>
  <c r="B44" i="5" l="1"/>
  <c r="B45" i="5" l="1"/>
  <c r="B47" i="5" l="1"/>
  <c r="B48" i="5" l="1"/>
  <c r="B49" i="5" l="1"/>
  <c r="B51" i="5" l="1"/>
  <c r="B52" i="5" l="1"/>
  <c r="B53" i="5" l="1"/>
  <c r="B56" i="5" l="1"/>
  <c r="B57" i="5" l="1"/>
  <c r="B58" i="5" l="1"/>
  <c r="B60" i="5" l="1"/>
  <c r="B61" i="5" l="1"/>
  <c r="B62" i="5" l="1"/>
  <c r="B64" i="5" l="1"/>
  <c r="B65" i="5" l="1"/>
  <c r="B66" i="5" l="1"/>
  <c r="B68" i="5" l="1"/>
  <c r="B69" i="5" l="1"/>
  <c r="B70" i="5" l="1"/>
  <c r="B73" i="5" l="1"/>
  <c r="B74" i="5" l="1"/>
  <c r="B75" i="5" l="1"/>
  <c r="B77" i="5" l="1"/>
  <c r="B78" i="5" l="1"/>
  <c r="B79" i="5" l="1"/>
  <c r="B81" i="5" l="1"/>
  <c r="B82" i="5" l="1"/>
  <c r="B83" i="5" l="1"/>
  <c r="B85" i="5" l="1"/>
  <c r="B86" i="5" l="1"/>
  <c r="B87" i="5" l="1"/>
  <c r="B90" i="5" l="1"/>
  <c r="B91" i="5" l="1"/>
  <c r="B92" i="5" l="1"/>
  <c r="B94" i="5" l="1"/>
  <c r="B95" i="5" l="1"/>
  <c r="B96" i="5" l="1"/>
  <c r="B98" i="5" l="1"/>
  <c r="B99" i="5" l="1"/>
  <c r="B100" i="5" l="1"/>
  <c r="B102" i="5" l="1"/>
  <c r="B103" i="5" l="1"/>
  <c r="B104" i="5" l="1"/>
  <c r="B107" i="5" l="1"/>
  <c r="B108" i="5" l="1"/>
  <c r="B109" i="5" l="1"/>
  <c r="B111" i="5" l="1"/>
  <c r="B112" i="5" l="1"/>
  <c r="B113" i="5" l="1"/>
  <c r="B115" i="5" l="1"/>
  <c r="B116" i="5" l="1"/>
  <c r="B117" i="5" l="1"/>
  <c r="B119" i="5" l="1"/>
  <c r="B120" i="5" l="1"/>
  <c r="B121" i="5" l="1"/>
  <c r="B124" i="5" l="1"/>
  <c r="B125" i="5" l="1"/>
  <c r="B126" i="5" l="1"/>
  <c r="B128" i="5" l="1"/>
  <c r="B129" i="5" l="1"/>
  <c r="B130" i="5" l="1"/>
  <c r="B132" i="5" l="1"/>
  <c r="B133" i="5" l="1"/>
  <c r="B134" i="5" l="1"/>
  <c r="B136" i="5" l="1"/>
  <c r="B137" i="5" l="1"/>
  <c r="B138" i="5" l="1"/>
  <c r="B141" i="5" l="1"/>
  <c r="B142" i="5" l="1"/>
  <c r="B143" i="5" l="1"/>
  <c r="B145" i="5" l="1"/>
  <c r="B146" i="5" l="1"/>
  <c r="B147" i="5" l="1"/>
  <c r="B149" i="5" l="1"/>
  <c r="B150" i="5" l="1"/>
  <c r="B151" i="5" l="1"/>
  <c r="B153" i="5" l="1"/>
  <c r="B154" i="5" l="1"/>
  <c r="B155" i="5" l="1"/>
  <c r="B158" i="5" l="1"/>
  <c r="B159" i="5" l="1"/>
  <c r="B160" i="5" l="1"/>
  <c r="B162" i="5" l="1"/>
  <c r="B163" i="5" l="1"/>
  <c r="B164" i="5" l="1"/>
  <c r="B166" i="5" l="1"/>
  <c r="B167" i="5" l="1"/>
  <c r="B168" i="5" l="1"/>
  <c r="B170" i="5" l="1"/>
  <c r="B171" i="5" l="1"/>
  <c r="B172" i="5" l="1"/>
  <c r="B175" i="5" l="1"/>
  <c r="B176" i="5" l="1"/>
  <c r="B177" i="5" l="1"/>
  <c r="B179" i="5" l="1"/>
  <c r="B180" i="5" l="1"/>
  <c r="B181" i="5" l="1"/>
  <c r="B183" i="5" l="1"/>
  <c r="B184" i="5" l="1"/>
  <c r="B185" i="5" l="1"/>
  <c r="B187" i="5" l="1"/>
  <c r="B188" i="5" l="1"/>
  <c r="B189" i="5" l="1"/>
</calcChain>
</file>

<file path=xl/comments1.xml><?xml version="1.0" encoding="utf-8"?>
<comments xmlns="http://schemas.openxmlformats.org/spreadsheetml/2006/main">
  <authors>
    <author>apotrykus</author>
  </authors>
  <commentList>
    <comment ref="B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38"/>
          </rPr>
          <t>4300000/60
czyli kredyt/5 lat*12 m-cy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<sst xmlns="http://schemas.openxmlformats.org/spreadsheetml/2006/main" count="63" uniqueCount="23">
  <si>
    <t>Miesiąc</t>
  </si>
  <si>
    <t xml:space="preserve">kredyt do spłaty </t>
  </si>
  <si>
    <t xml:space="preserve">rata kapitałowa </t>
  </si>
  <si>
    <t>liczba dni spłaty</t>
  </si>
  <si>
    <t>odsetki</t>
  </si>
  <si>
    <t>rata + odsetki</t>
  </si>
  <si>
    <t>II</t>
  </si>
  <si>
    <t>III</t>
  </si>
  <si>
    <t>IV</t>
  </si>
  <si>
    <t>I</t>
  </si>
  <si>
    <t>Razem 2024</t>
  </si>
  <si>
    <t>Razem 2025</t>
  </si>
  <si>
    <t>Razem 2026</t>
  </si>
  <si>
    <t>Razem 2027</t>
  </si>
  <si>
    <t>Razem 2028</t>
  </si>
  <si>
    <t>Razem 2029</t>
  </si>
  <si>
    <t>Razem 2030</t>
  </si>
  <si>
    <t>Razem 2031</t>
  </si>
  <si>
    <t>Razem 2032</t>
  </si>
  <si>
    <t>Razem 2033</t>
  </si>
  <si>
    <t>Razem 2034</t>
  </si>
  <si>
    <t>Załącznik nr 5</t>
  </si>
  <si>
    <t>Harmonogram spłaty kredytu w wysokości 15.000.000,00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</si>
</sst>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"/>
  </numFmts>
  <fonts count="6" x14ac:knownFonts="1">
    <font>
      <sz val="10"/>
      <name val="Arial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/>
    <xf numFmtId="164" fontId="2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/>
    <xf numFmtId="4" fontId="2" fillId="3" borderId="1" xfId="0" applyNumberFormat="1" applyFont="1" applyFill="1" applyBorder="1"/>
    <xf numFmtId="3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2" fillId="4" borderId="2" xfId="0" applyFont="1" applyFill="1" applyBorder="1"/>
    <xf numFmtId="4" fontId="3" fillId="4" borderId="3" xfId="0" applyNumberFormat="1" applyFont="1" applyFill="1" applyBorder="1"/>
    <xf numFmtId="3" fontId="2" fillId="4" borderId="1" xfId="0" applyNumberFormat="1" applyFont="1" applyFill="1" applyBorder="1"/>
    <xf numFmtId="3" fontId="0" fillId="0" borderId="0" xfId="0" applyNumberFormat="1"/>
    <xf numFmtId="4" fontId="0" fillId="0" borderId="0" xfId="0" applyNumberFormat="1"/>
    <xf numFmtId="4" fontId="2" fillId="3" borderId="2" xfId="0" applyNumberFormat="1" applyFont="1" applyFill="1" applyBorder="1"/>
    <xf numFmtId="3" fontId="2" fillId="4" borderId="2" xfId="0" applyNumberFormat="1" applyFont="1" applyFill="1" applyBorder="1"/>
    <xf numFmtId="4" fontId="3" fillId="0" borderId="2" xfId="0" applyNumberFormat="1" applyFont="1" applyBorder="1" applyAlignment="1">
      <alignment horizontal="right"/>
    </xf>
    <xf numFmtId="0" fontId="0" fillId="5" borderId="0" xfId="0" applyFill="1" applyBorder="1"/>
    <xf numFmtId="3" fontId="2" fillId="5" borderId="0" xfId="0" applyNumberFormat="1" applyFont="1" applyFill="1" applyBorder="1"/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2"/>
  <sheetViews>
    <sheetView tabSelected="1" workbookViewId="0">
      <selection activeCell="E25" sqref="E24:E25"/>
    </sheetView>
  </sheetViews>
  <sheetFormatPr defaultRowHeight="13.2" x14ac:dyDescent="0.25"/>
  <cols>
    <col min="1" max="1" width="11.33203125" customWidth="1"/>
    <col min="2" max="2" width="13.88671875" customWidth="1"/>
    <col min="3" max="3" width="10.109375" bestFit="1" customWidth="1"/>
    <col min="4" max="4" width="14.88671875" customWidth="1"/>
    <col min="5" max="5" width="12.88671875" customWidth="1"/>
    <col min="6" max="6" width="13.44140625" customWidth="1"/>
  </cols>
  <sheetData>
    <row r="1" spans="1:6" x14ac:dyDescent="0.25">
      <c r="F1" t="s">
        <v>21</v>
      </c>
    </row>
    <row r="2" spans="1:6" x14ac:dyDescent="0.25">
      <c r="A2" s="21" t="s">
        <v>22</v>
      </c>
      <c r="B2" s="21"/>
      <c r="C2" s="21"/>
      <c r="D2" s="21"/>
      <c r="E2" s="21"/>
      <c r="F2" s="21"/>
    </row>
    <row r="3" spans="1:6" x14ac:dyDescent="0.25">
      <c r="A3" s="22"/>
      <c r="B3" s="22"/>
      <c r="C3" s="22"/>
      <c r="D3" s="22"/>
      <c r="E3" s="22"/>
      <c r="F3" s="22"/>
    </row>
    <row r="4" spans="1:6" ht="21" x14ac:dyDescent="0.25">
      <c r="A4" s="1" t="s">
        <v>0</v>
      </c>
      <c r="B4" s="1" t="s">
        <v>1</v>
      </c>
      <c r="C4" s="2" t="s">
        <v>2</v>
      </c>
      <c r="D4" s="1" t="s">
        <v>3</v>
      </c>
      <c r="E4" s="3" t="s">
        <v>4</v>
      </c>
      <c r="F4" s="3" t="s">
        <v>5</v>
      </c>
    </row>
    <row r="5" spans="1:6" hidden="1" x14ac:dyDescent="0.25">
      <c r="A5" s="4">
        <v>45292</v>
      </c>
      <c r="B5" s="9"/>
      <c r="C5" s="9"/>
      <c r="D5" s="9">
        <v>31</v>
      </c>
      <c r="E5" s="5">
        <f>(B5*7.57%*30)/366+(B6*7.57%*1)/366</f>
        <v>0</v>
      </c>
      <c r="F5" s="10">
        <f>C5+E5</f>
        <v>0</v>
      </c>
    </row>
    <row r="6" spans="1:6" hidden="1" x14ac:dyDescent="0.25">
      <c r="A6" s="4">
        <v>45323</v>
      </c>
      <c r="B6" s="9"/>
      <c r="C6" s="9"/>
      <c r="D6" s="9">
        <f>A7-A6</f>
        <v>29</v>
      </c>
      <c r="E6" s="5">
        <f>(B6*7.57%*28)/366+(B7*7.57%*1)/366</f>
        <v>0</v>
      </c>
      <c r="F6" s="10">
        <f>C6+E6</f>
        <v>0</v>
      </c>
    </row>
    <row r="7" spans="1:6" hidden="1" x14ac:dyDescent="0.25">
      <c r="A7" s="4">
        <v>45352</v>
      </c>
      <c r="B7" s="9"/>
      <c r="C7" s="9"/>
      <c r="D7" s="9">
        <v>31</v>
      </c>
      <c r="E7" s="5">
        <f>(B7*7.57%*30)/366+(B9*7.57%*1)/366</f>
        <v>0</v>
      </c>
      <c r="F7" s="10">
        <f>C7+E7</f>
        <v>0</v>
      </c>
    </row>
    <row r="8" spans="1:6" hidden="1" x14ac:dyDescent="0.25">
      <c r="A8" s="6" t="s">
        <v>9</v>
      </c>
      <c r="B8" s="7"/>
      <c r="C8" s="7"/>
      <c r="D8" s="7">
        <f>SUM(D5:D7)</f>
        <v>91</v>
      </c>
      <c r="E8" s="8">
        <f>SUM(E5:E7)</f>
        <v>0</v>
      </c>
      <c r="F8" s="8">
        <f>SUM(F5:F7)</f>
        <v>0</v>
      </c>
    </row>
    <row r="9" spans="1:6" hidden="1" x14ac:dyDescent="0.25">
      <c r="A9" s="4">
        <v>45383</v>
      </c>
      <c r="B9" s="9"/>
      <c r="C9" s="9"/>
      <c r="D9" s="9">
        <v>30</v>
      </c>
      <c r="E9" s="5">
        <f>(B9*7.57%*29)/366+(B10*7.57%*1)/366</f>
        <v>0</v>
      </c>
      <c r="F9" s="10">
        <f>C9+E9</f>
        <v>0</v>
      </c>
    </row>
    <row r="10" spans="1:6" hidden="1" x14ac:dyDescent="0.25">
      <c r="A10" s="4">
        <v>45413</v>
      </c>
      <c r="B10" s="9"/>
      <c r="C10" s="9"/>
      <c r="D10" s="9">
        <v>31</v>
      </c>
      <c r="E10" s="5">
        <f>(B10*7.57%*30)/366+(B11*7.57%*1)/366</f>
        <v>0</v>
      </c>
      <c r="F10" s="10">
        <f>C10+E10</f>
        <v>0</v>
      </c>
    </row>
    <row r="11" spans="1:6" hidden="1" x14ac:dyDescent="0.25">
      <c r="A11" s="4">
        <v>45444</v>
      </c>
      <c r="B11" s="9"/>
      <c r="C11" s="9"/>
      <c r="D11" s="9">
        <v>30</v>
      </c>
      <c r="E11" s="5">
        <f>(B11*7.57%*29)/366+(B13*7.57%*1)/366</f>
        <v>0</v>
      </c>
      <c r="F11" s="10">
        <f>C11+E11</f>
        <v>0</v>
      </c>
    </row>
    <row r="12" spans="1:6" hidden="1" x14ac:dyDescent="0.25">
      <c r="A12" s="6" t="s">
        <v>6</v>
      </c>
      <c r="B12" s="7"/>
      <c r="C12" s="7"/>
      <c r="D12" s="7">
        <f>SUM(D9:D11)</f>
        <v>91</v>
      </c>
      <c r="E12" s="8">
        <f>SUM(E9:E11)</f>
        <v>0</v>
      </c>
      <c r="F12" s="8">
        <f>F9+F10+F11</f>
        <v>0</v>
      </c>
    </row>
    <row r="13" spans="1:6" hidden="1" x14ac:dyDescent="0.25">
      <c r="A13" s="4">
        <v>45474</v>
      </c>
      <c r="B13" s="9"/>
      <c r="C13" s="9"/>
      <c r="D13" s="9">
        <f>A14-A13</f>
        <v>31</v>
      </c>
      <c r="E13" s="5">
        <f>(B13*7.57%*30)/366+(B14*7.57%*1)/366</f>
        <v>0</v>
      </c>
      <c r="F13" s="10">
        <f>C13+E13</f>
        <v>0</v>
      </c>
    </row>
    <row r="14" spans="1:6" hidden="1" x14ac:dyDescent="0.25">
      <c r="A14" s="4">
        <v>45505</v>
      </c>
      <c r="B14" s="9"/>
      <c r="C14" s="9"/>
      <c r="D14" s="9">
        <v>31</v>
      </c>
      <c r="E14" s="5">
        <v>0</v>
      </c>
      <c r="F14" s="10">
        <f>C14+E14</f>
        <v>0</v>
      </c>
    </row>
    <row r="15" spans="1:6" x14ac:dyDescent="0.25">
      <c r="A15" s="4">
        <v>45536</v>
      </c>
      <c r="B15" s="9">
        <v>15000000</v>
      </c>
      <c r="C15" s="9"/>
      <c r="D15" s="9">
        <v>30</v>
      </c>
      <c r="E15" s="5"/>
      <c r="F15" s="10"/>
    </row>
    <row r="16" spans="1:6" x14ac:dyDescent="0.25">
      <c r="A16" s="6" t="s">
        <v>7</v>
      </c>
      <c r="B16" s="7"/>
      <c r="C16" s="7">
        <f>C13+C14+C15</f>
        <v>0</v>
      </c>
      <c r="D16" s="7">
        <v>30</v>
      </c>
      <c r="E16" s="8"/>
      <c r="F16" s="8"/>
    </row>
    <row r="17" spans="1:6" x14ac:dyDescent="0.25">
      <c r="A17" s="4">
        <v>45566</v>
      </c>
      <c r="B17" s="9">
        <f>B15-C15</f>
        <v>15000000</v>
      </c>
      <c r="C17" s="9">
        <v>0</v>
      </c>
      <c r="D17" s="9">
        <v>31</v>
      </c>
      <c r="E17" s="5"/>
      <c r="F17" s="10"/>
    </row>
    <row r="18" spans="1:6" x14ac:dyDescent="0.25">
      <c r="A18" s="4">
        <v>45597</v>
      </c>
      <c r="B18" s="9">
        <f>B17-C17</f>
        <v>15000000</v>
      </c>
      <c r="C18" s="9">
        <v>0</v>
      </c>
      <c r="D18" s="9">
        <v>30</v>
      </c>
      <c r="E18" s="5"/>
      <c r="F18" s="10"/>
    </row>
    <row r="19" spans="1:6" x14ac:dyDescent="0.25">
      <c r="A19" s="4">
        <v>45627</v>
      </c>
      <c r="B19" s="9">
        <f>B18-C18</f>
        <v>15000000</v>
      </c>
      <c r="C19" s="9">
        <v>0</v>
      </c>
      <c r="D19" s="9">
        <v>31</v>
      </c>
      <c r="E19" s="5"/>
      <c r="F19" s="10"/>
    </row>
    <row r="20" spans="1:6" x14ac:dyDescent="0.25">
      <c r="A20" s="6" t="s">
        <v>8</v>
      </c>
      <c r="B20" s="8"/>
      <c r="C20" s="7">
        <f>SUM(C17:C19)</f>
        <v>0</v>
      </c>
      <c r="D20" s="7">
        <f>SUM(D17:D19)</f>
        <v>92</v>
      </c>
      <c r="E20" s="8"/>
      <c r="F20" s="8"/>
    </row>
    <row r="21" spans="1:6" x14ac:dyDescent="0.25">
      <c r="A21" s="11" t="s">
        <v>10</v>
      </c>
      <c r="B21" s="12"/>
      <c r="C21" s="13">
        <f>C20+C16+C12+C8</f>
        <v>0</v>
      </c>
      <c r="D21" s="13">
        <f>D20+D16</f>
        <v>122</v>
      </c>
      <c r="E21" s="13"/>
      <c r="F21" s="13"/>
    </row>
    <row r="22" spans="1:6" x14ac:dyDescent="0.25">
      <c r="A22" s="4">
        <v>45658</v>
      </c>
      <c r="B22" s="9">
        <f>B19-C19</f>
        <v>15000000</v>
      </c>
      <c r="C22" s="9">
        <v>125000</v>
      </c>
      <c r="D22" s="9">
        <v>31</v>
      </c>
      <c r="E22" s="5"/>
      <c r="F22" s="10"/>
    </row>
    <row r="23" spans="1:6" x14ac:dyDescent="0.25">
      <c r="A23" s="4">
        <v>45689</v>
      </c>
      <c r="B23" s="9">
        <f>B22-C22</f>
        <v>14875000</v>
      </c>
      <c r="C23" s="9">
        <v>125000</v>
      </c>
      <c r="D23" s="9">
        <f>A24-A23</f>
        <v>28</v>
      </c>
      <c r="E23" s="5"/>
      <c r="F23" s="10"/>
    </row>
    <row r="24" spans="1:6" x14ac:dyDescent="0.25">
      <c r="A24" s="4">
        <v>45717</v>
      </c>
      <c r="B24" s="9">
        <f>B23-C23</f>
        <v>14750000</v>
      </c>
      <c r="C24" s="9">
        <v>125000</v>
      </c>
      <c r="D24" s="9">
        <v>31</v>
      </c>
      <c r="E24" s="5"/>
      <c r="F24" s="10"/>
    </row>
    <row r="25" spans="1:6" x14ac:dyDescent="0.25">
      <c r="A25" s="6" t="s">
        <v>9</v>
      </c>
      <c r="B25" s="7"/>
      <c r="C25" s="7">
        <f>SUM(C22:C24)</f>
        <v>375000</v>
      </c>
      <c r="D25" s="7">
        <f>SUM(D22:D24)</f>
        <v>90</v>
      </c>
      <c r="E25" s="8"/>
      <c r="F25" s="8"/>
    </row>
    <row r="26" spans="1:6" x14ac:dyDescent="0.25">
      <c r="A26" s="4">
        <v>45748</v>
      </c>
      <c r="B26" s="9">
        <f>B24-C24</f>
        <v>14625000</v>
      </c>
      <c r="C26" s="9">
        <v>125000</v>
      </c>
      <c r="D26" s="9">
        <v>30</v>
      </c>
      <c r="E26" s="5"/>
      <c r="F26" s="10"/>
    </row>
    <row r="27" spans="1:6" x14ac:dyDescent="0.25">
      <c r="A27" s="4">
        <v>45778</v>
      </c>
      <c r="B27" s="9">
        <f>B26-C26</f>
        <v>14500000</v>
      </c>
      <c r="C27" s="9">
        <v>125000</v>
      </c>
      <c r="D27" s="9">
        <v>31</v>
      </c>
      <c r="E27" s="5"/>
      <c r="F27" s="10"/>
    </row>
    <row r="28" spans="1:6" x14ac:dyDescent="0.25">
      <c r="A28" s="4">
        <v>45809</v>
      </c>
      <c r="B28" s="9">
        <f>B27-C27</f>
        <v>14375000</v>
      </c>
      <c r="C28" s="9">
        <v>125000</v>
      </c>
      <c r="D28" s="9">
        <v>30</v>
      </c>
      <c r="E28" s="5"/>
      <c r="F28" s="10"/>
    </row>
    <row r="29" spans="1:6" x14ac:dyDescent="0.25">
      <c r="A29" s="6" t="s">
        <v>6</v>
      </c>
      <c r="B29" s="7"/>
      <c r="C29" s="7">
        <f>SUM(C26:C28)</f>
        <v>375000</v>
      </c>
      <c r="D29" s="7">
        <f>SUM(D26:D28)</f>
        <v>91</v>
      </c>
      <c r="E29" s="8"/>
      <c r="F29" s="8"/>
    </row>
    <row r="30" spans="1:6" x14ac:dyDescent="0.25">
      <c r="A30" s="4">
        <v>45839</v>
      </c>
      <c r="B30" s="9">
        <f>B28-C28</f>
        <v>14250000</v>
      </c>
      <c r="C30" s="9">
        <v>125000</v>
      </c>
      <c r="D30" s="9">
        <f>A31-A30</f>
        <v>31</v>
      </c>
      <c r="E30" s="5"/>
      <c r="F30" s="10"/>
    </row>
    <row r="31" spans="1:6" x14ac:dyDescent="0.25">
      <c r="A31" s="4">
        <v>45870</v>
      </c>
      <c r="B31" s="9">
        <f>B30-C30</f>
        <v>14125000</v>
      </c>
      <c r="C31" s="9">
        <v>125000</v>
      </c>
      <c r="D31" s="9">
        <v>31</v>
      </c>
      <c r="E31" s="5"/>
      <c r="F31" s="10"/>
    </row>
    <row r="32" spans="1:6" x14ac:dyDescent="0.25">
      <c r="A32" s="4">
        <v>45901</v>
      </c>
      <c r="B32" s="9">
        <f>B31-C31</f>
        <v>14000000</v>
      </c>
      <c r="C32" s="9">
        <v>125000</v>
      </c>
      <c r="D32" s="9">
        <v>30</v>
      </c>
      <c r="E32" s="5"/>
      <c r="F32" s="10"/>
    </row>
    <row r="33" spans="1:7" x14ac:dyDescent="0.25">
      <c r="A33" s="6" t="s">
        <v>7</v>
      </c>
      <c r="B33" s="7"/>
      <c r="C33" s="7">
        <f>C30+C31+C32</f>
        <v>375000</v>
      </c>
      <c r="D33" s="7">
        <f>SUM(D30:D32)</f>
        <v>92</v>
      </c>
      <c r="E33" s="8"/>
      <c r="F33" s="8"/>
    </row>
    <row r="34" spans="1:7" x14ac:dyDescent="0.25">
      <c r="A34" s="4">
        <v>45931</v>
      </c>
      <c r="B34" s="9">
        <f>B32-C32</f>
        <v>13875000</v>
      </c>
      <c r="C34" s="9">
        <v>125000</v>
      </c>
      <c r="D34" s="9">
        <v>31</v>
      </c>
      <c r="E34" s="5"/>
      <c r="F34" s="10"/>
    </row>
    <row r="35" spans="1:7" x14ac:dyDescent="0.25">
      <c r="A35" s="4">
        <v>45962</v>
      </c>
      <c r="B35" s="9">
        <f>B34-C34</f>
        <v>13750000</v>
      </c>
      <c r="C35" s="9">
        <v>125000</v>
      </c>
      <c r="D35" s="9">
        <v>30</v>
      </c>
      <c r="E35" s="5"/>
      <c r="F35" s="10"/>
    </row>
    <row r="36" spans="1:7" x14ac:dyDescent="0.25">
      <c r="A36" s="4">
        <v>45992</v>
      </c>
      <c r="B36" s="9">
        <f>B35-C35</f>
        <v>13625000</v>
      </c>
      <c r="C36" s="9">
        <v>125000</v>
      </c>
      <c r="D36" s="9">
        <v>31</v>
      </c>
      <c r="E36" s="5"/>
      <c r="F36" s="10"/>
    </row>
    <row r="37" spans="1:7" x14ac:dyDescent="0.25">
      <c r="A37" s="6" t="s">
        <v>8</v>
      </c>
      <c r="B37" s="8"/>
      <c r="C37" s="7">
        <f>SUM(C34:C36)</f>
        <v>375000</v>
      </c>
      <c r="D37" s="7">
        <f>SUM(D34:D36)</f>
        <v>92</v>
      </c>
      <c r="E37" s="7"/>
      <c r="F37" s="16"/>
      <c r="G37" s="19"/>
    </row>
    <row r="38" spans="1:7" x14ac:dyDescent="0.25">
      <c r="A38" s="11" t="s">
        <v>11</v>
      </c>
      <c r="B38" s="12"/>
      <c r="C38" s="13">
        <f>C37+C33+C29+C25</f>
        <v>1500000</v>
      </c>
      <c r="D38" s="13">
        <f>D37+D33+D29+D25</f>
        <v>365</v>
      </c>
      <c r="E38" s="13"/>
      <c r="F38" s="17"/>
      <c r="G38" s="20"/>
    </row>
    <row r="39" spans="1:7" x14ac:dyDescent="0.25">
      <c r="A39" s="4">
        <v>46023</v>
      </c>
      <c r="B39" s="9">
        <f>B36-C36</f>
        <v>13500000</v>
      </c>
      <c r="C39" s="9">
        <v>125000</v>
      </c>
      <c r="D39" s="9">
        <v>31</v>
      </c>
      <c r="E39" s="5"/>
      <c r="F39" s="18"/>
      <c r="G39" s="19"/>
    </row>
    <row r="40" spans="1:7" x14ac:dyDescent="0.25">
      <c r="A40" s="4">
        <v>46054</v>
      </c>
      <c r="B40" s="9">
        <f>B39-C39</f>
        <v>13375000</v>
      </c>
      <c r="C40" s="9">
        <v>125000</v>
      </c>
      <c r="D40" s="9">
        <f>A41-A40</f>
        <v>28</v>
      </c>
      <c r="E40" s="5"/>
      <c r="F40" s="18"/>
      <c r="G40" s="19"/>
    </row>
    <row r="41" spans="1:7" x14ac:dyDescent="0.25">
      <c r="A41" s="4">
        <v>46082</v>
      </c>
      <c r="B41" s="9">
        <f>B40-C40</f>
        <v>13250000</v>
      </c>
      <c r="C41" s="9">
        <v>125000</v>
      </c>
      <c r="D41" s="9">
        <v>31</v>
      </c>
      <c r="E41" s="5"/>
      <c r="F41" s="10"/>
    </row>
    <row r="42" spans="1:7" x14ac:dyDescent="0.25">
      <c r="A42" s="6" t="s">
        <v>9</v>
      </c>
      <c r="B42" s="7"/>
      <c r="C42" s="7">
        <f>SUM(C39:C41)</f>
        <v>375000</v>
      </c>
      <c r="D42" s="7">
        <f>SUM(D39:D41)</f>
        <v>90</v>
      </c>
      <c r="E42" s="8"/>
      <c r="F42" s="8"/>
    </row>
    <row r="43" spans="1:7" x14ac:dyDescent="0.25">
      <c r="A43" s="4">
        <v>46113</v>
      </c>
      <c r="B43" s="9">
        <f>B41-C41</f>
        <v>13125000</v>
      </c>
      <c r="C43" s="9">
        <v>125000</v>
      </c>
      <c r="D43" s="9">
        <v>30</v>
      </c>
      <c r="E43" s="5"/>
      <c r="F43" s="10"/>
    </row>
    <row r="44" spans="1:7" x14ac:dyDescent="0.25">
      <c r="A44" s="4">
        <v>46143</v>
      </c>
      <c r="B44" s="9">
        <f>B43-C43</f>
        <v>13000000</v>
      </c>
      <c r="C44" s="9">
        <v>125000</v>
      </c>
      <c r="D44" s="9">
        <v>31</v>
      </c>
      <c r="E44" s="5"/>
      <c r="F44" s="10"/>
    </row>
    <row r="45" spans="1:7" x14ac:dyDescent="0.25">
      <c r="A45" s="4">
        <v>46174</v>
      </c>
      <c r="B45" s="9">
        <f>B44-C44</f>
        <v>12875000</v>
      </c>
      <c r="C45" s="9">
        <v>125000</v>
      </c>
      <c r="D45" s="9">
        <v>30</v>
      </c>
      <c r="E45" s="5"/>
      <c r="F45" s="10"/>
    </row>
    <row r="46" spans="1:7" x14ac:dyDescent="0.25">
      <c r="A46" s="6" t="s">
        <v>6</v>
      </c>
      <c r="B46" s="7"/>
      <c r="C46" s="7">
        <f>SUM(C43:C45)</f>
        <v>375000</v>
      </c>
      <c r="D46" s="7">
        <f>SUM(D43:D45)</f>
        <v>91</v>
      </c>
      <c r="E46" s="8"/>
      <c r="F46" s="8"/>
    </row>
    <row r="47" spans="1:7" x14ac:dyDescent="0.25">
      <c r="A47" s="4">
        <v>46204</v>
      </c>
      <c r="B47" s="9">
        <f>B45-C45</f>
        <v>12750000</v>
      </c>
      <c r="C47" s="9">
        <v>125000</v>
      </c>
      <c r="D47" s="9">
        <f>A48-A47</f>
        <v>31</v>
      </c>
      <c r="E47" s="5"/>
      <c r="F47" s="10"/>
    </row>
    <row r="48" spans="1:7" x14ac:dyDescent="0.25">
      <c r="A48" s="4">
        <v>46235</v>
      </c>
      <c r="B48" s="9">
        <f>B47-C47</f>
        <v>12625000</v>
      </c>
      <c r="C48" s="9">
        <v>125000</v>
      </c>
      <c r="D48" s="9">
        <v>31</v>
      </c>
      <c r="E48" s="5"/>
      <c r="F48" s="10"/>
    </row>
    <row r="49" spans="1:6" x14ac:dyDescent="0.25">
      <c r="A49" s="4">
        <v>46266</v>
      </c>
      <c r="B49" s="9">
        <f>B48-C48</f>
        <v>12500000</v>
      </c>
      <c r="C49" s="9">
        <v>125000</v>
      </c>
      <c r="D49" s="9">
        <v>30</v>
      </c>
      <c r="E49" s="5"/>
      <c r="F49" s="10"/>
    </row>
    <row r="50" spans="1:6" x14ac:dyDescent="0.25">
      <c r="A50" s="6" t="s">
        <v>7</v>
      </c>
      <c r="B50" s="7"/>
      <c r="C50" s="7">
        <f>C47+C48+C49</f>
        <v>375000</v>
      </c>
      <c r="D50" s="7">
        <f>SUM(D47:D49)</f>
        <v>92</v>
      </c>
      <c r="E50" s="8"/>
      <c r="F50" s="8"/>
    </row>
    <row r="51" spans="1:6" x14ac:dyDescent="0.25">
      <c r="A51" s="4">
        <v>46296</v>
      </c>
      <c r="B51" s="9">
        <f>B49-C49</f>
        <v>12375000</v>
      </c>
      <c r="C51" s="9">
        <v>125000</v>
      </c>
      <c r="D51" s="9">
        <v>31</v>
      </c>
      <c r="E51" s="5"/>
      <c r="F51" s="10"/>
    </row>
    <row r="52" spans="1:6" x14ac:dyDescent="0.25">
      <c r="A52" s="4">
        <v>46327</v>
      </c>
      <c r="B52" s="9">
        <f>B51-C51</f>
        <v>12250000</v>
      </c>
      <c r="C52" s="9">
        <v>125000</v>
      </c>
      <c r="D52" s="9">
        <v>30</v>
      </c>
      <c r="E52" s="5"/>
      <c r="F52" s="10"/>
    </row>
    <row r="53" spans="1:6" x14ac:dyDescent="0.25">
      <c r="A53" s="4">
        <v>46357</v>
      </c>
      <c r="B53" s="9">
        <f>B52-C52</f>
        <v>12125000</v>
      </c>
      <c r="C53" s="9">
        <v>125000</v>
      </c>
      <c r="D53" s="9">
        <v>31</v>
      </c>
      <c r="E53" s="5"/>
      <c r="F53" s="10"/>
    </row>
    <row r="54" spans="1:6" x14ac:dyDescent="0.25">
      <c r="A54" s="6" t="s">
        <v>8</v>
      </c>
      <c r="B54" s="8"/>
      <c r="C54" s="7">
        <f>C53+C52+C51</f>
        <v>375000</v>
      </c>
      <c r="D54" s="7">
        <f>SUM(D51:D53)</f>
        <v>92</v>
      </c>
      <c r="E54" s="8"/>
      <c r="F54" s="8"/>
    </row>
    <row r="55" spans="1:6" x14ac:dyDescent="0.25">
      <c r="A55" s="11" t="s">
        <v>12</v>
      </c>
      <c r="B55" s="12"/>
      <c r="C55" s="13">
        <f>C54+C50+C46+C42</f>
        <v>1500000</v>
      </c>
      <c r="D55" s="13">
        <f>D54+D50+D46+D42</f>
        <v>365</v>
      </c>
      <c r="E55" s="13"/>
      <c r="F55" s="13"/>
    </row>
    <row r="56" spans="1:6" x14ac:dyDescent="0.25">
      <c r="A56" s="4">
        <v>46388</v>
      </c>
      <c r="B56" s="9">
        <f>B53-C53</f>
        <v>12000000</v>
      </c>
      <c r="C56" s="9">
        <v>125000</v>
      </c>
      <c r="D56" s="9">
        <v>31</v>
      </c>
      <c r="E56" s="5"/>
      <c r="F56" s="10"/>
    </row>
    <row r="57" spans="1:6" x14ac:dyDescent="0.25">
      <c r="A57" s="4">
        <v>46419</v>
      </c>
      <c r="B57" s="9">
        <f>B56-C56</f>
        <v>11875000</v>
      </c>
      <c r="C57" s="9">
        <v>125000</v>
      </c>
      <c r="D57" s="9">
        <f>A58-A57</f>
        <v>28</v>
      </c>
      <c r="E57" s="5"/>
      <c r="F57" s="10"/>
    </row>
    <row r="58" spans="1:6" x14ac:dyDescent="0.25">
      <c r="A58" s="4">
        <v>46447</v>
      </c>
      <c r="B58" s="9">
        <f>B57-C57</f>
        <v>11750000</v>
      </c>
      <c r="C58" s="9">
        <v>125000</v>
      </c>
      <c r="D58" s="9">
        <v>31</v>
      </c>
      <c r="E58" s="5"/>
      <c r="F58" s="10"/>
    </row>
    <row r="59" spans="1:6" x14ac:dyDescent="0.25">
      <c r="A59" s="6" t="s">
        <v>9</v>
      </c>
      <c r="B59" s="7"/>
      <c r="C59" s="7">
        <f>SUM(C56:C58)</f>
        <v>375000</v>
      </c>
      <c r="D59" s="7">
        <f>SUM(D56:D58)</f>
        <v>90</v>
      </c>
      <c r="E59" s="8"/>
      <c r="F59" s="8"/>
    </row>
    <row r="60" spans="1:6" x14ac:dyDescent="0.25">
      <c r="A60" s="4">
        <v>46478</v>
      </c>
      <c r="B60" s="9">
        <f>B58-C58</f>
        <v>11625000</v>
      </c>
      <c r="C60" s="9">
        <v>125000</v>
      </c>
      <c r="D60" s="9">
        <v>30</v>
      </c>
      <c r="E60" s="5"/>
      <c r="F60" s="10"/>
    </row>
    <row r="61" spans="1:6" x14ac:dyDescent="0.25">
      <c r="A61" s="4">
        <v>46508</v>
      </c>
      <c r="B61" s="9">
        <f>B60-C60</f>
        <v>11500000</v>
      </c>
      <c r="C61" s="9">
        <v>125000</v>
      </c>
      <c r="D61" s="9">
        <v>31</v>
      </c>
      <c r="E61" s="5"/>
      <c r="F61" s="10"/>
    </row>
    <row r="62" spans="1:6" x14ac:dyDescent="0.25">
      <c r="A62" s="4">
        <v>46539</v>
      </c>
      <c r="B62" s="9">
        <f>B61-C61</f>
        <v>11375000</v>
      </c>
      <c r="C62" s="9">
        <v>125000</v>
      </c>
      <c r="D62" s="9">
        <v>30</v>
      </c>
      <c r="E62" s="5"/>
      <c r="F62" s="10"/>
    </row>
    <row r="63" spans="1:6" x14ac:dyDescent="0.25">
      <c r="A63" s="6" t="s">
        <v>6</v>
      </c>
      <c r="B63" s="7"/>
      <c r="C63" s="7">
        <f>C62+C61+C60</f>
        <v>375000</v>
      </c>
      <c r="D63" s="7">
        <f>SUM(D60:D62)</f>
        <v>91</v>
      </c>
      <c r="E63" s="8"/>
      <c r="F63" s="8"/>
    </row>
    <row r="64" spans="1:6" x14ac:dyDescent="0.25">
      <c r="A64" s="4">
        <v>46569</v>
      </c>
      <c r="B64" s="9">
        <f>B62-C62</f>
        <v>11250000</v>
      </c>
      <c r="C64" s="9">
        <v>125000</v>
      </c>
      <c r="D64" s="9">
        <f>A65-A64</f>
        <v>31</v>
      </c>
      <c r="E64" s="5"/>
      <c r="F64" s="10"/>
    </row>
    <row r="65" spans="1:6" x14ac:dyDescent="0.25">
      <c r="A65" s="4">
        <v>46600</v>
      </c>
      <c r="B65" s="9">
        <f>B64-C64</f>
        <v>11125000</v>
      </c>
      <c r="C65" s="9">
        <v>125000</v>
      </c>
      <c r="D65" s="9">
        <v>31</v>
      </c>
      <c r="E65" s="5"/>
      <c r="F65" s="10"/>
    </row>
    <row r="66" spans="1:6" x14ac:dyDescent="0.25">
      <c r="A66" s="4">
        <v>46631</v>
      </c>
      <c r="B66" s="9">
        <f>B65-C65</f>
        <v>11000000</v>
      </c>
      <c r="C66" s="9">
        <v>125000</v>
      </c>
      <c r="D66" s="9">
        <v>30</v>
      </c>
      <c r="E66" s="5"/>
      <c r="F66" s="10"/>
    </row>
    <row r="67" spans="1:6" x14ac:dyDescent="0.25">
      <c r="A67" s="6" t="s">
        <v>7</v>
      </c>
      <c r="B67" s="7"/>
      <c r="C67" s="7">
        <f>C64+C65+C66</f>
        <v>375000</v>
      </c>
      <c r="D67" s="7">
        <f>SUM(D64:D66)</f>
        <v>92</v>
      </c>
      <c r="E67" s="8"/>
      <c r="F67" s="8"/>
    </row>
    <row r="68" spans="1:6" x14ac:dyDescent="0.25">
      <c r="A68" s="4">
        <v>46661</v>
      </c>
      <c r="B68" s="9">
        <f>B66-C66</f>
        <v>10875000</v>
      </c>
      <c r="C68" s="9">
        <v>125000</v>
      </c>
      <c r="D68" s="9">
        <v>31</v>
      </c>
      <c r="E68" s="5"/>
      <c r="F68" s="10"/>
    </row>
    <row r="69" spans="1:6" x14ac:dyDescent="0.25">
      <c r="A69" s="4">
        <v>46692</v>
      </c>
      <c r="B69" s="9">
        <f>B68-C68</f>
        <v>10750000</v>
      </c>
      <c r="C69" s="9">
        <v>125000</v>
      </c>
      <c r="D69" s="9">
        <v>30</v>
      </c>
      <c r="E69" s="5"/>
      <c r="F69" s="10"/>
    </row>
    <row r="70" spans="1:6" x14ac:dyDescent="0.25">
      <c r="A70" s="4">
        <v>46722</v>
      </c>
      <c r="B70" s="9">
        <f>B69-C69</f>
        <v>10625000</v>
      </c>
      <c r="C70" s="9">
        <v>125000</v>
      </c>
      <c r="D70" s="9">
        <v>31</v>
      </c>
      <c r="E70" s="5"/>
      <c r="F70" s="10"/>
    </row>
    <row r="71" spans="1:6" x14ac:dyDescent="0.25">
      <c r="A71" s="6" t="s">
        <v>8</v>
      </c>
      <c r="B71" s="8"/>
      <c r="C71" s="7">
        <f>SUM(C68:C70)</f>
        <v>375000</v>
      </c>
      <c r="D71" s="7">
        <f>SUM(D68:D70)</f>
        <v>92</v>
      </c>
      <c r="E71" s="8"/>
      <c r="F71" s="8"/>
    </row>
    <row r="72" spans="1:6" x14ac:dyDescent="0.25">
      <c r="A72" s="11" t="s">
        <v>13</v>
      </c>
      <c r="B72" s="12"/>
      <c r="C72" s="13">
        <f>C71+C67+C63+C59</f>
        <v>1500000</v>
      </c>
      <c r="D72" s="13">
        <f>D71+D67+D63+D59</f>
        <v>365</v>
      </c>
      <c r="E72" s="13"/>
      <c r="F72" s="13"/>
    </row>
    <row r="73" spans="1:6" x14ac:dyDescent="0.25">
      <c r="A73" s="4">
        <v>46753</v>
      </c>
      <c r="B73" s="9">
        <f>B70-C70</f>
        <v>10500000</v>
      </c>
      <c r="C73" s="9">
        <v>125000</v>
      </c>
      <c r="D73" s="9">
        <v>31</v>
      </c>
      <c r="E73" s="5"/>
      <c r="F73" s="10"/>
    </row>
    <row r="74" spans="1:6" x14ac:dyDescent="0.25">
      <c r="A74" s="4">
        <v>46784</v>
      </c>
      <c r="B74" s="9">
        <f>B73-C73</f>
        <v>10375000</v>
      </c>
      <c r="C74" s="9">
        <v>125000</v>
      </c>
      <c r="D74" s="9">
        <f>A75-A74</f>
        <v>29</v>
      </c>
      <c r="E74" s="5"/>
      <c r="F74" s="10"/>
    </row>
    <row r="75" spans="1:6" x14ac:dyDescent="0.25">
      <c r="A75" s="4">
        <v>46813</v>
      </c>
      <c r="B75" s="9">
        <f>B74-C74</f>
        <v>10250000</v>
      </c>
      <c r="C75" s="9">
        <v>125000</v>
      </c>
      <c r="D75" s="9">
        <v>31</v>
      </c>
      <c r="E75" s="5"/>
      <c r="F75" s="10"/>
    </row>
    <row r="76" spans="1:6" x14ac:dyDescent="0.25">
      <c r="A76" s="6" t="s">
        <v>9</v>
      </c>
      <c r="B76" s="7"/>
      <c r="C76" s="7">
        <f>SUM(C73:C75)</f>
        <v>375000</v>
      </c>
      <c r="D76" s="7">
        <f>SUM(D73:D75)</f>
        <v>91</v>
      </c>
      <c r="E76" s="8"/>
      <c r="F76" s="8"/>
    </row>
    <row r="77" spans="1:6" x14ac:dyDescent="0.25">
      <c r="A77" s="4">
        <v>46844</v>
      </c>
      <c r="B77" s="9">
        <f>B75-C75</f>
        <v>10125000</v>
      </c>
      <c r="C77" s="9">
        <v>125000</v>
      </c>
      <c r="D77" s="9">
        <v>30</v>
      </c>
      <c r="E77" s="5"/>
      <c r="F77" s="10"/>
    </row>
    <row r="78" spans="1:6" x14ac:dyDescent="0.25">
      <c r="A78" s="4">
        <v>46874</v>
      </c>
      <c r="B78" s="9">
        <f>B77-C77</f>
        <v>10000000</v>
      </c>
      <c r="C78" s="9">
        <v>125000</v>
      </c>
      <c r="D78" s="9">
        <v>31</v>
      </c>
      <c r="E78" s="5"/>
      <c r="F78" s="10"/>
    </row>
    <row r="79" spans="1:6" x14ac:dyDescent="0.25">
      <c r="A79" s="4">
        <v>46905</v>
      </c>
      <c r="B79" s="9">
        <f>B78-C78</f>
        <v>9875000</v>
      </c>
      <c r="C79" s="9">
        <v>125000</v>
      </c>
      <c r="D79" s="9">
        <v>30</v>
      </c>
      <c r="E79" s="5"/>
      <c r="F79" s="10"/>
    </row>
    <row r="80" spans="1:6" x14ac:dyDescent="0.25">
      <c r="A80" s="6" t="s">
        <v>6</v>
      </c>
      <c r="B80" s="7"/>
      <c r="C80" s="7">
        <f>SUM(C77:C79)</f>
        <v>375000</v>
      </c>
      <c r="D80" s="7">
        <f>SUM(D77:D79)</f>
        <v>91</v>
      </c>
      <c r="E80" s="8"/>
      <c r="F80" s="8"/>
    </row>
    <row r="81" spans="1:6" x14ac:dyDescent="0.25">
      <c r="A81" s="4">
        <v>46935</v>
      </c>
      <c r="B81" s="9">
        <f>B79-C79</f>
        <v>9750000</v>
      </c>
      <c r="C81" s="9">
        <v>125000</v>
      </c>
      <c r="D81" s="9">
        <f>A82-A81</f>
        <v>31</v>
      </c>
      <c r="E81" s="5"/>
      <c r="F81" s="10"/>
    </row>
    <row r="82" spans="1:6" x14ac:dyDescent="0.25">
      <c r="A82" s="4">
        <v>46966</v>
      </c>
      <c r="B82" s="9">
        <f>B81-C81</f>
        <v>9625000</v>
      </c>
      <c r="C82" s="9">
        <v>125000</v>
      </c>
      <c r="D82" s="9">
        <v>31</v>
      </c>
      <c r="E82" s="5"/>
      <c r="F82" s="10"/>
    </row>
    <row r="83" spans="1:6" x14ac:dyDescent="0.25">
      <c r="A83" s="4">
        <v>46997</v>
      </c>
      <c r="B83" s="9">
        <f>B82-C82</f>
        <v>9500000</v>
      </c>
      <c r="C83" s="9">
        <v>125000</v>
      </c>
      <c r="D83" s="9">
        <v>30</v>
      </c>
      <c r="E83" s="5"/>
      <c r="F83" s="10"/>
    </row>
    <row r="84" spans="1:6" x14ac:dyDescent="0.25">
      <c r="A84" s="6" t="s">
        <v>7</v>
      </c>
      <c r="B84" s="7"/>
      <c r="C84" s="7">
        <f>C81+C82+C83</f>
        <v>375000</v>
      </c>
      <c r="D84" s="7">
        <f>SUM(D81:D83)</f>
        <v>92</v>
      </c>
      <c r="E84" s="8"/>
      <c r="F84" s="8"/>
    </row>
    <row r="85" spans="1:6" x14ac:dyDescent="0.25">
      <c r="A85" s="4">
        <v>47027</v>
      </c>
      <c r="B85" s="9">
        <f>B83-C83</f>
        <v>9375000</v>
      </c>
      <c r="C85" s="9">
        <v>125000</v>
      </c>
      <c r="D85" s="9">
        <v>31</v>
      </c>
      <c r="E85" s="5"/>
      <c r="F85" s="10"/>
    </row>
    <row r="86" spans="1:6" x14ac:dyDescent="0.25">
      <c r="A86" s="4">
        <v>47058</v>
      </c>
      <c r="B86" s="9">
        <f>B85-C85</f>
        <v>9250000</v>
      </c>
      <c r="C86" s="9">
        <v>125000</v>
      </c>
      <c r="D86" s="9">
        <v>30</v>
      </c>
      <c r="E86" s="5"/>
      <c r="F86" s="10"/>
    </row>
    <row r="87" spans="1:6" x14ac:dyDescent="0.25">
      <c r="A87" s="4">
        <v>47088</v>
      </c>
      <c r="B87" s="9">
        <f>B86-C86</f>
        <v>9125000</v>
      </c>
      <c r="C87" s="9">
        <v>125000</v>
      </c>
      <c r="D87" s="9">
        <v>31</v>
      </c>
      <c r="E87" s="5"/>
      <c r="F87" s="10"/>
    </row>
    <row r="88" spans="1:6" x14ac:dyDescent="0.25">
      <c r="A88" s="6" t="s">
        <v>8</v>
      </c>
      <c r="B88" s="8"/>
      <c r="C88" s="7">
        <f>SUM(C85:C87)</f>
        <v>375000</v>
      </c>
      <c r="D88" s="7">
        <f>SUM(D85:D87)</f>
        <v>92</v>
      </c>
      <c r="E88" s="8"/>
      <c r="F88" s="8"/>
    </row>
    <row r="89" spans="1:6" x14ac:dyDescent="0.25">
      <c r="A89" s="11" t="s">
        <v>14</v>
      </c>
      <c r="B89" s="12"/>
      <c r="C89" s="13">
        <f>C88+C84+C80+C76</f>
        <v>1500000</v>
      </c>
      <c r="D89" s="13">
        <f>D88+D84+D80+D76</f>
        <v>366</v>
      </c>
      <c r="E89" s="13"/>
      <c r="F89" s="13"/>
    </row>
    <row r="90" spans="1:6" x14ac:dyDescent="0.25">
      <c r="A90" s="4">
        <v>47119</v>
      </c>
      <c r="B90" s="9">
        <f>B87-C87</f>
        <v>9000000</v>
      </c>
      <c r="C90" s="9">
        <v>125000</v>
      </c>
      <c r="D90" s="9">
        <v>31</v>
      </c>
      <c r="E90" s="5"/>
      <c r="F90" s="10"/>
    </row>
    <row r="91" spans="1:6" x14ac:dyDescent="0.25">
      <c r="A91" s="4">
        <v>47150</v>
      </c>
      <c r="B91" s="9">
        <f>B90-C90</f>
        <v>8875000</v>
      </c>
      <c r="C91" s="9">
        <v>125000</v>
      </c>
      <c r="D91" s="9">
        <f>A92-A91</f>
        <v>28</v>
      </c>
      <c r="E91" s="5"/>
      <c r="F91" s="10"/>
    </row>
    <row r="92" spans="1:6" x14ac:dyDescent="0.25">
      <c r="A92" s="4">
        <v>47178</v>
      </c>
      <c r="B92" s="9">
        <f>B91-C91</f>
        <v>8750000</v>
      </c>
      <c r="C92" s="9">
        <v>125000</v>
      </c>
      <c r="D92" s="9">
        <v>31</v>
      </c>
      <c r="E92" s="5"/>
      <c r="F92" s="10"/>
    </row>
    <row r="93" spans="1:6" x14ac:dyDescent="0.25">
      <c r="A93" s="6" t="s">
        <v>9</v>
      </c>
      <c r="B93" s="7"/>
      <c r="C93" s="7">
        <f>SUM(C90:C92)</f>
        <v>375000</v>
      </c>
      <c r="D93" s="7">
        <f>SUM(D90:D92)</f>
        <v>90</v>
      </c>
      <c r="E93" s="8"/>
      <c r="F93" s="8"/>
    </row>
    <row r="94" spans="1:6" x14ac:dyDescent="0.25">
      <c r="A94" s="4">
        <v>47209</v>
      </c>
      <c r="B94" s="9">
        <f>B92-C92</f>
        <v>8625000</v>
      </c>
      <c r="C94" s="9">
        <v>125000</v>
      </c>
      <c r="D94" s="9">
        <v>30</v>
      </c>
      <c r="E94" s="5"/>
      <c r="F94" s="10"/>
    </row>
    <row r="95" spans="1:6" x14ac:dyDescent="0.25">
      <c r="A95" s="4">
        <v>47239</v>
      </c>
      <c r="B95" s="9">
        <f>B94-C94</f>
        <v>8500000</v>
      </c>
      <c r="C95" s="9">
        <v>125000</v>
      </c>
      <c r="D95" s="9">
        <v>31</v>
      </c>
      <c r="E95" s="5"/>
      <c r="F95" s="10"/>
    </row>
    <row r="96" spans="1:6" x14ac:dyDescent="0.25">
      <c r="A96" s="4">
        <v>47270</v>
      </c>
      <c r="B96" s="9">
        <f>B95-C95</f>
        <v>8375000</v>
      </c>
      <c r="C96" s="9">
        <v>125000</v>
      </c>
      <c r="D96" s="9">
        <v>30</v>
      </c>
      <c r="E96" s="5"/>
      <c r="F96" s="10"/>
    </row>
    <row r="97" spans="1:6" x14ac:dyDescent="0.25">
      <c r="A97" s="6" t="s">
        <v>6</v>
      </c>
      <c r="B97" s="7"/>
      <c r="C97" s="7">
        <f>SUM(C94:C96)</f>
        <v>375000</v>
      </c>
      <c r="D97" s="7">
        <f>SUM(D94:D96)</f>
        <v>91</v>
      </c>
      <c r="E97" s="8"/>
      <c r="F97" s="8"/>
    </row>
    <row r="98" spans="1:6" x14ac:dyDescent="0.25">
      <c r="A98" s="4">
        <v>47300</v>
      </c>
      <c r="B98" s="9">
        <f>B96-C96</f>
        <v>8250000</v>
      </c>
      <c r="C98" s="9">
        <v>125000</v>
      </c>
      <c r="D98" s="9">
        <f>A99-A98</f>
        <v>31</v>
      </c>
      <c r="E98" s="5"/>
      <c r="F98" s="10"/>
    </row>
    <row r="99" spans="1:6" x14ac:dyDescent="0.25">
      <c r="A99" s="4">
        <v>47331</v>
      </c>
      <c r="B99" s="9">
        <f>B98-C98</f>
        <v>8125000</v>
      </c>
      <c r="C99" s="9">
        <v>125000</v>
      </c>
      <c r="D99" s="9">
        <v>31</v>
      </c>
      <c r="E99" s="5"/>
      <c r="F99" s="10"/>
    </row>
    <row r="100" spans="1:6" x14ac:dyDescent="0.25">
      <c r="A100" s="4">
        <v>47362</v>
      </c>
      <c r="B100" s="9">
        <f>B99-C99</f>
        <v>8000000</v>
      </c>
      <c r="C100" s="9">
        <v>125000</v>
      </c>
      <c r="D100" s="9">
        <v>30</v>
      </c>
      <c r="E100" s="5"/>
      <c r="F100" s="10"/>
    </row>
    <row r="101" spans="1:6" x14ac:dyDescent="0.25">
      <c r="A101" s="6" t="s">
        <v>7</v>
      </c>
      <c r="B101" s="7"/>
      <c r="C101" s="7">
        <f>C98+C99+C100</f>
        <v>375000</v>
      </c>
      <c r="D101" s="7">
        <f>SUM(D98:D100)</f>
        <v>92</v>
      </c>
      <c r="E101" s="8"/>
      <c r="F101" s="8"/>
    </row>
    <row r="102" spans="1:6" x14ac:dyDescent="0.25">
      <c r="A102" s="4">
        <v>47392</v>
      </c>
      <c r="B102" s="9">
        <f>B100-C100</f>
        <v>7875000</v>
      </c>
      <c r="C102" s="9">
        <v>125000</v>
      </c>
      <c r="D102" s="9">
        <v>31</v>
      </c>
      <c r="E102" s="5"/>
      <c r="F102" s="10"/>
    </row>
    <row r="103" spans="1:6" x14ac:dyDescent="0.25">
      <c r="A103" s="4">
        <v>47423</v>
      </c>
      <c r="B103" s="9">
        <f>B102-C102</f>
        <v>7750000</v>
      </c>
      <c r="C103" s="9">
        <v>125000</v>
      </c>
      <c r="D103" s="9">
        <v>30</v>
      </c>
      <c r="E103" s="5"/>
      <c r="F103" s="10"/>
    </row>
    <row r="104" spans="1:6" x14ac:dyDescent="0.25">
      <c r="A104" s="4">
        <v>47453</v>
      </c>
      <c r="B104" s="9">
        <f>B103-C103</f>
        <v>7625000</v>
      </c>
      <c r="C104" s="9">
        <v>125000</v>
      </c>
      <c r="D104" s="9">
        <v>31</v>
      </c>
      <c r="E104" s="5"/>
      <c r="F104" s="10"/>
    </row>
    <row r="105" spans="1:6" x14ac:dyDescent="0.25">
      <c r="A105" s="6" t="s">
        <v>8</v>
      </c>
      <c r="B105" s="8"/>
      <c r="C105" s="7">
        <f>SUM(C102:C104)</f>
        <v>375000</v>
      </c>
      <c r="D105" s="7">
        <f>SUM(D102:D104)</f>
        <v>92</v>
      </c>
      <c r="E105" s="8"/>
      <c r="F105" s="8"/>
    </row>
    <row r="106" spans="1:6" x14ac:dyDescent="0.25">
      <c r="A106" s="11" t="s">
        <v>15</v>
      </c>
      <c r="B106" s="12"/>
      <c r="C106" s="13">
        <f>C105+C101+C97+C93</f>
        <v>1500000</v>
      </c>
      <c r="D106" s="13">
        <f>D105+D101+D97+D93</f>
        <v>365</v>
      </c>
      <c r="E106" s="13"/>
      <c r="F106" s="13"/>
    </row>
    <row r="107" spans="1:6" x14ac:dyDescent="0.25">
      <c r="A107" s="4">
        <v>47484</v>
      </c>
      <c r="B107" s="9">
        <f>B104-C104</f>
        <v>7500000</v>
      </c>
      <c r="C107" s="9">
        <v>125000</v>
      </c>
      <c r="D107" s="9">
        <v>31</v>
      </c>
      <c r="E107" s="5"/>
      <c r="F107" s="10"/>
    </row>
    <row r="108" spans="1:6" x14ac:dyDescent="0.25">
      <c r="A108" s="4">
        <v>47515</v>
      </c>
      <c r="B108" s="9">
        <f>B107-C107</f>
        <v>7375000</v>
      </c>
      <c r="C108" s="9">
        <v>125000</v>
      </c>
      <c r="D108" s="9">
        <f>A109-A108</f>
        <v>28</v>
      </c>
      <c r="E108" s="5"/>
      <c r="F108" s="10"/>
    </row>
    <row r="109" spans="1:6" x14ac:dyDescent="0.25">
      <c r="A109" s="4">
        <v>47543</v>
      </c>
      <c r="B109" s="9">
        <f>B108-C108</f>
        <v>7250000</v>
      </c>
      <c r="C109" s="9">
        <v>125000</v>
      </c>
      <c r="D109" s="9">
        <v>31</v>
      </c>
      <c r="E109" s="5"/>
      <c r="F109" s="10"/>
    </row>
    <row r="110" spans="1:6" x14ac:dyDescent="0.25">
      <c r="A110" s="6" t="s">
        <v>9</v>
      </c>
      <c r="B110" s="7"/>
      <c r="C110" s="7">
        <f>SUM(C107:C109)</f>
        <v>375000</v>
      </c>
      <c r="D110" s="7">
        <f>SUM(D107:D109)</f>
        <v>90</v>
      </c>
      <c r="E110" s="8"/>
      <c r="F110" s="8"/>
    </row>
    <row r="111" spans="1:6" x14ac:dyDescent="0.25">
      <c r="A111" s="4">
        <v>47574</v>
      </c>
      <c r="B111" s="9">
        <f>B109-C109</f>
        <v>7125000</v>
      </c>
      <c r="C111" s="9">
        <v>125000</v>
      </c>
      <c r="D111" s="9">
        <v>30</v>
      </c>
      <c r="E111" s="5"/>
      <c r="F111" s="10"/>
    </row>
    <row r="112" spans="1:6" x14ac:dyDescent="0.25">
      <c r="A112" s="4">
        <v>47604</v>
      </c>
      <c r="B112" s="9">
        <f>B111-C111</f>
        <v>7000000</v>
      </c>
      <c r="C112" s="9">
        <v>125000</v>
      </c>
      <c r="D112" s="9">
        <v>31</v>
      </c>
      <c r="E112" s="5"/>
      <c r="F112" s="10"/>
    </row>
    <row r="113" spans="1:6" x14ac:dyDescent="0.25">
      <c r="A113" s="4">
        <v>47635</v>
      </c>
      <c r="B113" s="9">
        <f>B112-C112</f>
        <v>6875000</v>
      </c>
      <c r="C113" s="9">
        <v>125000</v>
      </c>
      <c r="D113" s="9">
        <v>30</v>
      </c>
      <c r="E113" s="5"/>
      <c r="F113" s="10"/>
    </row>
    <row r="114" spans="1:6" x14ac:dyDescent="0.25">
      <c r="A114" s="6" t="s">
        <v>6</v>
      </c>
      <c r="B114" s="7"/>
      <c r="C114" s="7">
        <f>SUM(C111:C113)</f>
        <v>375000</v>
      </c>
      <c r="D114" s="7">
        <f>SUM(D111:D113)</f>
        <v>91</v>
      </c>
      <c r="E114" s="8"/>
      <c r="F114" s="8"/>
    </row>
    <row r="115" spans="1:6" x14ac:dyDescent="0.25">
      <c r="A115" s="4">
        <v>47665</v>
      </c>
      <c r="B115" s="9">
        <f>B113-C113</f>
        <v>6750000</v>
      </c>
      <c r="C115" s="9">
        <v>125000</v>
      </c>
      <c r="D115" s="9">
        <f>A116-A115</f>
        <v>31</v>
      </c>
      <c r="E115" s="5"/>
      <c r="F115" s="10"/>
    </row>
    <row r="116" spans="1:6" x14ac:dyDescent="0.25">
      <c r="A116" s="4">
        <v>47696</v>
      </c>
      <c r="B116" s="9">
        <f>B115-C115</f>
        <v>6625000</v>
      </c>
      <c r="C116" s="9">
        <v>125000</v>
      </c>
      <c r="D116" s="9">
        <v>31</v>
      </c>
      <c r="E116" s="5"/>
      <c r="F116" s="10"/>
    </row>
    <row r="117" spans="1:6" x14ac:dyDescent="0.25">
      <c r="A117" s="4">
        <v>47727</v>
      </c>
      <c r="B117" s="9">
        <f>B116-C116</f>
        <v>6500000</v>
      </c>
      <c r="C117" s="9">
        <v>125000</v>
      </c>
      <c r="D117" s="9">
        <v>30</v>
      </c>
      <c r="E117" s="5"/>
      <c r="F117" s="10"/>
    </row>
    <row r="118" spans="1:6" x14ac:dyDescent="0.25">
      <c r="A118" s="6" t="s">
        <v>7</v>
      </c>
      <c r="B118" s="7"/>
      <c r="C118" s="7">
        <f>C115+C116+C117</f>
        <v>375000</v>
      </c>
      <c r="D118" s="7">
        <f>SUM(D115:D117)</f>
        <v>92</v>
      </c>
      <c r="E118" s="8"/>
      <c r="F118" s="8"/>
    </row>
    <row r="119" spans="1:6" x14ac:dyDescent="0.25">
      <c r="A119" s="4">
        <v>47757</v>
      </c>
      <c r="B119" s="9">
        <f>B117-C117</f>
        <v>6375000</v>
      </c>
      <c r="C119" s="9">
        <v>125000</v>
      </c>
      <c r="D119" s="9">
        <v>31</v>
      </c>
      <c r="E119" s="5"/>
      <c r="F119" s="10"/>
    </row>
    <row r="120" spans="1:6" x14ac:dyDescent="0.25">
      <c r="A120" s="4">
        <v>47788</v>
      </c>
      <c r="B120" s="9">
        <f>B119-C119</f>
        <v>6250000</v>
      </c>
      <c r="C120" s="9">
        <v>125000</v>
      </c>
      <c r="D120" s="9">
        <v>30</v>
      </c>
      <c r="E120" s="5"/>
      <c r="F120" s="10"/>
    </row>
    <row r="121" spans="1:6" x14ac:dyDescent="0.25">
      <c r="A121" s="4">
        <v>47818</v>
      </c>
      <c r="B121" s="9">
        <f>B120-C120</f>
        <v>6125000</v>
      </c>
      <c r="C121" s="9">
        <v>125000</v>
      </c>
      <c r="D121" s="9">
        <v>31</v>
      </c>
      <c r="E121" s="5"/>
      <c r="F121" s="10"/>
    </row>
    <row r="122" spans="1:6" x14ac:dyDescent="0.25">
      <c r="A122" s="6" t="s">
        <v>8</v>
      </c>
      <c r="B122" s="8"/>
      <c r="C122" s="7">
        <f>SUM(C119:C121)</f>
        <v>375000</v>
      </c>
      <c r="D122" s="7">
        <f>SUM(D119:D121)</f>
        <v>92</v>
      </c>
      <c r="E122" s="8"/>
      <c r="F122" s="8"/>
    </row>
    <row r="123" spans="1:6" x14ac:dyDescent="0.25">
      <c r="A123" s="11" t="s">
        <v>16</v>
      </c>
      <c r="B123" s="12"/>
      <c r="C123" s="13">
        <f>C122+C118+C114+C110</f>
        <v>1500000</v>
      </c>
      <c r="D123" s="13">
        <f>D122+D118+D114+D110</f>
        <v>365</v>
      </c>
      <c r="E123" s="13"/>
      <c r="F123" s="13"/>
    </row>
    <row r="124" spans="1:6" x14ac:dyDescent="0.25">
      <c r="A124" s="4">
        <v>47849</v>
      </c>
      <c r="B124" s="9">
        <f>B121-C121</f>
        <v>6000000</v>
      </c>
      <c r="C124" s="9">
        <v>125000</v>
      </c>
      <c r="D124" s="9">
        <v>31</v>
      </c>
      <c r="E124" s="5"/>
      <c r="F124" s="10"/>
    </row>
    <row r="125" spans="1:6" x14ac:dyDescent="0.25">
      <c r="A125" s="4">
        <v>47880</v>
      </c>
      <c r="B125" s="9">
        <f>B124-C124</f>
        <v>5875000</v>
      </c>
      <c r="C125" s="9">
        <v>125000</v>
      </c>
      <c r="D125" s="9">
        <f>A126-A125</f>
        <v>28</v>
      </c>
      <c r="E125" s="5"/>
      <c r="F125" s="10"/>
    </row>
    <row r="126" spans="1:6" x14ac:dyDescent="0.25">
      <c r="A126" s="4">
        <v>47908</v>
      </c>
      <c r="B126" s="9">
        <f>B125-C125</f>
        <v>5750000</v>
      </c>
      <c r="C126" s="9">
        <v>125000</v>
      </c>
      <c r="D126" s="9">
        <v>31</v>
      </c>
      <c r="E126" s="5"/>
      <c r="F126" s="10"/>
    </row>
    <row r="127" spans="1:6" x14ac:dyDescent="0.25">
      <c r="A127" s="6" t="s">
        <v>9</v>
      </c>
      <c r="B127" s="7"/>
      <c r="C127" s="7">
        <f>SUM(C124:C126)</f>
        <v>375000</v>
      </c>
      <c r="D127" s="7">
        <f>SUM(D124:D126)</f>
        <v>90</v>
      </c>
      <c r="E127" s="8"/>
      <c r="F127" s="8"/>
    </row>
    <row r="128" spans="1:6" x14ac:dyDescent="0.25">
      <c r="A128" s="4">
        <v>47939</v>
      </c>
      <c r="B128" s="9">
        <f>B126-C126</f>
        <v>5625000</v>
      </c>
      <c r="C128" s="9">
        <v>125000</v>
      </c>
      <c r="D128" s="9">
        <v>30</v>
      </c>
      <c r="E128" s="5"/>
      <c r="F128" s="10"/>
    </row>
    <row r="129" spans="1:6" x14ac:dyDescent="0.25">
      <c r="A129" s="4">
        <v>47969</v>
      </c>
      <c r="B129" s="9">
        <f>B128-C128</f>
        <v>5500000</v>
      </c>
      <c r="C129" s="9">
        <v>125000</v>
      </c>
      <c r="D129" s="9">
        <v>31</v>
      </c>
      <c r="E129" s="5"/>
      <c r="F129" s="10"/>
    </row>
    <row r="130" spans="1:6" x14ac:dyDescent="0.25">
      <c r="A130" s="4">
        <v>48000</v>
      </c>
      <c r="B130" s="9">
        <f>B129-C129</f>
        <v>5375000</v>
      </c>
      <c r="C130" s="9">
        <v>125000</v>
      </c>
      <c r="D130" s="9">
        <v>30</v>
      </c>
      <c r="E130" s="5"/>
      <c r="F130" s="10"/>
    </row>
    <row r="131" spans="1:6" x14ac:dyDescent="0.25">
      <c r="A131" s="6" t="s">
        <v>6</v>
      </c>
      <c r="B131" s="7"/>
      <c r="C131" s="7">
        <f>SUM(C128:C130)</f>
        <v>375000</v>
      </c>
      <c r="D131" s="7">
        <f>SUM(D128:D130)</f>
        <v>91</v>
      </c>
      <c r="E131" s="8"/>
      <c r="F131" s="8"/>
    </row>
    <row r="132" spans="1:6" x14ac:dyDescent="0.25">
      <c r="A132" s="4">
        <v>48030</v>
      </c>
      <c r="B132" s="9">
        <f>B130-C130</f>
        <v>5250000</v>
      </c>
      <c r="C132" s="9">
        <v>125000</v>
      </c>
      <c r="D132" s="9">
        <f>A133-A132</f>
        <v>31</v>
      </c>
      <c r="E132" s="5"/>
      <c r="F132" s="10"/>
    </row>
    <row r="133" spans="1:6" x14ac:dyDescent="0.25">
      <c r="A133" s="4">
        <v>48061</v>
      </c>
      <c r="B133" s="9">
        <f>B132-C132</f>
        <v>5125000</v>
      </c>
      <c r="C133" s="9">
        <v>125000</v>
      </c>
      <c r="D133" s="9">
        <v>31</v>
      </c>
      <c r="E133" s="5"/>
      <c r="F133" s="10"/>
    </row>
    <row r="134" spans="1:6" x14ac:dyDescent="0.25">
      <c r="A134" s="4">
        <v>48092</v>
      </c>
      <c r="B134" s="9">
        <f>B133-C133</f>
        <v>5000000</v>
      </c>
      <c r="C134" s="9">
        <v>125000</v>
      </c>
      <c r="D134" s="9">
        <v>30</v>
      </c>
      <c r="E134" s="5"/>
      <c r="F134" s="10"/>
    </row>
    <row r="135" spans="1:6" x14ac:dyDescent="0.25">
      <c r="A135" s="6" t="s">
        <v>7</v>
      </c>
      <c r="B135" s="7"/>
      <c r="C135" s="7">
        <f>C132+C133+C134</f>
        <v>375000</v>
      </c>
      <c r="D135" s="7">
        <f>SUM(D132:D134)</f>
        <v>92</v>
      </c>
      <c r="E135" s="8"/>
      <c r="F135" s="8"/>
    </row>
    <row r="136" spans="1:6" x14ac:dyDescent="0.25">
      <c r="A136" s="4">
        <v>48122</v>
      </c>
      <c r="B136" s="9">
        <f>B134-C134</f>
        <v>4875000</v>
      </c>
      <c r="C136" s="9">
        <v>125000</v>
      </c>
      <c r="D136" s="9">
        <v>31</v>
      </c>
      <c r="E136" s="5"/>
      <c r="F136" s="10"/>
    </row>
    <row r="137" spans="1:6" x14ac:dyDescent="0.25">
      <c r="A137" s="4">
        <v>48153</v>
      </c>
      <c r="B137" s="9">
        <f>B136-C136</f>
        <v>4750000</v>
      </c>
      <c r="C137" s="9">
        <v>125000</v>
      </c>
      <c r="D137" s="9">
        <v>30</v>
      </c>
      <c r="E137" s="5"/>
      <c r="F137" s="10"/>
    </row>
    <row r="138" spans="1:6" x14ac:dyDescent="0.25">
      <c r="A138" s="4">
        <v>48183</v>
      </c>
      <c r="B138" s="9">
        <f>B137-C137</f>
        <v>4625000</v>
      </c>
      <c r="C138" s="9">
        <v>125000</v>
      </c>
      <c r="D138" s="9">
        <v>31</v>
      </c>
      <c r="E138" s="5"/>
      <c r="F138" s="10"/>
    </row>
    <row r="139" spans="1:6" x14ac:dyDescent="0.25">
      <c r="A139" s="6" t="s">
        <v>8</v>
      </c>
      <c r="B139" s="8"/>
      <c r="C139" s="7">
        <f>SUM(C136:C138)</f>
        <v>375000</v>
      </c>
      <c r="D139" s="7">
        <f>SUM(D136:D138)</f>
        <v>92</v>
      </c>
      <c r="E139" s="8"/>
      <c r="F139" s="8"/>
    </row>
    <row r="140" spans="1:6" x14ac:dyDescent="0.25">
      <c r="A140" s="11" t="s">
        <v>17</v>
      </c>
      <c r="B140" s="12"/>
      <c r="C140" s="13">
        <f>C139+C135+C131+C127</f>
        <v>1500000</v>
      </c>
      <c r="D140" s="13">
        <f>D139+D135+D131+D127</f>
        <v>365</v>
      </c>
      <c r="E140" s="13"/>
      <c r="F140" s="13"/>
    </row>
    <row r="141" spans="1:6" x14ac:dyDescent="0.25">
      <c r="A141" s="4">
        <v>48214</v>
      </c>
      <c r="B141" s="9">
        <f>B138-C138</f>
        <v>4500000</v>
      </c>
      <c r="C141" s="9">
        <v>125000</v>
      </c>
      <c r="D141" s="9">
        <v>31</v>
      </c>
      <c r="E141" s="5"/>
      <c r="F141" s="10"/>
    </row>
    <row r="142" spans="1:6" x14ac:dyDescent="0.25">
      <c r="A142" s="4">
        <v>48245</v>
      </c>
      <c r="B142" s="9">
        <f>B141-C141</f>
        <v>4375000</v>
      </c>
      <c r="C142" s="9">
        <v>125000</v>
      </c>
      <c r="D142" s="9">
        <f>A143-A142</f>
        <v>29</v>
      </c>
      <c r="E142" s="5"/>
      <c r="F142" s="10"/>
    </row>
    <row r="143" spans="1:6" x14ac:dyDescent="0.25">
      <c r="A143" s="4">
        <v>48274</v>
      </c>
      <c r="B143" s="9">
        <f>B142-C142</f>
        <v>4250000</v>
      </c>
      <c r="C143" s="9">
        <v>125000</v>
      </c>
      <c r="D143" s="9">
        <v>31</v>
      </c>
      <c r="E143" s="5"/>
      <c r="F143" s="10"/>
    </row>
    <row r="144" spans="1:6" x14ac:dyDescent="0.25">
      <c r="A144" s="6" t="s">
        <v>9</v>
      </c>
      <c r="B144" s="7"/>
      <c r="C144" s="7">
        <f>SUM(C141:C143)</f>
        <v>375000</v>
      </c>
      <c r="D144" s="7">
        <f>SUM(D141:D143)</f>
        <v>91</v>
      </c>
      <c r="E144" s="8"/>
      <c r="F144" s="8"/>
    </row>
    <row r="145" spans="1:6" x14ac:dyDescent="0.25">
      <c r="A145" s="4">
        <v>48305</v>
      </c>
      <c r="B145" s="9">
        <f>B143-C143</f>
        <v>4125000</v>
      </c>
      <c r="C145" s="9">
        <v>125000</v>
      </c>
      <c r="D145" s="9">
        <v>30</v>
      </c>
      <c r="E145" s="5"/>
      <c r="F145" s="10"/>
    </row>
    <row r="146" spans="1:6" x14ac:dyDescent="0.25">
      <c r="A146" s="4">
        <v>48335</v>
      </c>
      <c r="B146" s="9">
        <f>B145-C145</f>
        <v>4000000</v>
      </c>
      <c r="C146" s="9">
        <v>125000</v>
      </c>
      <c r="D146" s="9">
        <v>31</v>
      </c>
      <c r="E146" s="5"/>
      <c r="F146" s="10"/>
    </row>
    <row r="147" spans="1:6" x14ac:dyDescent="0.25">
      <c r="A147" s="4">
        <v>48366</v>
      </c>
      <c r="B147" s="9">
        <f>B146-C146</f>
        <v>3875000</v>
      </c>
      <c r="C147" s="9">
        <v>125000</v>
      </c>
      <c r="D147" s="9">
        <v>30</v>
      </c>
      <c r="E147" s="5"/>
      <c r="F147" s="10"/>
    </row>
    <row r="148" spans="1:6" x14ac:dyDescent="0.25">
      <c r="A148" s="6" t="s">
        <v>6</v>
      </c>
      <c r="B148" s="7"/>
      <c r="C148" s="7">
        <f>SUM(C145:C147)</f>
        <v>375000</v>
      </c>
      <c r="D148" s="7">
        <f>SUM(D145:D147)</f>
        <v>91</v>
      </c>
      <c r="E148" s="8"/>
      <c r="F148" s="8"/>
    </row>
    <row r="149" spans="1:6" x14ac:dyDescent="0.25">
      <c r="A149" s="4">
        <v>48396</v>
      </c>
      <c r="B149" s="9">
        <f>B147-C147</f>
        <v>3750000</v>
      </c>
      <c r="C149" s="9">
        <v>125000</v>
      </c>
      <c r="D149" s="9">
        <f>A150-A149</f>
        <v>31</v>
      </c>
      <c r="E149" s="5"/>
      <c r="F149" s="10"/>
    </row>
    <row r="150" spans="1:6" x14ac:dyDescent="0.25">
      <c r="A150" s="4">
        <v>48427</v>
      </c>
      <c r="B150" s="9">
        <f>B149-C149</f>
        <v>3625000</v>
      </c>
      <c r="C150" s="9">
        <v>125000</v>
      </c>
      <c r="D150" s="9">
        <v>31</v>
      </c>
      <c r="E150" s="5"/>
      <c r="F150" s="10"/>
    </row>
    <row r="151" spans="1:6" x14ac:dyDescent="0.25">
      <c r="A151" s="4">
        <v>48458</v>
      </c>
      <c r="B151" s="9">
        <f>B150-C150</f>
        <v>3500000</v>
      </c>
      <c r="C151" s="9">
        <v>125000</v>
      </c>
      <c r="D151" s="9">
        <v>30</v>
      </c>
      <c r="E151" s="5"/>
      <c r="F151" s="10"/>
    </row>
    <row r="152" spans="1:6" x14ac:dyDescent="0.25">
      <c r="A152" s="6" t="s">
        <v>7</v>
      </c>
      <c r="B152" s="7"/>
      <c r="C152" s="7">
        <f>C149+C150+C151</f>
        <v>375000</v>
      </c>
      <c r="D152" s="7">
        <f>SUM(D149:D151)</f>
        <v>92</v>
      </c>
      <c r="E152" s="8"/>
      <c r="F152" s="8"/>
    </row>
    <row r="153" spans="1:6" x14ac:dyDescent="0.25">
      <c r="A153" s="4">
        <v>48488</v>
      </c>
      <c r="B153" s="9">
        <f>B151-C151</f>
        <v>3375000</v>
      </c>
      <c r="C153" s="9">
        <v>125000</v>
      </c>
      <c r="D153" s="9">
        <v>31</v>
      </c>
      <c r="E153" s="5"/>
      <c r="F153" s="10"/>
    </row>
    <row r="154" spans="1:6" x14ac:dyDescent="0.25">
      <c r="A154" s="4">
        <v>48519</v>
      </c>
      <c r="B154" s="9">
        <f>B153-C153</f>
        <v>3250000</v>
      </c>
      <c r="C154" s="9">
        <v>125000</v>
      </c>
      <c r="D154" s="9">
        <v>30</v>
      </c>
      <c r="E154" s="5"/>
      <c r="F154" s="10"/>
    </row>
    <row r="155" spans="1:6" x14ac:dyDescent="0.25">
      <c r="A155" s="4">
        <v>48549</v>
      </c>
      <c r="B155" s="9">
        <f>B154-C154</f>
        <v>3125000</v>
      </c>
      <c r="C155" s="9">
        <v>125000</v>
      </c>
      <c r="D155" s="9">
        <v>31</v>
      </c>
      <c r="E155" s="5"/>
      <c r="F155" s="10"/>
    </row>
    <row r="156" spans="1:6" x14ac:dyDescent="0.25">
      <c r="A156" s="6" t="s">
        <v>8</v>
      </c>
      <c r="B156" s="8"/>
      <c r="C156" s="7">
        <f>SUM(C153:C155)</f>
        <v>375000</v>
      </c>
      <c r="D156" s="7">
        <f>SUM(D153:D155)</f>
        <v>92</v>
      </c>
      <c r="E156" s="8"/>
      <c r="F156" s="8"/>
    </row>
    <row r="157" spans="1:6" x14ac:dyDescent="0.25">
      <c r="A157" s="11" t="s">
        <v>18</v>
      </c>
      <c r="B157" s="12"/>
      <c r="C157" s="13">
        <f>C156+C152+C148+C144</f>
        <v>1500000</v>
      </c>
      <c r="D157" s="13">
        <f>D156+D152+D148+D144</f>
        <v>366</v>
      </c>
      <c r="E157" s="13"/>
      <c r="F157" s="13"/>
    </row>
    <row r="158" spans="1:6" x14ac:dyDescent="0.25">
      <c r="A158" s="4">
        <v>48580</v>
      </c>
      <c r="B158" s="9">
        <f>B155-C155</f>
        <v>3000000</v>
      </c>
      <c r="C158" s="9">
        <v>125000</v>
      </c>
      <c r="D158" s="9">
        <v>31</v>
      </c>
      <c r="E158" s="5"/>
      <c r="F158" s="10"/>
    </row>
    <row r="159" spans="1:6" x14ac:dyDescent="0.25">
      <c r="A159" s="4">
        <v>48611</v>
      </c>
      <c r="B159" s="9">
        <f>B158-C158</f>
        <v>2875000</v>
      </c>
      <c r="C159" s="9">
        <v>125000</v>
      </c>
      <c r="D159" s="9">
        <f>A160-A159</f>
        <v>28</v>
      </c>
      <c r="E159" s="5"/>
      <c r="F159" s="10"/>
    </row>
    <row r="160" spans="1:6" x14ac:dyDescent="0.25">
      <c r="A160" s="4">
        <v>48639</v>
      </c>
      <c r="B160" s="9">
        <f>B159-C159</f>
        <v>2750000</v>
      </c>
      <c r="C160" s="9">
        <v>125000</v>
      </c>
      <c r="D160" s="9">
        <v>31</v>
      </c>
      <c r="E160" s="5"/>
      <c r="F160" s="10"/>
    </row>
    <row r="161" spans="1:6" x14ac:dyDescent="0.25">
      <c r="A161" s="6" t="s">
        <v>9</v>
      </c>
      <c r="B161" s="7"/>
      <c r="C161" s="7">
        <f>SUM(C158:C160)</f>
        <v>375000</v>
      </c>
      <c r="D161" s="7">
        <f>SUM(D158:D160)</f>
        <v>90</v>
      </c>
      <c r="E161" s="8"/>
      <c r="F161" s="8"/>
    </row>
    <row r="162" spans="1:6" x14ac:dyDescent="0.25">
      <c r="A162" s="4">
        <v>48670</v>
      </c>
      <c r="B162" s="9">
        <f>B160-C160</f>
        <v>2625000</v>
      </c>
      <c r="C162" s="9">
        <v>125000</v>
      </c>
      <c r="D162" s="9">
        <v>30</v>
      </c>
      <c r="E162" s="5"/>
      <c r="F162" s="10"/>
    </row>
    <row r="163" spans="1:6" x14ac:dyDescent="0.25">
      <c r="A163" s="4">
        <v>48700</v>
      </c>
      <c r="B163" s="9">
        <f>B162-C162</f>
        <v>2500000</v>
      </c>
      <c r="C163" s="9">
        <v>125000</v>
      </c>
      <c r="D163" s="9">
        <v>31</v>
      </c>
      <c r="E163" s="5"/>
      <c r="F163" s="10"/>
    </row>
    <row r="164" spans="1:6" x14ac:dyDescent="0.25">
      <c r="A164" s="4">
        <v>48731</v>
      </c>
      <c r="B164" s="9">
        <f>B163-C163</f>
        <v>2375000</v>
      </c>
      <c r="C164" s="9">
        <v>125000</v>
      </c>
      <c r="D164" s="9">
        <v>30</v>
      </c>
      <c r="E164" s="5"/>
      <c r="F164" s="10"/>
    </row>
    <row r="165" spans="1:6" x14ac:dyDescent="0.25">
      <c r="A165" s="6" t="s">
        <v>6</v>
      </c>
      <c r="B165" s="7"/>
      <c r="C165" s="7">
        <f>SUM(C162:C164)</f>
        <v>375000</v>
      </c>
      <c r="D165" s="7">
        <f>SUM(D162:D164)</f>
        <v>91</v>
      </c>
      <c r="E165" s="8"/>
      <c r="F165" s="8"/>
    </row>
    <row r="166" spans="1:6" x14ac:dyDescent="0.25">
      <c r="A166" s="4">
        <v>48761</v>
      </c>
      <c r="B166" s="9">
        <f>B164-C164</f>
        <v>2250000</v>
      </c>
      <c r="C166" s="9">
        <v>125000</v>
      </c>
      <c r="D166" s="9">
        <f>A167-A166</f>
        <v>31</v>
      </c>
      <c r="E166" s="5"/>
      <c r="F166" s="10"/>
    </row>
    <row r="167" spans="1:6" x14ac:dyDescent="0.25">
      <c r="A167" s="4">
        <v>48792</v>
      </c>
      <c r="B167" s="9">
        <f>B166-C166</f>
        <v>2125000</v>
      </c>
      <c r="C167" s="9">
        <v>125000</v>
      </c>
      <c r="D167" s="9">
        <v>31</v>
      </c>
      <c r="E167" s="5"/>
      <c r="F167" s="10"/>
    </row>
    <row r="168" spans="1:6" x14ac:dyDescent="0.25">
      <c r="A168" s="4">
        <v>48823</v>
      </c>
      <c r="B168" s="9">
        <f>B167-C167</f>
        <v>2000000</v>
      </c>
      <c r="C168" s="9">
        <v>125000</v>
      </c>
      <c r="D168" s="9">
        <v>30</v>
      </c>
      <c r="E168" s="5"/>
      <c r="F168" s="10"/>
    </row>
    <row r="169" spans="1:6" x14ac:dyDescent="0.25">
      <c r="A169" s="6" t="s">
        <v>7</v>
      </c>
      <c r="B169" s="7"/>
      <c r="C169" s="7">
        <f>C166+C167+C168</f>
        <v>375000</v>
      </c>
      <c r="D169" s="7">
        <f>SUM(D166:D168)</f>
        <v>92</v>
      </c>
      <c r="E169" s="8"/>
      <c r="F169" s="8"/>
    </row>
    <row r="170" spans="1:6" x14ac:dyDescent="0.25">
      <c r="A170" s="4">
        <v>48853</v>
      </c>
      <c r="B170" s="9">
        <f>B168-C168</f>
        <v>1875000</v>
      </c>
      <c r="C170" s="9">
        <v>125000</v>
      </c>
      <c r="D170" s="9">
        <v>31</v>
      </c>
      <c r="E170" s="5"/>
      <c r="F170" s="10"/>
    </row>
    <row r="171" spans="1:6" x14ac:dyDescent="0.25">
      <c r="A171" s="4">
        <v>48884</v>
      </c>
      <c r="B171" s="9">
        <f>B170-C170</f>
        <v>1750000</v>
      </c>
      <c r="C171" s="9">
        <v>125000</v>
      </c>
      <c r="D171" s="9">
        <v>30</v>
      </c>
      <c r="E171" s="5"/>
      <c r="F171" s="10"/>
    </row>
    <row r="172" spans="1:6" x14ac:dyDescent="0.25">
      <c r="A172" s="4">
        <v>48914</v>
      </c>
      <c r="B172" s="9">
        <f>B171-C171</f>
        <v>1625000</v>
      </c>
      <c r="C172" s="9">
        <v>125000</v>
      </c>
      <c r="D172" s="9">
        <v>31</v>
      </c>
      <c r="E172" s="5"/>
      <c r="F172" s="10"/>
    </row>
    <row r="173" spans="1:6" x14ac:dyDescent="0.25">
      <c r="A173" s="6" t="s">
        <v>8</v>
      </c>
      <c r="B173" s="8"/>
      <c r="C173" s="7">
        <f>SUM(C170:C172)</f>
        <v>375000</v>
      </c>
      <c r="D173" s="7">
        <f>SUM(D170:D172)</f>
        <v>92</v>
      </c>
      <c r="E173" s="8"/>
      <c r="F173" s="8"/>
    </row>
    <row r="174" spans="1:6" x14ac:dyDescent="0.25">
      <c r="A174" s="11" t="s">
        <v>19</v>
      </c>
      <c r="B174" s="12"/>
      <c r="C174" s="13">
        <f>C173+C169+C165+C161</f>
        <v>1500000</v>
      </c>
      <c r="D174" s="13">
        <f>D173+D169+D165+D161</f>
        <v>365</v>
      </c>
      <c r="E174" s="13"/>
      <c r="F174" s="13"/>
    </row>
    <row r="175" spans="1:6" x14ac:dyDescent="0.25">
      <c r="A175" s="4">
        <v>48945</v>
      </c>
      <c r="B175" s="9">
        <f>B172-C172</f>
        <v>1500000</v>
      </c>
      <c r="C175" s="9">
        <v>125000</v>
      </c>
      <c r="D175" s="9">
        <v>31</v>
      </c>
      <c r="E175" s="5"/>
      <c r="F175" s="10"/>
    </row>
    <row r="176" spans="1:6" x14ac:dyDescent="0.25">
      <c r="A176" s="4">
        <v>48976</v>
      </c>
      <c r="B176" s="9">
        <f>B175-C175</f>
        <v>1375000</v>
      </c>
      <c r="C176" s="9">
        <v>125000</v>
      </c>
      <c r="D176" s="9">
        <f>A177-A176</f>
        <v>28</v>
      </c>
      <c r="E176" s="5"/>
      <c r="F176" s="10"/>
    </row>
    <row r="177" spans="1:6" x14ac:dyDescent="0.25">
      <c r="A177" s="4">
        <v>49004</v>
      </c>
      <c r="B177" s="9">
        <f>B176-C176</f>
        <v>1250000</v>
      </c>
      <c r="C177" s="9">
        <v>125000</v>
      </c>
      <c r="D177" s="9">
        <v>31</v>
      </c>
      <c r="E177" s="5"/>
      <c r="F177" s="10"/>
    </row>
    <row r="178" spans="1:6" x14ac:dyDescent="0.25">
      <c r="A178" s="6" t="s">
        <v>9</v>
      </c>
      <c r="B178" s="7"/>
      <c r="C178" s="7">
        <f>SUM(C175:C177)</f>
        <v>375000</v>
      </c>
      <c r="D178" s="7">
        <f>SUM(D175:D177)</f>
        <v>90</v>
      </c>
      <c r="E178" s="8"/>
      <c r="F178" s="8"/>
    </row>
    <row r="179" spans="1:6" x14ac:dyDescent="0.25">
      <c r="A179" s="4">
        <v>49035</v>
      </c>
      <c r="B179" s="9">
        <f>B177-C177</f>
        <v>1125000</v>
      </c>
      <c r="C179" s="9">
        <v>125000</v>
      </c>
      <c r="D179" s="9">
        <v>30</v>
      </c>
      <c r="E179" s="5"/>
      <c r="F179" s="10"/>
    </row>
    <row r="180" spans="1:6" x14ac:dyDescent="0.25">
      <c r="A180" s="4">
        <v>49065</v>
      </c>
      <c r="B180" s="9">
        <f>B179-C179</f>
        <v>1000000</v>
      </c>
      <c r="C180" s="9">
        <v>125000</v>
      </c>
      <c r="D180" s="9">
        <v>31</v>
      </c>
      <c r="E180" s="5"/>
      <c r="F180" s="10"/>
    </row>
    <row r="181" spans="1:6" x14ac:dyDescent="0.25">
      <c r="A181" s="4">
        <v>49096</v>
      </c>
      <c r="B181" s="9">
        <f>B180-C180</f>
        <v>875000</v>
      </c>
      <c r="C181" s="9">
        <v>125000</v>
      </c>
      <c r="D181" s="9">
        <v>30</v>
      </c>
      <c r="E181" s="5"/>
      <c r="F181" s="10"/>
    </row>
    <row r="182" spans="1:6" x14ac:dyDescent="0.25">
      <c r="A182" s="6" t="s">
        <v>6</v>
      </c>
      <c r="B182" s="7"/>
      <c r="C182" s="7">
        <f>SUM(C179:C181)</f>
        <v>375000</v>
      </c>
      <c r="D182" s="7">
        <f>SUM(D179:D181)</f>
        <v>91</v>
      </c>
      <c r="E182" s="8"/>
      <c r="F182" s="8"/>
    </row>
    <row r="183" spans="1:6" x14ac:dyDescent="0.25">
      <c r="A183" s="4">
        <v>49126</v>
      </c>
      <c r="B183" s="9">
        <f>B181-C181</f>
        <v>750000</v>
      </c>
      <c r="C183" s="9">
        <v>125000</v>
      </c>
      <c r="D183" s="9">
        <f>A184-A183</f>
        <v>31</v>
      </c>
      <c r="E183" s="5"/>
      <c r="F183" s="10"/>
    </row>
    <row r="184" spans="1:6" x14ac:dyDescent="0.25">
      <c r="A184" s="4">
        <v>49157</v>
      </c>
      <c r="B184" s="9">
        <f>B183-C183</f>
        <v>625000</v>
      </c>
      <c r="C184" s="9">
        <v>125000</v>
      </c>
      <c r="D184" s="9">
        <v>31</v>
      </c>
      <c r="E184" s="5"/>
      <c r="F184" s="10"/>
    </row>
    <row r="185" spans="1:6" x14ac:dyDescent="0.25">
      <c r="A185" s="4">
        <v>49188</v>
      </c>
      <c r="B185" s="9">
        <f>B184-C184</f>
        <v>500000</v>
      </c>
      <c r="C185" s="9">
        <v>125000</v>
      </c>
      <c r="D185" s="9">
        <v>30</v>
      </c>
      <c r="E185" s="5"/>
      <c r="F185" s="10"/>
    </row>
    <row r="186" spans="1:6" x14ac:dyDescent="0.25">
      <c r="A186" s="6" t="s">
        <v>7</v>
      </c>
      <c r="B186" s="7"/>
      <c r="C186" s="7">
        <f>C183+C184+C185</f>
        <v>375000</v>
      </c>
      <c r="D186" s="7">
        <f>SUM(D183:D185)</f>
        <v>92</v>
      </c>
      <c r="E186" s="8"/>
      <c r="F186" s="8"/>
    </row>
    <row r="187" spans="1:6" x14ac:dyDescent="0.25">
      <c r="A187" s="4">
        <v>49218</v>
      </c>
      <c r="B187" s="9">
        <f>B185-C185</f>
        <v>375000</v>
      </c>
      <c r="C187" s="9">
        <v>125000</v>
      </c>
      <c r="D187" s="9">
        <v>31</v>
      </c>
      <c r="E187" s="5"/>
      <c r="F187" s="10"/>
    </row>
    <row r="188" spans="1:6" x14ac:dyDescent="0.25">
      <c r="A188" s="4">
        <v>49249</v>
      </c>
      <c r="B188" s="9">
        <f>B187-C187</f>
        <v>250000</v>
      </c>
      <c r="C188" s="9">
        <v>125000</v>
      </c>
      <c r="D188" s="9">
        <v>30</v>
      </c>
      <c r="E188" s="5"/>
      <c r="F188" s="10"/>
    </row>
    <row r="189" spans="1:6" x14ac:dyDescent="0.25">
      <c r="A189" s="4">
        <v>49279</v>
      </c>
      <c r="B189" s="9">
        <f>B188-C188</f>
        <v>125000</v>
      </c>
      <c r="C189" s="9">
        <v>125000</v>
      </c>
      <c r="D189" s="9">
        <v>31</v>
      </c>
      <c r="E189" s="5"/>
      <c r="F189" s="10"/>
    </row>
    <row r="190" spans="1:6" x14ac:dyDescent="0.25">
      <c r="A190" s="6" t="s">
        <v>8</v>
      </c>
      <c r="B190" s="8"/>
      <c r="C190" s="7">
        <f>SUM(C187:C189)</f>
        <v>375000</v>
      </c>
      <c r="D190" s="7">
        <f>SUM(D187:D189)</f>
        <v>92</v>
      </c>
      <c r="E190" s="8"/>
      <c r="F190" s="8"/>
    </row>
    <row r="191" spans="1:6" x14ac:dyDescent="0.25">
      <c r="A191" s="11" t="s">
        <v>20</v>
      </c>
      <c r="B191" s="12"/>
      <c r="C191" s="13">
        <f>C190+C186+C182+C178</f>
        <v>1500000</v>
      </c>
      <c r="D191" s="13">
        <f>D190+D186+D182+D178</f>
        <v>365</v>
      </c>
      <c r="E191" s="13"/>
      <c r="F191" s="13"/>
    </row>
    <row r="192" spans="1:6" x14ac:dyDescent="0.25">
      <c r="C192" s="14"/>
      <c r="D192" s="14"/>
      <c r="E192" s="15"/>
    </row>
  </sheetData>
  <mergeCells count="2"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15.000.000 od 2024</vt:lpstr>
      <vt:lpstr>'15.000.000 od 2024'!Tytuły_wydruku</vt:lpstr>
    </vt:vector>
  </TitlesOfParts>
  <Company>Starostwo Powiatowe w Wejherowie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jwojciechowska</dc:creator>
  <cp:lastModifiedBy>Joanna Wojciechowska</cp:lastModifiedBy>
  <cp:lastPrinted>2024-06-10T07:16:28Z</cp:lastPrinted>
  <dcterms:created xsi:type="dcterms:W3CDTF">2017-10-31T14:19:59Z</dcterms:created>
  <dcterms:modified xsi:type="dcterms:W3CDTF">2024-06-10T10:02:15Z</dcterms:modified>
</cp:coreProperties>
</file>