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Zał 1-Bielizna operacyjna" sheetId="1" r:id="rId1"/>
    <sheet name="zał. 2 - Odzież operacyjna " sheetId="2" r:id="rId2"/>
    <sheet name="Zał. 3 - Bielizna i odzież ogól" sheetId="3" r:id="rId3"/>
    <sheet name="Zal. 4 -Bielizna i odzież Zamaw" sheetId="4" r:id="rId4"/>
    <sheet name="podsumowanie tabel" sheetId="5" r:id="rId5"/>
  </sheets>
  <definedNames>
    <definedName name="Excel_BuiltIn_Print_Area_1">(#REF!,#REF!,#REF!)</definedName>
    <definedName name="_xlnm.Print_Area" localSheetId="0">'Zał 1-Bielizna operacyjna'!$A$2:$S$19</definedName>
  </definedNames>
  <calcPr fullCalcOnLoad="1"/>
</workbook>
</file>

<file path=xl/sharedStrings.xml><?xml version="1.0" encoding="utf-8"?>
<sst xmlns="http://schemas.openxmlformats.org/spreadsheetml/2006/main" count="210" uniqueCount="169">
  <si>
    <t>BIELIZNA OPERACYJNA DO WYNAJMU NA OKRES KONTRAKTU NA USŁUGĘ PRANIA</t>
  </si>
  <si>
    <t>L.p.</t>
  </si>
  <si>
    <t xml:space="preserve">Nazwa asortymentu </t>
  </si>
  <si>
    <t>Skład</t>
  </si>
  <si>
    <t>Wymagania</t>
  </si>
  <si>
    <t>ODDZ. OKULISTYCZNY</t>
  </si>
  <si>
    <t>ANESTEZJOLOGIA+OKMR</t>
  </si>
  <si>
    <t>ODDZ. UROLOGII</t>
  </si>
  <si>
    <t>KL. CHIRURGII</t>
  </si>
  <si>
    <t>PRACOWNIA RADIOLOGII ZABIEGOWEJ</t>
  </si>
  <si>
    <t>OKMR</t>
  </si>
  <si>
    <t>TRAKT OPERACYJNY</t>
  </si>
  <si>
    <t xml:space="preserve"> ŁĄCZNIE NA MIESIĄC  (szt.)</t>
  </si>
  <si>
    <t>okres   trwania  umowy</t>
  </si>
  <si>
    <t>Cena za 1szt.w zł netto</t>
  </si>
  <si>
    <t>wartość netto              za m-c w pln</t>
  </si>
  <si>
    <t>wartość netto za 24 m-ce  w pln</t>
  </si>
  <si>
    <t>wartość stawki VAT w %</t>
  </si>
  <si>
    <t>wartość VAT w pln</t>
  </si>
  <si>
    <t>wartość brutto za 24 m-ce  w pln</t>
  </si>
  <si>
    <t xml:space="preserve"> </t>
  </si>
  <si>
    <t>14=11x13</t>
  </si>
  <si>
    <t>15=12x14</t>
  </si>
  <si>
    <t>17=15x16</t>
  </si>
  <si>
    <t>18=15+17</t>
  </si>
  <si>
    <t xml:space="preserve">wykonane na bazie tkaniny poliestrowej w strefie mniej krytycznej z dodatkiem włókna węglowego  spełniającej wymagania normy PN EN 13795; pylenie poniżej 4 Log10 (lint count), odporność na przenikanie cieczy min. 53 cm H2O, z tkaniny o gramaturze min.80 g/m2; w strefie krytycznej laminat z poliuretanową membraną, gramatura laminatu min. 220 g/m2, odporność na przenikanie cieczy min. 900 cm H2O.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</si>
  <si>
    <t xml:space="preserve">Sterylny zestaw uniwersalny </t>
  </si>
  <si>
    <t>serweta operacyjna z przylepcem (górna) rozmiar całkowity 240 x 180 cm (rozmiar membrany min. 73cm x 50cm) - 1 szt. serweta operacyjna (dolna) rozmiar min. 220 x 150 cm z przylepcem (z membraną o rozmiarze min. 70 cm x 140 cm) - 1 szt.  serwety operacyjne rozmiar min. 90 cm x 90 cm z przylepcem (z membraną o rozmiarze min. 40 cm x 90 cm) - 2 szt.  pokrowiec na stolik Mayo rozmiar min. 160 x 75 cm (z membraną o rozmiarze min. 70 cm x 100 cm)- 1 szt. serweta na stół do instrumentarium rozmiar min. 180 x 140 cm (z membraną o rozmiarze min. 60 cm x 180 cm) - 1 szt. przylepiec jednorazowego użytku do mocowania przewodów rozmiar min. 10cm x 50cm - 1 szt.</t>
  </si>
  <si>
    <t xml:space="preserve">Sterylny zestaw uniwersalny mały </t>
  </si>
  <si>
    <t xml:space="preserve">serwety operacyjne rozmiar min. 90 cm x 90 cm z przylepcem (z membraną o rozmiarze min. 40 cm x 90 cm) - 3 szt. serweta operacyjna rozmiar min. 220 x 150 cm (z membraną o rozmiarze min. 70 cm x 140 cm) - 1 szt. serweta na stół do instrumentarium rozmiar min. 180 x 140 cm (z membraną o rozmiarze min. 60 cm x 180 cm) - 1 szt. pokrowiec na stolik Mayo rozmiar min. 160 x 75 cm (z membraną o rozmiarze min. 70 cm x 100 cm)- 1 szt. </t>
  </si>
  <si>
    <t>Niesterylne prześcieradło  operacyjne 160 x 220 cm</t>
  </si>
  <si>
    <t>Skład: bawełna, poliester</t>
  </si>
  <si>
    <t xml:space="preserve">Tkanina bakteriostatyczna o gramaturze min. 150 g/m2 , zgodne z normą PN-EN ISO 20743:2013 „Tekstylia”, </t>
  </si>
  <si>
    <t xml:space="preserve">Niesterylna serweta operacyjna 90 x 90 cm          </t>
  </si>
  <si>
    <t xml:space="preserve">Skład: bawełna ,poliester </t>
  </si>
  <si>
    <t xml:space="preserve">Niesterylna serweta operacyjna 90 x 90 cm z otworem o śr. 8 x 8cm  </t>
  </si>
  <si>
    <t>Skład: bawełna,  poliester</t>
  </si>
  <si>
    <t>Razem</t>
  </si>
  <si>
    <t>Uwaga:</t>
  </si>
  <si>
    <t>-  Wykonawca jest zobowiązany do wypełnienia załącznika nr 1 do przedmiotu zamówienia, według powyższego wzoru dla każdej pozycji . Należy wypełnić wszystkie  kolumny</t>
  </si>
  <si>
    <t>-   Załącznik nr  1 do przedmiotu zamówienia wypełniony i podpisany Wykonawca musi złożyć wraz z  do ofertą</t>
  </si>
  <si>
    <t xml:space="preserve"> Oświadczamy, że oferowana odzież jest zgodna z wymaganiami Zamawiającego.</t>
  </si>
  <si>
    <t>…………………………….</t>
  </si>
  <si>
    <r>
      <t xml:space="preserve"> </t>
    </r>
    <r>
      <rPr>
        <i/>
        <sz val="9"/>
        <color indexed="8"/>
        <rFont val="Arial Narrow"/>
        <family val="2"/>
      </rPr>
      <t xml:space="preserve">Podpis Wykonawcy: </t>
    </r>
  </si>
  <si>
    <t>Załącznik Nr 2 do przedmiotu zamówienia</t>
  </si>
  <si>
    <t>ODZIEŻ OPERACYJNA DO WYNAJMU NA OKRES KONTRAKTU NA USŁUGĘ PRANIA</t>
  </si>
  <si>
    <t xml:space="preserve">Asortyment </t>
  </si>
  <si>
    <t>Wymagania materiałowe</t>
  </si>
  <si>
    <t>Wymagania fasonowe</t>
  </si>
  <si>
    <t>ODDZ. OKUILISTYCZNY</t>
  </si>
  <si>
    <t>ODDZ. GINEKOLOGII</t>
  </si>
  <si>
    <t>wartość netto              za m-c   w pln</t>
  </si>
  <si>
    <t>11=8x9</t>
  </si>
  <si>
    <t>12=10x11</t>
  </si>
  <si>
    <t>14=12x13</t>
  </si>
  <si>
    <t>15=12+14</t>
  </si>
  <si>
    <t>Sterylny fartuch operacyjny niskiego ryzyka</t>
  </si>
  <si>
    <t>Kolor zielony, wykonany na bazie tkaniny poliestrowej z dodatkiem włókna węglowego  spełniający wymagania normy PN EN 13795 + A1 z 06.2013; pylenie poniżej 4 Log10 (lint count), odporność na przenikanie cieczy min. 53 cm H2O z tkaniny o gramaturze min. 84 g/m2.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</t>
  </si>
  <si>
    <t xml:space="preserve">Fartuch chirurgiczny wielorazowego użytku przeznaczony do zabiegów niskiego ryzyka;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</si>
  <si>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Sterylny fartuch operacyjny wysokiego ryzyka</t>
  </si>
  <si>
    <r>
      <t xml:space="preserve">Dla Bloku Operacyjnego </t>
    </r>
    <r>
      <rPr>
        <i/>
        <sz val="7"/>
        <rFont val="Arial Narrow"/>
        <family val="2"/>
      </rPr>
      <t>Kolor zielony, wykonany na bazie dwóch tkanin: strefa krytyczna wykona z laminatu z poliuretanową membraną, gramatura laminatu min. 140 g/m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; strefa mniej krytyczna wykonana z tkaniny poliestrowej z dodatkiem włókna węglowego, tkanina o gramaturze min. 84 g/m</t>
    </r>
    <r>
      <rPr>
        <i/>
        <vertAlign val="superscript"/>
        <sz val="7"/>
        <rFont val="Arial Narrow"/>
        <family val="2"/>
      </rPr>
      <t>2</t>
    </r>
    <r>
      <rPr>
        <i/>
        <sz val="7"/>
        <rFont val="Arial Narrow"/>
        <family val="2"/>
      </rPr>
      <t>; pylenie poniżej 4 Log</t>
    </r>
    <r>
      <rPr>
        <i/>
        <vertAlign val="subscript"/>
        <sz val="7"/>
        <rFont val="Arial Narrow"/>
        <family val="2"/>
      </rPr>
      <t>10</t>
    </r>
    <r>
      <rPr>
        <i/>
        <sz val="7"/>
        <rFont val="Arial Narrow"/>
        <family val="2"/>
      </rPr>
      <t xml:space="preserve"> (lint count);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 </t>
    </r>
  </si>
  <si>
    <t xml:space="preserve">Fartuch chirurgiczny wielorazowego użytku przeznaczony do zabiegów wysokiego ryzyka powinien być wykonany na bazie dwóch tkanin, dodatkowo szew w rękawach w strefie krytycznej uszczelniony taśmą, rękaw zakończony poliestrowym, elastycznym mankietem o długości min. 8cm, zapięcie przy szyi na napy, oznaczenie rozmiaru fartucha indywidualnym kolorem wykończenia lamówki przy szyi. Wykonawca zobowiązuje się monitorować ilość cykli prania w systemie elektronicznym, </t>
  </si>
  <si>
    <t>Niesterylna koszula do zabiegów (elanobawełna niebieska)</t>
  </si>
  <si>
    <t>Skład: 50% bawełna, 50% poliester. Tkanina bakteriostatyczna o gramaturze min. 150 g/m2. spełniająca wymagania normy PN-P- 84525;1998 wersja polska Odzież robocza. Ubrania robocze oraz ENV 14237 „ Tekstylia w systemie ochrony zdrowia”</t>
  </si>
  <si>
    <t>krótki rękaw, rozmiar S -M</t>
  </si>
  <si>
    <t>Niesterylne spodnie do zabiegów (elanobawełna niebieska)</t>
  </si>
  <si>
    <t>rozmiar S - M</t>
  </si>
  <si>
    <t>Niesterylna sukienka do zabiegów (elanobawełna niebieska)</t>
  </si>
  <si>
    <t>krótki rękaw, rozmiar S - L</t>
  </si>
  <si>
    <t>Niesterylna koszula operacyjna (bielizna barierowa)</t>
  </si>
  <si>
    <t>Dla BO kolor niebieski, dla pozostałych sal operacyjnych kolor ciemnozielony,   bluza , spodnie i sukienki wykonane z wielowłókienkowej mikrofibry z dodatkiem włókna węglowego , spełniające wymagania normy PN – EN 13795 + A1 z06.2013; pylenie poniżej 4 Log10 gramatura tkaniny min. 160 g/m2, tkanina chłonna z właściwością szybkiego oddawania wilgoci. Każda sztuka musi być oznaczona tagiem (chipem), umożliwiającym kontrolę ilości wykonanych procesów, identyfikację miejsca, w którym sztuka znajduje się w danym momencie oraz pozwalająca na wykonywanie czynności sczytywania danych bielizny skażonej, tj. bezdotykowo.</t>
  </si>
  <si>
    <t>Odzież operacyjna posiadająca w widocznym i łatwo dostępnym miejscu kolorowe wszywki identyfikujące rozmiar (umożliwiające łatwą identyfikację rozmiaru nawet przy wyrobie złożonym  ,  rozmiary od XS do XXXL wg potrzeb Zamawiającego</t>
  </si>
  <si>
    <t>Niesterylne spodnie operacyjne (bielizna barierowa)</t>
  </si>
  <si>
    <t>Niesterylny worek do bielizny (poliestrowy)</t>
  </si>
  <si>
    <t>wytrzymałość na zawartość odzieży zabezpieczenie przed zabrudzeniem</t>
  </si>
  <si>
    <t>rozmiar 120 cm x 85 cm</t>
  </si>
  <si>
    <t>Niesterylna koszula operacyjna dla pacjenta,</t>
  </si>
  <si>
    <t>100% bawełna</t>
  </si>
  <si>
    <t>wiązana z przodu na troki, rozcięcie całkowite z góry do dołu</t>
  </si>
  <si>
    <r>
      <t>Uwaga :</t>
    </r>
    <r>
      <rPr>
        <i/>
        <sz val="7"/>
        <rFont val="Arial Narrow"/>
        <family val="2"/>
      </rPr>
      <t xml:space="preserve"> Odzież operacyjna sterylna zapakowana w torebkę foliowo-papierową oznakowaną etykietą typu Tag, zawierającą pełną identyfikację wyrobu i składu – zgodność z normą PN-EN 15223 i PN-EN 1041 (lub regulacjami równoważnymi)</t>
    </r>
  </si>
  <si>
    <t>-  Wykonawca jest zobowiązany do wypełnienia załącznika nr 2 do przedmiotu zamówienia, według powyższego wzoru dla każdej pozycji . Należy wypełnić wszystkie  kolumny</t>
  </si>
  <si>
    <t>-   Załącznik nr  2 do przedmiotu zamówienia wypełniony i podpisany Wykonawca musi złożyć wraz z  do ofertą</t>
  </si>
  <si>
    <t>………………………………</t>
  </si>
  <si>
    <r>
      <t xml:space="preserve"> </t>
    </r>
    <r>
      <rPr>
        <i/>
        <sz val="10"/>
        <color indexed="8"/>
        <rFont val="Arial Narrow"/>
        <family val="2"/>
      </rPr>
      <t xml:space="preserve">Podpis Wykonawcy: </t>
    </r>
  </si>
  <si>
    <t>Załącznik Nr 3 do przedmiotu zamówienia</t>
  </si>
  <si>
    <t xml:space="preserve">Bielizna i odzież ogólnoszpitalna przewidywane do wynajmu </t>
  </si>
  <si>
    <t>Asortyment</t>
  </si>
  <si>
    <t>Przewidywane ilości wynajmu bielizny</t>
  </si>
  <si>
    <t>Cena za 1 szt. netto w pln</t>
  </si>
  <si>
    <t>wartość netto       za m-c        w pln</t>
  </si>
  <si>
    <t>7=4x5</t>
  </si>
  <si>
    <t>8=6x7</t>
  </si>
  <si>
    <t>10=8x9</t>
  </si>
  <si>
    <t>11=8+10</t>
  </si>
  <si>
    <t>Powłoka biała (160x210 cm)</t>
  </si>
  <si>
    <t xml:space="preserve">Skład: 100% bawełna lub  50% bawełna, 50% poliester. Gramatura min. 140 g/m2 </t>
  </si>
  <si>
    <t>Bielizna z wtkanym w strukturę tkaniny logo Wykonawcy, Każda sztuka musi być oznaczona tagiem (chipem), umożliwiającym kontrolę ilości wykonanych procesów, identyfikację miejsca, w którym sztuka znajduje się w danym momencie oraz pozwalająca na wykonywanie czynności sczytywania danych bezdotykowo</t>
  </si>
  <si>
    <t>Prześcieradło białe(160x280 cm)</t>
  </si>
  <si>
    <t>Powłoczka biała (70x80 cm)</t>
  </si>
  <si>
    <t>Podkład biały (90x140 cm)</t>
  </si>
  <si>
    <t>Fartuch Operacyjny bawełniany biały (dla personelu noworodkowego)</t>
  </si>
  <si>
    <t xml:space="preserve">Skład: 100% bawełna lub  50% bawełna, 50% poliester. Gramatura min. 150 g/m2 </t>
  </si>
  <si>
    <t>długi rękaw zakończony ściągaczem , rozmiar L- XL</t>
  </si>
  <si>
    <t>Fartuch z krótkim rękawem żółty (dla personelu noworodkowego)</t>
  </si>
  <si>
    <t>krótki rękaw, wiązane z tyłu na troki, rozmiar L</t>
  </si>
  <si>
    <t>Koszula płócienna biała dla pacjentów</t>
  </si>
  <si>
    <t>Skład: 100% bawełna</t>
  </si>
  <si>
    <t>z częściowym rozcięciem z przodu,wiązana na troki, rozmiar L-XL</t>
  </si>
  <si>
    <t>Kołderka noworodkowa (70x70 cm) w kolorze pastelowym</t>
  </si>
  <si>
    <t>Skład :100% bawełna</t>
  </si>
  <si>
    <t>Kocyk noworodkowy (75 x 75 cm) w kolorze pastelowym</t>
  </si>
  <si>
    <t>Prześcieradełko kolorowe (90 x 90 cm) wielobarwne, w kolorach pastelowych</t>
  </si>
  <si>
    <t>flanela bawełniana 100%</t>
  </si>
  <si>
    <t>Worek do bielizny (120 x 85 cm)</t>
  </si>
  <si>
    <t>drelich w kolorze szarym lub niebieskim</t>
  </si>
  <si>
    <t>tkanina bakteriostatyczna</t>
  </si>
  <si>
    <t>-  Wykonawca jest zobowiązany do wypełnienia załącznika nr 3 do przedmiotu zamówienia, według powyższego wzoru dla każdej pozycji . Należy wypełnić wszystkie  kolumny</t>
  </si>
  <si>
    <t>-   Załącznik nr  3 do przedmiotu zamówienia wypełniony i podpisany Wykonawca musi złożyć wraz z  do ofertą</t>
  </si>
  <si>
    <t xml:space="preserve"> Oświadczamy, że oferowana bilizna i odzież jest zgodna z wymaganiami Zamawiającego.</t>
  </si>
  <si>
    <t>……………………………….</t>
  </si>
  <si>
    <t>Załącznik Nr 4 do przedmiotu zamówienia</t>
  </si>
  <si>
    <t>Asortyment bielizny i odzieży szpitalnej do świadczenia kompleksowej usługi</t>
  </si>
  <si>
    <t>miesięczna waga  łącznie w kg</t>
  </si>
  <si>
    <t>okres trwania umowy w m-cach</t>
  </si>
  <si>
    <t>wartość netto za 1 kg w pln</t>
  </si>
  <si>
    <t>wartość netto              za m-c  w pln</t>
  </si>
  <si>
    <t>wartość netto                za 24 m-ce                                            w pln</t>
  </si>
  <si>
    <t>wartość brutto za 24 m-ce w pln</t>
  </si>
  <si>
    <t>5=2x4</t>
  </si>
  <si>
    <t>6=3x5</t>
  </si>
  <si>
    <t>9=6+8</t>
  </si>
  <si>
    <t>Pieluchy</t>
  </si>
  <si>
    <t>Rogale</t>
  </si>
  <si>
    <t>Kaftaniki</t>
  </si>
  <si>
    <t>Koszulki niemowlęce</t>
  </si>
  <si>
    <t>Śpiochy</t>
  </si>
  <si>
    <t>Pajacyki noworodkowe</t>
  </si>
  <si>
    <t>Pokrowce na cieplarkę</t>
  </si>
  <si>
    <t xml:space="preserve">Koszule nocne </t>
  </si>
  <si>
    <t>Parawany</t>
  </si>
  <si>
    <t>Koce</t>
  </si>
  <si>
    <t>Poduszki</t>
  </si>
  <si>
    <t>Kołdry</t>
  </si>
  <si>
    <t>Firany</t>
  </si>
  <si>
    <t>Zasłony</t>
  </si>
  <si>
    <t>Obrusy</t>
  </si>
  <si>
    <t>Mopy</t>
  </si>
  <si>
    <t>Worki do bielizny</t>
  </si>
  <si>
    <t>Odzież pracownicza</t>
  </si>
  <si>
    <t>Pokrowce na materace</t>
  </si>
  <si>
    <t>Inny wyżej nie ujęty asortyment</t>
  </si>
  <si>
    <t>Uwagi:</t>
  </si>
  <si>
    <t>Zamawiający pakować będzie brudne mopy, kierowane do prania, w worki foliowe.</t>
  </si>
  <si>
    <t>-  Wykonawca jest zobowiązany do wypełnienia załącznika nr 4 do przedmiotu zamówienia, według powyższego wzoru dla każdej pozycji . Należy wypełnić wszystkie  kolumny</t>
  </si>
  <si>
    <t>-   Załącznik nr  4 do przedmiotu zamówienia wypełniony i podpisany Wykonawca musi złożyć wraz z  do ofertą</t>
  </si>
  <si>
    <t>…………………………</t>
  </si>
  <si>
    <t>Podpis Wykonawcy</t>
  </si>
  <si>
    <t>Wycena zadań przeidzianych do realizacji w ramach przetargu:</t>
  </si>
  <si>
    <t>Nr zadania</t>
  </si>
  <si>
    <t>Nazwa zadania</t>
  </si>
  <si>
    <t>wartość netto       za m-c w pln</t>
  </si>
  <si>
    <t>wartość netto za 24 m-ce w pln</t>
  </si>
  <si>
    <t>Bielizna i odzież ogólnoszpitalna przewidywane do wynajmu</t>
  </si>
  <si>
    <t>RAZEM</t>
  </si>
  <si>
    <r>
      <t>Uwaga :</t>
    </r>
    <r>
      <rPr>
        <i/>
        <sz val="8"/>
        <rFont val="Arial Narrow"/>
        <family val="2"/>
      </rPr>
      <t xml:space="preserve"> Bielizna operacyjna sterylna zapakowana w torebkę foliowo-papierową oznakowaną etykietą typu Tag, zawierającą pełną identyfikację wyrobu i składu – zgodność z normą PN-EN 15223 i PN-EN 1041. Zamawiający wymaga  potwierdzenia zgodności przedmiotu zamówienia z normą wskazaną w  przedmiocie zamówienia lub inną regulacją równoważną</t>
    </r>
  </si>
  <si>
    <t>Zamawiający wymaga  potwierdzenia zgodności przedmiotu zamówienia z normą wskazaną w przedmiocie zamówienia lub inną regulacją równoważną</t>
  </si>
  <si>
    <t>zamodyfikowany Załącznik Nr 1 do przedmiotu zamówienia</t>
  </si>
  <si>
    <t xml:space="preserve"> - Wykonawca winen walkulowć cenę za worki - poz. 11 w rozbiciu na pozostały asortyment</t>
  </si>
  <si>
    <t>11.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</si>
</sst>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4">
    <font>
      <sz val="10"/>
      <name val="Arial CE"/>
      <family val="2"/>
    </font>
    <font>
      <sz val="10"/>
      <name val="Arial"/>
      <family val="0"/>
    </font>
    <font>
      <i/>
      <sz val="9"/>
      <name val="Arial CE"/>
      <family val="2"/>
    </font>
    <font>
      <sz val="9"/>
      <name val="Arial Narrow"/>
      <family val="2"/>
    </font>
    <font>
      <sz val="12"/>
      <name val="Arial Narrow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0"/>
      <name val="Arial Narrow"/>
      <family val="2"/>
    </font>
    <font>
      <b/>
      <i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i/>
      <sz val="6"/>
      <name val="Arial Narrow"/>
      <family val="2"/>
    </font>
    <font>
      <i/>
      <sz val="6"/>
      <name val="Arial CE"/>
      <family val="2"/>
    </font>
    <font>
      <b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11"/>
      <color indexed="8"/>
      <name val="Czcionka tekstu podstawowego"/>
      <family val="2"/>
    </font>
    <font>
      <i/>
      <sz val="9"/>
      <name val="Arial Narrow"/>
      <family val="2"/>
    </font>
    <font>
      <i/>
      <sz val="8"/>
      <color indexed="8"/>
      <name val="Czcionka tekstu podstawowego"/>
      <family val="2"/>
    </font>
    <font>
      <i/>
      <sz val="12"/>
      <name val="Arial Narrow"/>
      <family val="2"/>
    </font>
    <font>
      <i/>
      <sz val="10"/>
      <name val="Arial CE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i/>
      <sz val="9"/>
      <color indexed="8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u val="single"/>
      <sz val="7"/>
      <name val="Arial Narrow"/>
      <family val="2"/>
    </font>
    <font>
      <i/>
      <vertAlign val="superscript"/>
      <sz val="7"/>
      <name val="Arial Narrow"/>
      <family val="2"/>
    </font>
    <font>
      <i/>
      <vertAlign val="subscript"/>
      <sz val="7"/>
      <name val="Arial Narrow"/>
      <family val="2"/>
    </font>
    <font>
      <sz val="7"/>
      <name val="Arial CE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name val="Times New Roman"/>
      <family val="1"/>
    </font>
    <font>
      <sz val="7"/>
      <color indexed="8"/>
      <name val="Arial Narrow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4.5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5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4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textRotation="90"/>
    </xf>
    <xf numFmtId="0" fontId="10" fillId="0" borderId="11" xfId="0" applyNumberFormat="1" applyFont="1" applyFill="1" applyBorder="1" applyAlignment="1">
      <alignment vertical="center" textRotation="90"/>
    </xf>
    <xf numFmtId="0" fontId="10" fillId="0" borderId="12" xfId="0" applyNumberFormat="1" applyFont="1" applyBorder="1" applyAlignment="1">
      <alignment vertical="center" textRotation="90"/>
    </xf>
    <xf numFmtId="0" fontId="10" fillId="0" borderId="13" xfId="0" applyNumberFormat="1" applyFont="1" applyBorder="1" applyAlignment="1">
      <alignment vertical="center" textRotation="90"/>
    </xf>
    <xf numFmtId="2" fontId="10" fillId="33" borderId="10" xfId="0" applyNumberFormat="1" applyFont="1" applyFill="1" applyBorder="1" applyAlignment="1">
      <alignment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9" fontId="16" fillId="0" borderId="18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44" applyFont="1" applyBorder="1" applyAlignment="1">
      <alignment vertical="center" wrapText="1"/>
      <protection/>
    </xf>
    <xf numFmtId="0" fontId="10" fillId="0" borderId="10" xfId="44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wrapText="1"/>
    </xf>
    <xf numFmtId="0" fontId="19" fillId="0" borderId="0" xfId="44" applyFont="1" applyBorder="1" applyAlignment="1">
      <alignment wrapText="1"/>
      <protection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/>
    </xf>
    <xf numFmtId="4" fontId="16" fillId="0" borderId="24" xfId="0" applyNumberFormat="1" applyFont="1" applyFill="1" applyBorder="1" applyAlignment="1">
      <alignment/>
    </xf>
    <xf numFmtId="2" fontId="16" fillId="34" borderId="2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 textRotation="90"/>
    </xf>
    <xf numFmtId="0" fontId="10" fillId="0" borderId="11" xfId="0" applyNumberFormat="1" applyFont="1" applyFill="1" applyBorder="1" applyAlignment="1">
      <alignment horizontal="center" textRotation="90"/>
    </xf>
    <xf numFmtId="0" fontId="10" fillId="0" borderId="10" xfId="0" applyNumberFormat="1" applyFont="1" applyBorder="1" applyAlignment="1">
      <alignment vertical="center" textRotation="90"/>
    </xf>
    <xf numFmtId="2" fontId="10" fillId="0" borderId="14" xfId="0" applyNumberFormat="1" applyFont="1" applyBorder="1" applyAlignment="1">
      <alignment vertical="center" textRotation="90"/>
    </xf>
    <xf numFmtId="2" fontId="10" fillId="33" borderId="12" xfId="0" applyNumberFormat="1" applyFont="1" applyFill="1" applyBorder="1" applyAlignment="1">
      <alignment vertical="center" textRotation="90"/>
    </xf>
    <xf numFmtId="0" fontId="10" fillId="0" borderId="18" xfId="0" applyNumberFormat="1" applyFont="1" applyBorder="1" applyAlignment="1">
      <alignment vertical="center" textRotation="90"/>
    </xf>
    <xf numFmtId="0" fontId="29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Alignment="1" applyProtection="1">
      <alignment/>
      <protection locked="0"/>
    </xf>
    <xf numFmtId="0" fontId="10" fillId="0" borderId="28" xfId="0" applyNumberFormat="1" applyFont="1" applyBorder="1" applyAlignment="1">
      <alignment horizontal="center" vertical="center" textRotation="90"/>
    </xf>
    <xf numFmtId="2" fontId="10" fillId="33" borderId="24" xfId="0" applyNumberFormat="1" applyFont="1" applyFill="1" applyBorder="1" applyAlignment="1">
      <alignment vertical="center" textRotation="90"/>
    </xf>
    <xf numFmtId="0" fontId="10" fillId="0" borderId="29" xfId="0" applyNumberFormat="1" applyFont="1" applyBorder="1" applyAlignment="1">
      <alignment vertical="center" textRotation="90"/>
    </xf>
    <xf numFmtId="0" fontId="10" fillId="0" borderId="3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8" fillId="0" borderId="26" xfId="44" applyFont="1" applyBorder="1" applyAlignment="1">
      <alignment vertical="center"/>
      <protection/>
    </xf>
    <xf numFmtId="0" fontId="38" fillId="0" borderId="26" xfId="44" applyFont="1" applyBorder="1" applyAlignment="1">
      <alignment horizontal="center"/>
      <protection/>
    </xf>
    <xf numFmtId="0" fontId="38" fillId="0" borderId="26" xfId="44" applyFont="1" applyBorder="1" applyAlignment="1">
      <alignment horizontal="center" wrapText="1"/>
      <protection/>
    </xf>
    <xf numFmtId="0" fontId="10" fillId="0" borderId="32" xfId="0" applyNumberFormat="1" applyFont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39" fillId="0" borderId="10" xfId="44" applyFont="1" applyBorder="1" applyAlignment="1">
      <alignment horizontal="center" vertical="center"/>
      <protection/>
    </xf>
    <xf numFmtId="0" fontId="39" fillId="0" borderId="10" xfId="44" applyFont="1" applyBorder="1" applyAlignment="1">
      <alignment vertical="center" wrapText="1"/>
      <protection/>
    </xf>
    <xf numFmtId="0" fontId="40" fillId="0" borderId="10" xfId="44" applyFont="1" applyBorder="1" applyAlignment="1">
      <alignment horizontal="center" vertical="center"/>
      <protection/>
    </xf>
    <xf numFmtId="0" fontId="39" fillId="0" borderId="14" xfId="44" applyFont="1" applyBorder="1" applyAlignment="1">
      <alignment horizontal="center" vertical="center"/>
      <protection/>
    </xf>
    <xf numFmtId="4" fontId="39" fillId="0" borderId="11" xfId="44" applyNumberFormat="1" applyFont="1" applyBorder="1" applyAlignment="1">
      <alignment horizontal="right" vertical="center"/>
      <protection/>
    </xf>
    <xf numFmtId="4" fontId="39" fillId="0" borderId="15" xfId="44" applyNumberFormat="1" applyFont="1" applyBorder="1" applyAlignment="1">
      <alignment horizontal="right" vertical="center"/>
      <protection/>
    </xf>
    <xf numFmtId="9" fontId="39" fillId="0" borderId="18" xfId="44" applyNumberFormat="1" applyFont="1" applyBorder="1" applyAlignment="1">
      <alignment vertical="center"/>
      <protection/>
    </xf>
    <xf numFmtId="4" fontId="39" fillId="0" borderId="11" xfId="44" applyNumberFormat="1" applyFont="1" applyBorder="1" applyAlignment="1">
      <alignment vertical="center"/>
      <protection/>
    </xf>
    <xf numFmtId="4" fontId="39" fillId="0" borderId="15" xfId="44" applyNumberFormat="1" applyFont="1" applyBorder="1" applyAlignment="1">
      <alignment vertical="center"/>
      <protection/>
    </xf>
    <xf numFmtId="0" fontId="39" fillId="0" borderId="18" xfId="44" applyFont="1" applyBorder="1" applyAlignment="1">
      <alignment horizontal="center" vertical="center"/>
      <protection/>
    </xf>
    <xf numFmtId="0" fontId="40" fillId="0" borderId="19" xfId="44" applyFont="1" applyBorder="1" applyAlignment="1">
      <alignment horizontal="center" vertical="center"/>
      <protection/>
    </xf>
    <xf numFmtId="0" fontId="39" fillId="0" borderId="36" xfId="44" applyFont="1" applyBorder="1" applyAlignment="1">
      <alignment horizontal="center" vertical="center"/>
      <protection/>
    </xf>
    <xf numFmtId="0" fontId="39" fillId="0" borderId="10" xfId="44" applyFont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40" fillId="35" borderId="10" xfId="44" applyFont="1" applyFill="1" applyBorder="1" applyAlignment="1">
      <alignment horizontal="center" vertical="center"/>
      <protection/>
    </xf>
    <xf numFmtId="0" fontId="39" fillId="0" borderId="10" xfId="44" applyFont="1" applyBorder="1" applyAlignment="1">
      <alignment vertical="center"/>
      <protection/>
    </xf>
    <xf numFmtId="0" fontId="39" fillId="0" borderId="10" xfId="44" applyFont="1" applyFill="1" applyBorder="1" applyAlignment="1">
      <alignment vertical="center" wrapText="1"/>
      <protection/>
    </xf>
    <xf numFmtId="0" fontId="39" fillId="0" borderId="10" xfId="44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justify" vertical="center"/>
    </xf>
    <xf numFmtId="0" fontId="39" fillId="0" borderId="10" xfId="44" applyFont="1" applyBorder="1" applyAlignment="1">
      <alignment horizontal="center" vertical="center" wrapText="1"/>
      <protection/>
    </xf>
    <xf numFmtId="0" fontId="39" fillId="0" borderId="37" xfId="44" applyFont="1" applyBorder="1" applyAlignment="1">
      <alignment horizontal="center" vertical="center"/>
      <protection/>
    </xf>
    <xf numFmtId="0" fontId="39" fillId="0" borderId="19" xfId="44" applyFont="1" applyFill="1" applyBorder="1" applyAlignment="1">
      <alignment vertical="center" wrapText="1"/>
      <protection/>
    </xf>
    <xf numFmtId="0" fontId="23" fillId="0" borderId="38" xfId="0" applyFont="1" applyBorder="1" applyAlignment="1">
      <alignment horizontal="justify" vertical="center"/>
    </xf>
    <xf numFmtId="0" fontId="23" fillId="0" borderId="19" xfId="44" applyFont="1" applyFill="1" applyBorder="1" applyAlignment="1">
      <alignment vertical="center"/>
      <protection/>
    </xf>
    <xf numFmtId="4" fontId="40" fillId="35" borderId="24" xfId="44" applyNumberFormat="1" applyFont="1" applyFill="1" applyBorder="1" applyAlignment="1">
      <alignment horizontal="center"/>
      <protection/>
    </xf>
    <xf numFmtId="4" fontId="40" fillId="35" borderId="23" xfId="44" applyNumberFormat="1" applyFont="1" applyFill="1" applyBorder="1" applyAlignment="1">
      <alignment horizontal="center"/>
      <protection/>
    </xf>
    <xf numFmtId="0" fontId="39" fillId="34" borderId="23" xfId="44" applyFont="1" applyFill="1" applyBorder="1" applyAlignment="1">
      <alignment horizontal="center"/>
      <protection/>
    </xf>
    <xf numFmtId="0" fontId="39" fillId="0" borderId="0" xfId="44" applyFont="1" applyAlignment="1">
      <alignment horizontal="center" vertical="center"/>
      <protection/>
    </xf>
    <xf numFmtId="0" fontId="39" fillId="0" borderId="0" xfId="44" applyFont="1">
      <alignment/>
      <protection/>
    </xf>
    <xf numFmtId="0" fontId="10" fillId="0" borderId="0" xfId="44" applyFont="1" applyFill="1" applyBorder="1" applyAlignment="1">
      <alignment horizontal="center" vertical="center"/>
      <protection/>
    </xf>
    <xf numFmtId="0" fontId="10" fillId="0" borderId="0" xfId="44" applyFont="1" applyFill="1">
      <alignment/>
      <protection/>
    </xf>
    <xf numFmtId="0" fontId="38" fillId="0" borderId="0" xfId="44" applyFont="1">
      <alignment/>
      <protection/>
    </xf>
    <xf numFmtId="0" fontId="30" fillId="0" borderId="0" xfId="0" applyFont="1" applyAlignment="1">
      <alignment/>
    </xf>
    <xf numFmtId="0" fontId="42" fillId="0" borderId="0" xfId="44" applyFont="1">
      <alignment/>
      <protection/>
    </xf>
    <xf numFmtId="0" fontId="42" fillId="0" borderId="0" xfId="44" applyFont="1" applyBorder="1" applyAlignment="1">
      <alignment/>
      <protection/>
    </xf>
    <xf numFmtId="0" fontId="38" fillId="0" borderId="0" xfId="44" applyFont="1" applyBorder="1" applyAlignment="1">
      <alignment/>
      <protection/>
    </xf>
    <xf numFmtId="0" fontId="36" fillId="0" borderId="0" xfId="44" applyFont="1" applyBorder="1" applyAlignment="1">
      <alignment/>
      <protection/>
    </xf>
    <xf numFmtId="0" fontId="37" fillId="0" borderId="39" xfId="44" applyFont="1" applyBorder="1" applyAlignment="1">
      <alignment horizontal="center" vertical="center"/>
      <protection/>
    </xf>
    <xf numFmtId="0" fontId="37" fillId="0" borderId="40" xfId="44" applyFont="1" applyBorder="1" applyAlignment="1">
      <alignment horizontal="center" vertical="center"/>
      <protection/>
    </xf>
    <xf numFmtId="0" fontId="38" fillId="0" borderId="40" xfId="44" applyFont="1" applyBorder="1" applyAlignment="1">
      <alignment horizontal="center" vertical="center" textRotation="90" wrapText="1"/>
      <protection/>
    </xf>
    <xf numFmtId="0" fontId="38" fillId="0" borderId="40" xfId="44" applyFont="1" applyBorder="1" applyAlignment="1">
      <alignment horizontal="center" vertical="center" wrapText="1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7" fillId="0" borderId="40" xfId="44" applyFont="1" applyBorder="1" applyAlignment="1">
      <alignment horizontal="center" vertical="center" wrapText="1"/>
      <protection/>
    </xf>
    <xf numFmtId="0" fontId="38" fillId="0" borderId="42" xfId="44" applyFont="1" applyBorder="1" applyAlignment="1">
      <alignment horizontal="center" vertical="center"/>
      <protection/>
    </xf>
    <xf numFmtId="0" fontId="38" fillId="0" borderId="43" xfId="44" applyFont="1" applyBorder="1">
      <alignment/>
      <protection/>
    </xf>
    <xf numFmtId="0" fontId="38" fillId="0" borderId="13" xfId="44" applyFont="1" applyBorder="1" applyAlignment="1">
      <alignment horizontal="center" vertical="center"/>
      <protection/>
    </xf>
    <xf numFmtId="0" fontId="38" fillId="0" borderId="10" xfId="44" applyFont="1" applyBorder="1">
      <alignment/>
      <protection/>
    </xf>
    <xf numFmtId="0" fontId="38" fillId="0" borderId="10" xfId="44" applyFont="1" applyFill="1" applyBorder="1">
      <alignment/>
      <protection/>
    </xf>
    <xf numFmtId="0" fontId="38" fillId="0" borderId="13" xfId="44" applyNumberFormat="1" applyFont="1" applyBorder="1" applyAlignment="1">
      <alignment horizontal="center" vertical="center"/>
      <protection/>
    </xf>
    <xf numFmtId="0" fontId="38" fillId="0" borderId="44" xfId="44" applyFont="1" applyBorder="1" applyAlignment="1">
      <alignment horizontal="center" vertical="center"/>
      <protection/>
    </xf>
    <xf numFmtId="0" fontId="38" fillId="0" borderId="28" xfId="44" applyFont="1" applyBorder="1">
      <alignment/>
      <protection/>
    </xf>
    <xf numFmtId="0" fontId="38" fillId="0" borderId="0" xfId="44" applyFont="1" applyFill="1" applyBorder="1">
      <alignment/>
      <protection/>
    </xf>
    <xf numFmtId="0" fontId="38" fillId="0" borderId="0" xfId="44" applyFont="1" applyBorder="1">
      <alignment/>
      <protection/>
    </xf>
    <xf numFmtId="0" fontId="38" fillId="0" borderId="0" xfId="44" applyFont="1" applyBorder="1" applyAlignment="1">
      <alignment vertical="center" wrapText="1"/>
      <protection/>
    </xf>
    <xf numFmtId="0" fontId="42" fillId="0" borderId="0" xfId="44" applyFont="1" applyBorder="1">
      <alignment/>
      <protection/>
    </xf>
    <xf numFmtId="0" fontId="42" fillId="35" borderId="0" xfId="44" applyFont="1" applyFill="1" applyBorder="1">
      <alignment/>
      <protection/>
    </xf>
    <xf numFmtId="2" fontId="16" fillId="36" borderId="10" xfId="0" applyNumberFormat="1" applyFont="1" applyFill="1" applyBorder="1" applyAlignment="1">
      <alignment vertical="center"/>
    </xf>
    <xf numFmtId="0" fontId="16" fillId="36" borderId="32" xfId="0" applyFont="1" applyFill="1" applyBorder="1" applyAlignment="1">
      <alignment vertical="center"/>
    </xf>
    <xf numFmtId="0" fontId="16" fillId="36" borderId="34" xfId="0" applyFont="1" applyFill="1" applyBorder="1" applyAlignment="1">
      <alignment vertical="center"/>
    </xf>
    <xf numFmtId="0" fontId="39" fillId="36" borderId="15" xfId="44" applyFont="1" applyFill="1" applyBorder="1" applyAlignment="1">
      <alignment horizontal="center" vertical="center"/>
      <protection/>
    </xf>
    <xf numFmtId="0" fontId="39" fillId="37" borderId="15" xfId="44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4" fontId="41" fillId="0" borderId="18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9" fontId="41" fillId="0" borderId="10" xfId="0" applyNumberFormat="1" applyFont="1" applyFill="1" applyBorder="1" applyAlignment="1">
      <alignment/>
    </xf>
    <xf numFmtId="4" fontId="41" fillId="35" borderId="10" xfId="0" applyNumberFormat="1" applyFont="1" applyFill="1" applyBorder="1" applyAlignment="1">
      <alignment/>
    </xf>
    <xf numFmtId="4" fontId="41" fillId="0" borderId="18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4" fontId="43" fillId="38" borderId="18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9" fillId="0" borderId="0" xfId="44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10" fillId="0" borderId="1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1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justify" vertical="center"/>
    </xf>
    <xf numFmtId="0" fontId="23" fillId="35" borderId="10" xfId="0" applyFont="1" applyFill="1" applyBorder="1" applyAlignment="1">
      <alignment horizontal="center" vertical="center" wrapText="1"/>
    </xf>
    <xf numFmtId="0" fontId="41" fillId="34" borderId="45" xfId="0" applyFont="1" applyFill="1" applyBorder="1" applyAlignment="1">
      <alignment horizontal="center" vertical="center"/>
    </xf>
    <xf numFmtId="0" fontId="40" fillId="0" borderId="21" xfId="44" applyFont="1" applyBorder="1" applyAlignment="1">
      <alignment horizontal="center" vertical="center"/>
      <protection/>
    </xf>
    <xf numFmtId="0" fontId="36" fillId="0" borderId="0" xfId="44" applyFont="1" applyBorder="1" applyAlignment="1">
      <alignment horizontal="left"/>
      <protection/>
    </xf>
    <xf numFmtId="0" fontId="37" fillId="0" borderId="39" xfId="44" applyFont="1" applyBorder="1" applyAlignment="1">
      <alignment vertical="center"/>
      <protection/>
    </xf>
    <xf numFmtId="0" fontId="37" fillId="0" borderId="40" xfId="44" applyFont="1" applyBorder="1" applyAlignment="1">
      <alignment vertical="center"/>
      <protection/>
    </xf>
    <xf numFmtId="0" fontId="37" fillId="0" borderId="46" xfId="44" applyFont="1" applyBorder="1" applyAlignment="1">
      <alignment horizontal="center" vertical="center" wrapText="1"/>
      <protection/>
    </xf>
    <xf numFmtId="4" fontId="10" fillId="0" borderId="41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vertical="center"/>
    </xf>
    <xf numFmtId="3" fontId="37" fillId="0" borderId="40" xfId="44" applyNumberFormat="1" applyFont="1" applyBorder="1" applyAlignment="1">
      <alignment vertical="center"/>
      <protection/>
    </xf>
    <xf numFmtId="0" fontId="38" fillId="0" borderId="40" xfId="44" applyFont="1" applyBorder="1" applyAlignment="1">
      <alignment vertical="center"/>
      <protection/>
    </xf>
    <xf numFmtId="0" fontId="10" fillId="36" borderId="24" xfId="0" applyFont="1" applyFill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="120" zoomScaleNormal="120" zoomScaleSheetLayoutView="120" workbookViewId="0" topLeftCell="A10">
      <selection activeCell="D27" sqref="D27"/>
    </sheetView>
  </sheetViews>
  <sheetFormatPr defaultColWidth="11.625" defaultRowHeight="12.75"/>
  <cols>
    <col min="1" max="1" width="3.625" style="1" customWidth="1"/>
    <col min="2" max="2" width="15.875" style="2" customWidth="1"/>
    <col min="3" max="3" width="29.875" style="3" customWidth="1"/>
    <col min="4" max="4" width="21.125" style="3" customWidth="1"/>
    <col min="5" max="5" width="2.875" style="4" customWidth="1"/>
    <col min="6" max="7" width="3.00390625" style="5" customWidth="1"/>
    <col min="8" max="8" width="2.25390625" style="5" customWidth="1"/>
    <col min="9" max="9" width="3.375" style="5" customWidth="1"/>
    <col min="10" max="10" width="3.125" style="5" customWidth="1"/>
    <col min="11" max="11" width="3.625" style="5" customWidth="1"/>
    <col min="12" max="12" width="3.375" style="6" customWidth="1"/>
    <col min="13" max="13" width="2.875" style="6" customWidth="1"/>
    <col min="14" max="14" width="5.75390625" style="7" customWidth="1"/>
    <col min="15" max="15" width="7.375" style="6" customWidth="1"/>
    <col min="16" max="16" width="8.125" style="6" customWidth="1"/>
    <col min="17" max="17" width="4.875" style="6" customWidth="1"/>
    <col min="18" max="18" width="7.625" style="6" customWidth="1"/>
    <col min="19" max="19" width="8.25390625" style="6" customWidth="1"/>
    <col min="20" max="29" width="4.25390625" style="0" customWidth="1"/>
  </cols>
  <sheetData>
    <row r="1" ht="15.75">
      <c r="A1" s="8"/>
    </row>
    <row r="2" spans="1:19" s="18" customFormat="1" ht="18.75" customHeight="1">
      <c r="A2" s="9"/>
      <c r="B2" s="10"/>
      <c r="C2" s="11"/>
      <c r="D2" s="11"/>
      <c r="E2" s="12"/>
      <c r="F2" s="13"/>
      <c r="G2" s="13"/>
      <c r="H2" s="13"/>
      <c r="I2" s="14" t="s">
        <v>166</v>
      </c>
      <c r="J2" s="14"/>
      <c r="K2" s="15"/>
      <c r="L2" s="16"/>
      <c r="M2" s="16"/>
      <c r="N2" s="17"/>
      <c r="O2" s="16"/>
      <c r="P2" s="16"/>
      <c r="Q2" s="16"/>
      <c r="R2" s="16"/>
      <c r="S2" s="16"/>
    </row>
    <row r="3" spans="2:4" ht="18.75" customHeight="1">
      <c r="B3" s="259" t="s">
        <v>0</v>
      </c>
      <c r="C3" s="259"/>
      <c r="D3" s="259"/>
    </row>
    <row r="4" spans="1:21" s="29" customFormat="1" ht="126" customHeight="1">
      <c r="A4" s="19" t="s">
        <v>1</v>
      </c>
      <c r="B4" s="20" t="s">
        <v>2</v>
      </c>
      <c r="C4" s="19" t="s">
        <v>3</v>
      </c>
      <c r="D4" s="19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2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6" t="s">
        <v>18</v>
      </c>
      <c r="S4" s="27" t="s">
        <v>19</v>
      </c>
      <c r="U4" s="29" t="s">
        <v>20</v>
      </c>
    </row>
    <row r="5" spans="1:19" s="44" customFormat="1" ht="20.25" customHeight="1">
      <c r="A5" s="30"/>
      <c r="B5" s="31">
        <v>1</v>
      </c>
      <c r="C5" s="32">
        <v>2</v>
      </c>
      <c r="D5" s="32">
        <v>3</v>
      </c>
      <c r="E5" s="32">
        <v>4</v>
      </c>
      <c r="F5" s="33">
        <v>5</v>
      </c>
      <c r="G5" s="33">
        <v>6</v>
      </c>
      <c r="H5" s="33">
        <v>7</v>
      </c>
      <c r="I5" s="33">
        <v>8</v>
      </c>
      <c r="J5" s="34">
        <v>9</v>
      </c>
      <c r="K5" s="35">
        <v>10</v>
      </c>
      <c r="L5" s="36">
        <v>11</v>
      </c>
      <c r="M5" s="37">
        <v>12</v>
      </c>
      <c r="N5" s="38">
        <v>13</v>
      </c>
      <c r="O5" s="39" t="s">
        <v>21</v>
      </c>
      <c r="P5" s="40" t="s">
        <v>22</v>
      </c>
      <c r="Q5" s="41">
        <v>16</v>
      </c>
      <c r="R5" s="42" t="s">
        <v>23</v>
      </c>
      <c r="S5" s="43" t="s">
        <v>24</v>
      </c>
    </row>
    <row r="6" spans="1:19" ht="135">
      <c r="A6" s="60">
        <v>3</v>
      </c>
      <c r="B6" s="45" t="s">
        <v>26</v>
      </c>
      <c r="C6" s="61" t="s">
        <v>27</v>
      </c>
      <c r="D6" s="262" t="s">
        <v>25</v>
      </c>
      <c r="E6" s="62"/>
      <c r="F6" s="63"/>
      <c r="G6" s="63"/>
      <c r="H6" s="63"/>
      <c r="I6" s="32"/>
      <c r="J6" s="64"/>
      <c r="K6" s="64">
        <v>80</v>
      </c>
      <c r="L6" s="53">
        <f>SUM(E6:K6)</f>
        <v>80</v>
      </c>
      <c r="M6" s="54">
        <v>24</v>
      </c>
      <c r="N6" s="233"/>
      <c r="O6" s="55">
        <f aca="true" t="shared" si="0" ref="O6:P10">L6*N6</f>
        <v>0</v>
      </c>
      <c r="P6" s="56">
        <f t="shared" si="0"/>
        <v>0</v>
      </c>
      <c r="Q6" s="57">
        <v>0.23</v>
      </c>
      <c r="R6" s="58">
        <f>P6*Q6</f>
        <v>0</v>
      </c>
      <c r="S6" s="59">
        <f>P6+R6</f>
        <v>0</v>
      </c>
    </row>
    <row r="7" spans="1:19" ht="90">
      <c r="A7" s="60">
        <v>4</v>
      </c>
      <c r="B7" s="45" t="s">
        <v>28</v>
      </c>
      <c r="C7" s="46" t="s">
        <v>29</v>
      </c>
      <c r="D7" s="263"/>
      <c r="E7" s="48"/>
      <c r="F7" s="49"/>
      <c r="G7" s="49"/>
      <c r="H7" s="49"/>
      <c r="I7" s="50"/>
      <c r="J7" s="51"/>
      <c r="K7" s="52">
        <v>20</v>
      </c>
      <c r="L7" s="53">
        <f>SUM(E7:K7)</f>
        <v>20</v>
      </c>
      <c r="M7" s="54">
        <v>24</v>
      </c>
      <c r="N7" s="233"/>
      <c r="O7" s="55">
        <f t="shared" si="0"/>
        <v>0</v>
      </c>
      <c r="P7" s="56">
        <f t="shared" si="0"/>
        <v>0</v>
      </c>
      <c r="Q7" s="57">
        <v>0.23</v>
      </c>
      <c r="R7" s="58">
        <f>P7*Q7</f>
        <v>0</v>
      </c>
      <c r="S7" s="59">
        <f>P7+R7</f>
        <v>0</v>
      </c>
    </row>
    <row r="8" spans="1:19" ht="22.5">
      <c r="A8" s="60">
        <v>6</v>
      </c>
      <c r="B8" s="45" t="s">
        <v>30</v>
      </c>
      <c r="C8" s="65" t="s">
        <v>31</v>
      </c>
      <c r="D8" s="260" t="s">
        <v>32</v>
      </c>
      <c r="E8" s="48">
        <v>50</v>
      </c>
      <c r="F8" s="66">
        <v>10</v>
      </c>
      <c r="G8" s="49"/>
      <c r="H8" s="49"/>
      <c r="I8" s="66"/>
      <c r="J8" s="67"/>
      <c r="K8" s="68"/>
      <c r="L8" s="53">
        <f>SUM(E8:K8)</f>
        <v>60</v>
      </c>
      <c r="M8" s="54">
        <v>24</v>
      </c>
      <c r="N8" s="233"/>
      <c r="O8" s="55">
        <f t="shared" si="0"/>
        <v>0</v>
      </c>
      <c r="P8" s="56">
        <f t="shared" si="0"/>
        <v>0</v>
      </c>
      <c r="Q8" s="57">
        <v>0.23</v>
      </c>
      <c r="R8" s="58">
        <f>P8*Q8</f>
        <v>0</v>
      </c>
      <c r="S8" s="59">
        <f>P8+R8</f>
        <v>0</v>
      </c>
    </row>
    <row r="9" spans="1:19" ht="22.5">
      <c r="A9" s="60">
        <v>7</v>
      </c>
      <c r="B9" s="45" t="s">
        <v>33</v>
      </c>
      <c r="C9" s="65" t="s">
        <v>34</v>
      </c>
      <c r="D9" s="260"/>
      <c r="E9" s="48">
        <v>100</v>
      </c>
      <c r="F9" s="66">
        <v>15</v>
      </c>
      <c r="G9" s="49"/>
      <c r="H9" s="49">
        <v>70</v>
      </c>
      <c r="I9" s="66"/>
      <c r="J9" s="67">
        <v>100</v>
      </c>
      <c r="K9" s="68">
        <v>50</v>
      </c>
      <c r="L9" s="53">
        <f>SUM(E9:K9)</f>
        <v>335</v>
      </c>
      <c r="M9" s="54">
        <v>24</v>
      </c>
      <c r="N9" s="233"/>
      <c r="O9" s="55">
        <f t="shared" si="0"/>
        <v>0</v>
      </c>
      <c r="P9" s="56">
        <f t="shared" si="0"/>
        <v>0</v>
      </c>
      <c r="Q9" s="57">
        <v>0.23</v>
      </c>
      <c r="R9" s="58">
        <f>P9*Q9</f>
        <v>0</v>
      </c>
      <c r="S9" s="59">
        <f>P9+R9</f>
        <v>0</v>
      </c>
    </row>
    <row r="10" spans="1:19" ht="33.75">
      <c r="A10" s="60">
        <v>8</v>
      </c>
      <c r="B10" s="45" t="s">
        <v>35</v>
      </c>
      <c r="C10" s="65" t="s">
        <v>36</v>
      </c>
      <c r="D10" s="260"/>
      <c r="E10" s="48">
        <v>80</v>
      </c>
      <c r="F10" s="66"/>
      <c r="G10" s="49"/>
      <c r="H10" s="49"/>
      <c r="I10" s="69"/>
      <c r="J10" s="70"/>
      <c r="K10" s="71"/>
      <c r="L10" s="72">
        <f>SUM(E10:K10)</f>
        <v>80</v>
      </c>
      <c r="M10" s="73">
        <v>24</v>
      </c>
      <c r="N10" s="233"/>
      <c r="O10" s="55">
        <f t="shared" si="0"/>
        <v>0</v>
      </c>
      <c r="P10" s="56">
        <f t="shared" si="0"/>
        <v>0</v>
      </c>
      <c r="Q10" s="57">
        <v>0.23</v>
      </c>
      <c r="R10" s="58">
        <f>P10*Q10</f>
        <v>0</v>
      </c>
      <c r="S10" s="59">
        <f>P10+R10</f>
        <v>0</v>
      </c>
    </row>
    <row r="11" spans="1:19" ht="16.5" customHeight="1">
      <c r="A11" s="74"/>
      <c r="B11" s="75"/>
      <c r="C11" s="76"/>
      <c r="D11" s="77"/>
      <c r="E11" s="78"/>
      <c r="F11" s="79"/>
      <c r="G11" s="80"/>
      <c r="H11" s="80"/>
      <c r="I11" s="81"/>
      <c r="J11" s="81"/>
      <c r="K11" s="82" t="s">
        <v>37</v>
      </c>
      <c r="L11" s="83"/>
      <c r="M11" s="83"/>
      <c r="N11" s="84"/>
      <c r="O11" s="85">
        <f>SUM(O6:O10)</f>
        <v>0</v>
      </c>
      <c r="P11" s="85">
        <f>SUM(P6:P10)</f>
        <v>0</v>
      </c>
      <c r="Q11" s="86"/>
      <c r="R11" s="85">
        <f>SUM(R6:R10)</f>
        <v>0</v>
      </c>
      <c r="S11" s="85">
        <f>SUM(S6:S10)</f>
        <v>0</v>
      </c>
    </row>
    <row r="12" spans="1:19" ht="15.75">
      <c r="A12" s="74"/>
      <c r="B12" s="75"/>
      <c r="C12" s="76"/>
      <c r="D12" s="77"/>
      <c r="E12" s="78"/>
      <c r="F12" s="79"/>
      <c r="G12" s="80"/>
      <c r="H12" s="80"/>
      <c r="I12" s="87"/>
      <c r="J12" s="87"/>
      <c r="K12" s="88"/>
      <c r="L12" s="89"/>
      <c r="M12" s="89"/>
      <c r="N12" s="90"/>
      <c r="O12" s="91"/>
      <c r="P12" s="91"/>
      <c r="Q12" s="91"/>
      <c r="R12" s="91"/>
      <c r="S12" s="92"/>
    </row>
    <row r="13" spans="1:19" ht="37.5" customHeight="1">
      <c r="A13" s="74"/>
      <c r="B13" s="261" t="s">
        <v>164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</row>
    <row r="14" spans="1:19" ht="13.5">
      <c r="A14" s="74"/>
      <c r="B14" s="93" t="s">
        <v>38</v>
      </c>
      <c r="C14" s="94"/>
      <c r="D14" s="95"/>
      <c r="E14" s="95"/>
      <c r="F14" s="95"/>
      <c r="G14" s="95"/>
      <c r="H14" s="95"/>
      <c r="I14" s="95"/>
      <c r="J14" s="95"/>
      <c r="K14" s="95"/>
      <c r="L14" s="96"/>
      <c r="M14" s="96"/>
      <c r="N14" s="96"/>
      <c r="O14" s="97"/>
      <c r="P14" s="97"/>
      <c r="Q14" s="97"/>
      <c r="R14" s="97"/>
      <c r="S14" s="94"/>
    </row>
    <row r="15" spans="1:19" ht="13.5">
      <c r="A15" s="74"/>
      <c r="B15" s="98" t="s">
        <v>39</v>
      </c>
      <c r="C15" s="94"/>
      <c r="D15" s="95"/>
      <c r="E15" s="95"/>
      <c r="F15" s="95"/>
      <c r="G15" s="95"/>
      <c r="H15" s="95"/>
      <c r="I15" s="95"/>
      <c r="J15" s="95"/>
      <c r="K15" s="95"/>
      <c r="L15" s="96"/>
      <c r="M15" s="96"/>
      <c r="N15" s="96"/>
      <c r="O15" s="97"/>
      <c r="P15" s="97"/>
      <c r="Q15" s="97"/>
      <c r="R15" s="97"/>
      <c r="S15" s="94"/>
    </row>
    <row r="16" spans="1:20" ht="15.75" customHeight="1">
      <c r="A16" s="74"/>
      <c r="B16" s="98" t="s">
        <v>40</v>
      </c>
      <c r="C16" s="94"/>
      <c r="D16" s="95"/>
      <c r="E16" s="95"/>
      <c r="F16" s="95"/>
      <c r="G16" s="95"/>
      <c r="H16" s="95"/>
      <c r="I16" s="95"/>
      <c r="J16" s="95"/>
      <c r="K16" s="95"/>
      <c r="L16" s="96"/>
      <c r="M16" s="96"/>
      <c r="N16" s="96"/>
      <c r="O16" s="97"/>
      <c r="P16" s="97"/>
      <c r="Q16" s="97"/>
      <c r="R16" s="97"/>
      <c r="S16" s="94"/>
      <c r="T16" s="99"/>
    </row>
    <row r="17" spans="1:20" ht="15.75" customHeight="1">
      <c r="A17" s="74"/>
      <c r="B17" s="100" t="s">
        <v>41</v>
      </c>
      <c r="C17" s="93"/>
      <c r="D17" s="101"/>
      <c r="E17" s="102"/>
      <c r="F17" s="102"/>
      <c r="G17" s="102"/>
      <c r="H17" s="102"/>
      <c r="I17" s="102"/>
      <c r="J17" s="102"/>
      <c r="K17" s="102"/>
      <c r="L17" s="103"/>
      <c r="M17" s="103"/>
      <c r="N17" s="103"/>
      <c r="O17" s="104"/>
      <c r="P17" s="104"/>
      <c r="Q17" s="104"/>
      <c r="R17" s="104"/>
      <c r="S17" s="99"/>
      <c r="T17" s="99"/>
    </row>
    <row r="18" spans="1:20" ht="15.75" customHeight="1">
      <c r="A18" s="74"/>
      <c r="B18" s="105"/>
      <c r="C18" s="105"/>
      <c r="D18" s="101"/>
      <c r="E18" s="102"/>
      <c r="F18" s="102"/>
      <c r="G18" s="102"/>
      <c r="H18" s="102"/>
      <c r="I18" s="102"/>
      <c r="J18" s="102"/>
      <c r="K18" s="102"/>
      <c r="L18" s="103" t="s">
        <v>42</v>
      </c>
      <c r="M18" s="103"/>
      <c r="N18" s="103"/>
      <c r="Q18" s="104"/>
      <c r="R18" s="104"/>
      <c r="S18" s="99"/>
      <c r="T18" s="99"/>
    </row>
    <row r="19" spans="1:20" ht="15.75" customHeight="1">
      <c r="A19" s="74"/>
      <c r="B19" s="105"/>
      <c r="C19" s="105"/>
      <c r="D19" s="101"/>
      <c r="E19" s="102"/>
      <c r="F19" s="102"/>
      <c r="G19" s="102"/>
      <c r="H19" s="102"/>
      <c r="I19" s="102"/>
      <c r="J19" s="102"/>
      <c r="K19" s="102"/>
      <c r="L19" s="103"/>
      <c r="M19" s="103"/>
      <c r="N19" s="103"/>
      <c r="O19" s="106" t="s">
        <v>43</v>
      </c>
      <c r="P19" s="106"/>
      <c r="Q19" s="104"/>
      <c r="R19" s="104"/>
      <c r="S19" s="107"/>
      <c r="T19" s="99"/>
    </row>
    <row r="20" spans="3:20" ht="15.75" customHeight="1">
      <c r="C20" s="3" t="s">
        <v>20</v>
      </c>
      <c r="L20" s="108"/>
      <c r="M20" s="108"/>
      <c r="Q20" s="5"/>
      <c r="R20" s="5"/>
      <c r="T20" s="99"/>
    </row>
    <row r="21" spans="12:20" ht="15.75" customHeight="1">
      <c r="L21" s="108"/>
      <c r="M21" s="108"/>
      <c r="Q21" s="5"/>
      <c r="R21" s="5"/>
      <c r="S21" s="109"/>
      <c r="T21" s="110"/>
    </row>
    <row r="22" spans="12:18" ht="15.75">
      <c r="L22" s="108"/>
      <c r="M22" s="108"/>
      <c r="Q22" s="5"/>
      <c r="R22" s="5"/>
    </row>
    <row r="23" ht="45.75" customHeight="1"/>
  </sheetData>
  <sheetProtection selectLockedCells="1" selectUnlockedCells="1"/>
  <mergeCells count="4">
    <mergeCell ref="B3:D3"/>
    <mergeCell ref="D8:D10"/>
    <mergeCell ref="B13:S13"/>
    <mergeCell ref="D6:D7"/>
  </mergeCells>
  <printOptions/>
  <pageMargins left="0.13333333333333333" right="0" top="0.11805555555555555" bottom="0.5118055555555555" header="0.5118055555555555" footer="0.5118055555555555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20" zoomScaleNormal="120" zoomScaleSheetLayoutView="11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9.00390625" defaultRowHeight="12.75"/>
  <cols>
    <col min="1" max="1" width="2.875" style="0" customWidth="1"/>
    <col min="2" max="2" width="10.00390625" style="0" customWidth="1"/>
    <col min="3" max="3" width="46.00390625" style="0" customWidth="1"/>
    <col min="4" max="4" width="16.875" style="0" customWidth="1"/>
    <col min="5" max="6" width="3.625" style="0" customWidth="1"/>
    <col min="7" max="8" width="3.375" style="0" customWidth="1"/>
    <col min="9" max="9" width="4.375" style="0" customWidth="1"/>
    <col min="10" max="10" width="3.75390625" style="111" customWidth="1"/>
    <col min="11" max="11" width="0" style="0" hidden="1" customWidth="1"/>
    <col min="12" max="12" width="4.25390625" style="0" customWidth="1"/>
    <col min="13" max="13" width="2.875" style="0" customWidth="1"/>
    <col min="14" max="14" width="5.875" style="0" customWidth="1"/>
    <col min="15" max="15" width="5.625" style="0" customWidth="1"/>
    <col min="16" max="16" width="4.25390625" style="0" customWidth="1"/>
    <col min="17" max="17" width="4.875" style="0" customWidth="1"/>
    <col min="18" max="18" width="6.125" style="0" customWidth="1"/>
  </cols>
  <sheetData>
    <row r="1" spans="1:18" ht="13.5">
      <c r="A1" s="112"/>
      <c r="B1" s="113"/>
      <c r="C1" s="113"/>
      <c r="D1" s="113"/>
      <c r="E1" s="15"/>
      <c r="F1" s="15"/>
      <c r="G1" s="15"/>
      <c r="H1" s="15"/>
      <c r="I1" s="15"/>
      <c r="J1" s="114"/>
      <c r="K1" s="112"/>
      <c r="L1" s="112"/>
      <c r="M1" s="112"/>
      <c r="N1" s="14" t="s">
        <v>44</v>
      </c>
      <c r="O1" s="14"/>
      <c r="P1" s="14"/>
      <c r="Q1" s="112"/>
      <c r="R1" s="18"/>
    </row>
    <row r="2" spans="1:18" ht="13.5">
      <c r="A2" s="112"/>
      <c r="B2" s="115" t="s">
        <v>45</v>
      </c>
      <c r="C2" s="116"/>
      <c r="D2" s="117"/>
      <c r="E2" s="15"/>
      <c r="F2" s="15"/>
      <c r="G2" s="15"/>
      <c r="H2" s="15"/>
      <c r="I2" s="15"/>
      <c r="J2" s="118"/>
      <c r="K2" s="112"/>
      <c r="L2" s="112"/>
      <c r="M2" s="112"/>
      <c r="N2" s="112"/>
      <c r="O2" s="112"/>
      <c r="P2" s="112"/>
      <c r="Q2" s="112"/>
      <c r="R2" s="18"/>
    </row>
    <row r="3" spans="1:18" ht="79.5" customHeight="1">
      <c r="A3" s="119" t="s">
        <v>1</v>
      </c>
      <c r="B3" s="120" t="s">
        <v>46</v>
      </c>
      <c r="C3" s="120" t="s">
        <v>47</v>
      </c>
      <c r="D3" s="120" t="s">
        <v>48</v>
      </c>
      <c r="E3" s="121" t="s">
        <v>49</v>
      </c>
      <c r="F3" s="121" t="s">
        <v>7</v>
      </c>
      <c r="G3" s="121" t="s">
        <v>50</v>
      </c>
      <c r="H3" s="21" t="s">
        <v>9</v>
      </c>
      <c r="I3" s="122" t="s">
        <v>11</v>
      </c>
      <c r="J3" s="123" t="s">
        <v>12</v>
      </c>
      <c r="K3" s="124" t="s">
        <v>14</v>
      </c>
      <c r="L3" s="125" t="s">
        <v>14</v>
      </c>
      <c r="M3" s="126" t="s">
        <v>13</v>
      </c>
      <c r="N3" s="26" t="s">
        <v>51</v>
      </c>
      <c r="O3" s="27" t="s">
        <v>16</v>
      </c>
      <c r="P3" s="28" t="s">
        <v>17</v>
      </c>
      <c r="Q3" s="26" t="s">
        <v>18</v>
      </c>
      <c r="R3" s="27" t="s">
        <v>19</v>
      </c>
    </row>
    <row r="4" spans="1:18" ht="14.25">
      <c r="A4" s="127"/>
      <c r="B4" s="128">
        <v>1</v>
      </c>
      <c r="C4" s="32">
        <v>2</v>
      </c>
      <c r="D4" s="32">
        <v>3</v>
      </c>
      <c r="E4" s="129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3">
        <v>10</v>
      </c>
      <c r="M4" s="33">
        <v>11</v>
      </c>
      <c r="N4" s="42" t="s">
        <v>52</v>
      </c>
      <c r="O4" s="40" t="s">
        <v>53</v>
      </c>
      <c r="P4" s="41">
        <v>13</v>
      </c>
      <c r="Q4" s="42" t="s">
        <v>54</v>
      </c>
      <c r="R4" s="43" t="s">
        <v>55</v>
      </c>
    </row>
    <row r="5" spans="1:18" ht="157.5">
      <c r="A5" s="130">
        <v>1</v>
      </c>
      <c r="B5" s="131" t="s">
        <v>56</v>
      </c>
      <c r="C5" s="47" t="s">
        <v>57</v>
      </c>
      <c r="D5" s="47" t="s">
        <v>58</v>
      </c>
      <c r="E5" s="66"/>
      <c r="F5" s="49"/>
      <c r="G5" s="49"/>
      <c r="H5" s="49">
        <v>100</v>
      </c>
      <c r="I5" s="132">
        <v>1500</v>
      </c>
      <c r="J5" s="133">
        <f aca="true" t="shared" si="0" ref="J5:J13">SUM(E5:I5)</f>
        <v>1600</v>
      </c>
      <c r="K5" s="134">
        <v>5.89</v>
      </c>
      <c r="L5" s="234"/>
      <c r="M5" s="135">
        <v>24</v>
      </c>
      <c r="N5" s="58">
        <f aca="true" t="shared" si="1" ref="N5:N13">J5*L5</f>
        <v>0</v>
      </c>
      <c r="O5" s="59">
        <f aca="true" t="shared" si="2" ref="O5:O13">J5*L5*M5</f>
        <v>0</v>
      </c>
      <c r="P5" s="57">
        <v>0.23</v>
      </c>
      <c r="Q5" s="58">
        <f aca="true" t="shared" si="3" ref="Q5:Q13">O5*P5</f>
        <v>0</v>
      </c>
      <c r="R5" s="59">
        <f aca="true" t="shared" si="4" ref="R5:R13">O5+Q5</f>
        <v>0</v>
      </c>
    </row>
    <row r="6" spans="1:18" ht="191.25">
      <c r="A6" s="136">
        <v>2</v>
      </c>
      <c r="B6" s="131" t="s">
        <v>59</v>
      </c>
      <c r="C6" s="137" t="s">
        <v>60</v>
      </c>
      <c r="D6" s="47" t="s">
        <v>61</v>
      </c>
      <c r="E6" s="66"/>
      <c r="F6" s="49" t="s">
        <v>20</v>
      </c>
      <c r="G6" s="49"/>
      <c r="H6" s="50"/>
      <c r="I6" s="132">
        <v>250</v>
      </c>
      <c r="J6" s="133">
        <f t="shared" si="0"/>
        <v>250</v>
      </c>
      <c r="K6" s="134">
        <v>7.78</v>
      </c>
      <c r="L6" s="234"/>
      <c r="M6" s="135">
        <v>24</v>
      </c>
      <c r="N6" s="58">
        <f t="shared" si="1"/>
        <v>0</v>
      </c>
      <c r="O6" s="59">
        <f t="shared" si="2"/>
        <v>0</v>
      </c>
      <c r="P6" s="57">
        <v>0.23</v>
      </c>
      <c r="Q6" s="58">
        <f t="shared" si="3"/>
        <v>0</v>
      </c>
      <c r="R6" s="59">
        <f t="shared" si="4"/>
        <v>0</v>
      </c>
    </row>
    <row r="7" spans="1:18" ht="56.25">
      <c r="A7" s="136">
        <v>3</v>
      </c>
      <c r="B7" s="138" t="s">
        <v>62</v>
      </c>
      <c r="C7" s="264" t="s">
        <v>63</v>
      </c>
      <c r="D7" s="139" t="s">
        <v>64</v>
      </c>
      <c r="E7" s="66">
        <v>100</v>
      </c>
      <c r="F7" s="49"/>
      <c r="G7" s="49"/>
      <c r="H7" s="50"/>
      <c r="I7" s="132"/>
      <c r="J7" s="140">
        <f t="shared" si="0"/>
        <v>100</v>
      </c>
      <c r="K7" s="141">
        <v>1.44</v>
      </c>
      <c r="L7" s="234"/>
      <c r="M7" s="135">
        <v>24</v>
      </c>
      <c r="N7" s="58">
        <f t="shared" si="1"/>
        <v>0</v>
      </c>
      <c r="O7" s="59">
        <f t="shared" si="2"/>
        <v>0</v>
      </c>
      <c r="P7" s="57">
        <v>0.23</v>
      </c>
      <c r="Q7" s="58">
        <f t="shared" si="3"/>
        <v>0</v>
      </c>
      <c r="R7" s="59">
        <f t="shared" si="4"/>
        <v>0</v>
      </c>
    </row>
    <row r="8" spans="1:18" ht="56.25">
      <c r="A8" s="136">
        <v>4</v>
      </c>
      <c r="B8" s="138" t="s">
        <v>65</v>
      </c>
      <c r="C8" s="264"/>
      <c r="D8" s="139" t="s">
        <v>66</v>
      </c>
      <c r="E8" s="66">
        <v>100</v>
      </c>
      <c r="F8" s="49"/>
      <c r="G8" s="49"/>
      <c r="H8" s="50"/>
      <c r="I8" s="132"/>
      <c r="J8" s="140">
        <f t="shared" si="0"/>
        <v>100</v>
      </c>
      <c r="K8" s="141">
        <v>1.49</v>
      </c>
      <c r="L8" s="234"/>
      <c r="M8" s="135">
        <v>24</v>
      </c>
      <c r="N8" s="58">
        <f t="shared" si="1"/>
        <v>0</v>
      </c>
      <c r="O8" s="59">
        <f t="shared" si="2"/>
        <v>0</v>
      </c>
      <c r="P8" s="57">
        <v>0.23</v>
      </c>
      <c r="Q8" s="58">
        <f t="shared" si="3"/>
        <v>0</v>
      </c>
      <c r="R8" s="59">
        <f t="shared" si="4"/>
        <v>0</v>
      </c>
    </row>
    <row r="9" spans="1:18" ht="56.25">
      <c r="A9" s="136">
        <v>5</v>
      </c>
      <c r="B9" s="138" t="s">
        <v>67</v>
      </c>
      <c r="C9" s="264"/>
      <c r="D9" s="139" t="s">
        <v>68</v>
      </c>
      <c r="E9" s="66">
        <v>100</v>
      </c>
      <c r="F9" s="49"/>
      <c r="G9" s="49"/>
      <c r="H9" s="50"/>
      <c r="I9" s="132"/>
      <c r="J9" s="140">
        <f t="shared" si="0"/>
        <v>100</v>
      </c>
      <c r="K9" s="141">
        <v>1.88</v>
      </c>
      <c r="L9" s="234"/>
      <c r="M9" s="135">
        <v>24</v>
      </c>
      <c r="N9" s="58">
        <f t="shared" si="1"/>
        <v>0</v>
      </c>
      <c r="O9" s="59">
        <f t="shared" si="2"/>
        <v>0</v>
      </c>
      <c r="P9" s="57">
        <v>0.23</v>
      </c>
      <c r="Q9" s="58">
        <f t="shared" si="3"/>
        <v>0</v>
      </c>
      <c r="R9" s="59">
        <f t="shared" si="4"/>
        <v>0</v>
      </c>
    </row>
    <row r="10" spans="1:18" ht="45">
      <c r="A10" s="136">
        <v>6</v>
      </c>
      <c r="B10" s="142" t="s">
        <v>69</v>
      </c>
      <c r="C10" s="264" t="s">
        <v>70</v>
      </c>
      <c r="D10" s="264" t="s">
        <v>71</v>
      </c>
      <c r="E10" s="66"/>
      <c r="F10" s="49"/>
      <c r="G10" s="49">
        <v>600</v>
      </c>
      <c r="H10" s="50">
        <v>200</v>
      </c>
      <c r="I10" s="132">
        <v>1500</v>
      </c>
      <c r="J10" s="140">
        <f t="shared" si="0"/>
        <v>2300</v>
      </c>
      <c r="K10" s="141">
        <v>1.39</v>
      </c>
      <c r="L10" s="234"/>
      <c r="M10" s="135">
        <v>24</v>
      </c>
      <c r="N10" s="58">
        <f t="shared" si="1"/>
        <v>0</v>
      </c>
      <c r="O10" s="59">
        <f t="shared" si="2"/>
        <v>0</v>
      </c>
      <c r="P10" s="57">
        <v>0.23</v>
      </c>
      <c r="Q10" s="58">
        <f t="shared" si="3"/>
        <v>0</v>
      </c>
      <c r="R10" s="59">
        <f t="shared" si="4"/>
        <v>0</v>
      </c>
    </row>
    <row r="11" spans="1:18" ht="45">
      <c r="A11" s="136">
        <v>7</v>
      </c>
      <c r="B11" s="142" t="s">
        <v>72</v>
      </c>
      <c r="C11" s="264"/>
      <c r="D11" s="264"/>
      <c r="E11" s="66"/>
      <c r="F11" s="49"/>
      <c r="G11" s="49">
        <v>600</v>
      </c>
      <c r="H11" s="50">
        <v>200</v>
      </c>
      <c r="I11" s="132">
        <v>1500</v>
      </c>
      <c r="J11" s="140">
        <f t="shared" si="0"/>
        <v>2300</v>
      </c>
      <c r="K11" s="141">
        <v>1.44</v>
      </c>
      <c r="L11" s="234"/>
      <c r="M11" s="135">
        <v>24</v>
      </c>
      <c r="N11" s="58">
        <f t="shared" si="1"/>
        <v>0</v>
      </c>
      <c r="O11" s="59">
        <f t="shared" si="2"/>
        <v>0</v>
      </c>
      <c r="P11" s="57">
        <v>0.23</v>
      </c>
      <c r="Q11" s="58">
        <f t="shared" si="3"/>
        <v>0</v>
      </c>
      <c r="R11" s="59">
        <f t="shared" si="4"/>
        <v>0</v>
      </c>
    </row>
    <row r="12" spans="1:18" ht="33.75">
      <c r="A12" s="136">
        <v>8</v>
      </c>
      <c r="B12" s="138" t="s">
        <v>73</v>
      </c>
      <c r="C12" s="139" t="s">
        <v>74</v>
      </c>
      <c r="D12" s="139" t="s">
        <v>75</v>
      </c>
      <c r="E12" s="66">
        <v>45</v>
      </c>
      <c r="F12" s="49"/>
      <c r="G12" s="49">
        <v>50</v>
      </c>
      <c r="H12" s="50">
        <v>300</v>
      </c>
      <c r="I12" s="132">
        <v>600</v>
      </c>
      <c r="J12" s="140">
        <f t="shared" si="0"/>
        <v>995</v>
      </c>
      <c r="K12" s="141">
        <v>1.45</v>
      </c>
      <c r="L12" s="234"/>
      <c r="M12" s="135">
        <v>24</v>
      </c>
      <c r="N12" s="58">
        <f t="shared" si="1"/>
        <v>0</v>
      </c>
      <c r="O12" s="59">
        <f t="shared" si="2"/>
        <v>0</v>
      </c>
      <c r="P12" s="57">
        <v>0.23</v>
      </c>
      <c r="Q12" s="58">
        <f t="shared" si="3"/>
        <v>0</v>
      </c>
      <c r="R12" s="59">
        <f t="shared" si="4"/>
        <v>0</v>
      </c>
    </row>
    <row r="13" spans="1:18" ht="45">
      <c r="A13" s="136">
        <v>9</v>
      </c>
      <c r="B13" s="138" t="s">
        <v>76</v>
      </c>
      <c r="C13" s="139" t="s">
        <v>77</v>
      </c>
      <c r="D13" s="139" t="s">
        <v>78</v>
      </c>
      <c r="E13" s="66"/>
      <c r="F13" s="49"/>
      <c r="G13" s="49"/>
      <c r="H13" s="143"/>
      <c r="I13" s="144">
        <v>500</v>
      </c>
      <c r="J13" s="145">
        <f t="shared" si="0"/>
        <v>500</v>
      </c>
      <c r="K13" s="146">
        <v>1.5</v>
      </c>
      <c r="L13" s="235"/>
      <c r="M13" s="135">
        <v>24</v>
      </c>
      <c r="N13" s="58">
        <f t="shared" si="1"/>
        <v>0</v>
      </c>
      <c r="O13" s="59">
        <f t="shared" si="2"/>
        <v>0</v>
      </c>
      <c r="P13" s="57">
        <v>0.23</v>
      </c>
      <c r="Q13" s="58">
        <f t="shared" si="3"/>
        <v>0</v>
      </c>
      <c r="R13" s="59">
        <f t="shared" si="4"/>
        <v>0</v>
      </c>
    </row>
    <row r="14" spans="1:18" ht="13.5">
      <c r="A14" s="147"/>
      <c r="B14" s="105"/>
      <c r="C14" s="105"/>
      <c r="D14" s="101"/>
      <c r="E14" s="102"/>
      <c r="F14" s="102"/>
      <c r="G14" s="102"/>
      <c r="H14" s="148" t="s">
        <v>37</v>
      </c>
      <c r="I14" s="148"/>
      <c r="J14" s="149"/>
      <c r="K14" s="149"/>
      <c r="L14" s="150"/>
      <c r="M14" s="150"/>
      <c r="N14" s="85">
        <f>SUM(N5:N13)</f>
        <v>0</v>
      </c>
      <c r="O14" s="85">
        <f>SUM(O5:O13)</f>
        <v>0</v>
      </c>
      <c r="P14" s="151"/>
      <c r="Q14" s="85">
        <f>SUM(Q5:Q13)</f>
        <v>0</v>
      </c>
      <c r="R14" s="85">
        <f>SUM(R5:R13)</f>
        <v>0</v>
      </c>
    </row>
    <row r="15" spans="1:18" ht="13.5" customHeight="1">
      <c r="A15" s="147"/>
      <c r="B15" s="265" t="s">
        <v>79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</row>
    <row r="16" spans="1:18" ht="13.5">
      <c r="A16" s="147"/>
      <c r="B16" s="105"/>
      <c r="C16" s="105"/>
      <c r="D16" s="101"/>
      <c r="E16" s="102"/>
      <c r="F16" s="102"/>
      <c r="G16" s="102"/>
      <c r="H16" s="103"/>
      <c r="I16" s="103"/>
      <c r="J16" s="152"/>
      <c r="K16" s="104"/>
      <c r="L16" s="104"/>
      <c r="M16" s="104"/>
      <c r="N16" s="99"/>
      <c r="O16" s="99"/>
      <c r="P16" s="99"/>
      <c r="Q16" s="91"/>
      <c r="R16" s="99"/>
    </row>
    <row r="17" spans="1:18" ht="13.5">
      <c r="A17" s="147"/>
      <c r="B17" s="94" t="s">
        <v>38</v>
      </c>
      <c r="C17" s="94"/>
      <c r="D17" s="95"/>
      <c r="E17" s="153"/>
      <c r="F17" s="153"/>
      <c r="G17" s="153"/>
      <c r="H17" s="103"/>
      <c r="I17" s="103"/>
      <c r="J17" s="152"/>
      <c r="K17" s="104"/>
      <c r="L17" s="104"/>
      <c r="M17" s="104"/>
      <c r="N17" s="99"/>
      <c r="O17" s="99"/>
      <c r="P17" s="99"/>
      <c r="Q17" s="91"/>
      <c r="R17" s="99"/>
    </row>
    <row r="18" spans="1:18" ht="13.5">
      <c r="A18" s="147"/>
      <c r="B18" s="98" t="s">
        <v>80</v>
      </c>
      <c r="C18" s="94"/>
      <c r="D18" s="95"/>
      <c r="E18" s="153"/>
      <c r="F18" s="153"/>
      <c r="G18" s="153"/>
      <c r="H18" s="103"/>
      <c r="I18" s="103"/>
      <c r="J18" s="152"/>
      <c r="K18" s="104"/>
      <c r="L18" s="104"/>
      <c r="M18" s="104"/>
      <c r="N18" s="99"/>
      <c r="O18" s="99"/>
      <c r="P18" s="99"/>
      <c r="Q18" s="91"/>
      <c r="R18" s="99"/>
    </row>
    <row r="19" spans="1:18" ht="13.5">
      <c r="A19" s="147"/>
      <c r="B19" s="98" t="s">
        <v>81</v>
      </c>
      <c r="C19" s="94"/>
      <c r="D19" s="95"/>
      <c r="E19" s="153"/>
      <c r="F19" s="153"/>
      <c r="G19" s="153"/>
      <c r="H19" s="103"/>
      <c r="I19" s="103"/>
      <c r="J19" s="152"/>
      <c r="K19" s="104"/>
      <c r="L19" s="104"/>
      <c r="M19" s="104"/>
      <c r="N19" s="99"/>
      <c r="O19" s="99"/>
      <c r="P19" s="99"/>
      <c r="Q19" s="91"/>
      <c r="R19" s="99"/>
    </row>
    <row r="20" spans="1:18" ht="13.5">
      <c r="A20" s="147"/>
      <c r="B20" s="255" t="s">
        <v>165</v>
      </c>
      <c r="C20" s="256"/>
      <c r="D20" s="101"/>
      <c r="E20" s="102"/>
      <c r="F20" s="102"/>
      <c r="G20" s="102"/>
      <c r="H20" s="103"/>
      <c r="I20" s="103"/>
      <c r="J20" s="152"/>
      <c r="K20" s="104"/>
      <c r="L20" s="104"/>
      <c r="M20" s="104"/>
      <c r="N20" s="99"/>
      <c r="O20" s="99"/>
      <c r="P20" s="99"/>
      <c r="Q20" s="91"/>
      <c r="R20" s="99"/>
    </row>
    <row r="21" spans="1:18" ht="13.5">
      <c r="A21" s="147"/>
      <c r="B21" s="255"/>
      <c r="C21" s="256"/>
      <c r="D21" s="101"/>
      <c r="E21" s="102"/>
      <c r="F21" s="102"/>
      <c r="G21" s="102"/>
      <c r="H21" s="103"/>
      <c r="I21" s="103"/>
      <c r="J21" s="152"/>
      <c r="K21" s="104"/>
      <c r="L21" s="104"/>
      <c r="M21" s="104"/>
      <c r="N21" s="99"/>
      <c r="O21" s="99"/>
      <c r="P21" s="99"/>
      <c r="Q21" s="91"/>
      <c r="R21" s="99"/>
    </row>
    <row r="22" spans="1:18" ht="12.75" customHeight="1">
      <c r="A22" s="147"/>
      <c r="B22" s="266" t="s">
        <v>41</v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</row>
    <row r="23" spans="1:18" ht="13.5">
      <c r="A23" s="147"/>
      <c r="B23" s="105"/>
      <c r="C23" s="105"/>
      <c r="D23" s="101"/>
      <c r="E23" s="102"/>
      <c r="F23" s="102"/>
      <c r="G23" s="102"/>
      <c r="H23" s="103"/>
      <c r="I23" s="103"/>
      <c r="J23" s="152"/>
      <c r="K23" s="104"/>
      <c r="L23" s="104"/>
      <c r="M23" s="104"/>
      <c r="N23" s="99" t="s">
        <v>82</v>
      </c>
      <c r="O23" s="99"/>
      <c r="P23" s="99"/>
      <c r="Q23" s="91"/>
      <c r="R23" s="99"/>
    </row>
    <row r="24" spans="1:18" ht="13.5">
      <c r="A24" s="147"/>
      <c r="B24" s="105"/>
      <c r="C24" s="105"/>
      <c r="D24" s="101"/>
      <c r="E24" s="102"/>
      <c r="F24" s="102"/>
      <c r="G24" s="102"/>
      <c r="H24" s="103"/>
      <c r="I24" s="103"/>
      <c r="J24" s="152"/>
      <c r="K24" s="104"/>
      <c r="L24" s="104"/>
      <c r="M24" s="104"/>
      <c r="N24" s="107"/>
      <c r="O24" s="107"/>
      <c r="P24" s="110" t="s">
        <v>83</v>
      </c>
      <c r="Q24" s="91"/>
      <c r="R24" s="99"/>
    </row>
    <row r="25" ht="12.75">
      <c r="A25" s="147"/>
    </row>
    <row r="26" spans="1:18" ht="50.25" customHeight="1">
      <c r="A26" s="147"/>
      <c r="B26" s="154"/>
      <c r="C26" s="154"/>
      <c r="D26" s="154"/>
      <c r="E26" s="154"/>
      <c r="F26" s="154"/>
      <c r="G26" s="154"/>
      <c r="H26" s="154"/>
      <c r="I26" s="154"/>
      <c r="J26" s="155"/>
      <c r="K26" s="154"/>
      <c r="L26" s="154"/>
      <c r="M26" s="154"/>
      <c r="N26" s="154"/>
      <c r="O26" s="154"/>
      <c r="P26" s="154"/>
      <c r="Q26" s="154"/>
      <c r="R26" s="154"/>
    </row>
    <row r="27" ht="12.75">
      <c r="A27" s="147"/>
    </row>
  </sheetData>
  <sheetProtection selectLockedCells="1" selectUnlockedCells="1"/>
  <mergeCells count="5">
    <mergeCell ref="C7:C9"/>
    <mergeCell ref="C10:C11"/>
    <mergeCell ref="D10:D11"/>
    <mergeCell ref="B15:R15"/>
    <mergeCell ref="B22:R22"/>
  </mergeCells>
  <printOptions/>
  <pageMargins left="0.7" right="0.7" top="0.75" bottom="0.47430555555555554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45" zoomScaleNormal="145" zoomScaleSheetLayoutView="110" zoomScalePageLayoutView="0" workbookViewId="0" topLeftCell="A2">
      <pane xSplit="1" ySplit="4" topLeftCell="B15" activePane="bottomRight" state="frozen"/>
      <selection pane="topLeft" activeCell="A2" sqref="A2"/>
      <selection pane="topRight" activeCell="B2" sqref="B2"/>
      <selection pane="bottomLeft" activeCell="A15" sqref="A15"/>
      <selection pane="bottomRight" activeCell="A16" sqref="A16"/>
    </sheetView>
  </sheetViews>
  <sheetFormatPr defaultColWidth="9.00390625" defaultRowHeight="12.75"/>
  <cols>
    <col min="1" max="1" width="3.375" style="0" customWidth="1"/>
    <col min="2" max="2" width="18.00390625" style="0" customWidth="1"/>
    <col min="3" max="3" width="20.00390625" style="0" customWidth="1"/>
    <col min="4" max="4" width="29.25390625" style="0" customWidth="1"/>
    <col min="5" max="5" width="5.75390625" style="0" customWidth="1"/>
    <col min="6" max="6" width="4.25390625" style="0" customWidth="1"/>
    <col min="7" max="7" width="3.875" style="0" customWidth="1"/>
    <col min="8" max="8" width="6.625" style="0" customWidth="1"/>
    <col min="10" max="10" width="4.75390625" style="0" customWidth="1"/>
    <col min="11" max="11" width="7.25390625" style="0" customWidth="1"/>
    <col min="12" max="12" width="8.00390625" style="0" customWidth="1"/>
  </cols>
  <sheetData>
    <row r="1" spans="6:9" ht="13.5">
      <c r="F1" s="156" t="s">
        <v>84</v>
      </c>
      <c r="G1" s="156"/>
      <c r="H1" s="156"/>
      <c r="I1" s="111"/>
    </row>
    <row r="2" spans="1:12" ht="12.75">
      <c r="A2" s="271" t="s">
        <v>85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ht="14.25" customHeight="1">
      <c r="A3" s="272" t="s">
        <v>1</v>
      </c>
      <c r="B3" s="273" t="s">
        <v>86</v>
      </c>
      <c r="C3" s="273" t="s">
        <v>47</v>
      </c>
      <c r="D3" s="273" t="s">
        <v>48</v>
      </c>
      <c r="E3" s="274" t="s">
        <v>87</v>
      </c>
      <c r="F3" s="274"/>
      <c r="G3" s="274"/>
      <c r="H3" s="274"/>
      <c r="I3" s="274"/>
      <c r="J3" s="274"/>
      <c r="K3" s="274"/>
      <c r="L3" s="274"/>
    </row>
    <row r="4" spans="1:12" ht="89.25" customHeight="1">
      <c r="A4" s="272"/>
      <c r="B4" s="273"/>
      <c r="C4" s="273"/>
      <c r="D4" s="273"/>
      <c r="E4" s="157" t="s">
        <v>12</v>
      </c>
      <c r="F4" s="158" t="s">
        <v>88</v>
      </c>
      <c r="G4" s="159" t="s">
        <v>13</v>
      </c>
      <c r="H4" s="160" t="s">
        <v>89</v>
      </c>
      <c r="I4" s="161" t="s">
        <v>16</v>
      </c>
      <c r="J4" s="162" t="s">
        <v>17</v>
      </c>
      <c r="K4" s="160" t="s">
        <v>18</v>
      </c>
      <c r="L4" s="161" t="s">
        <v>19</v>
      </c>
    </row>
    <row r="5" spans="1:12" ht="13.5">
      <c r="A5" s="163"/>
      <c r="B5" s="164">
        <v>1</v>
      </c>
      <c r="C5" s="164">
        <v>2</v>
      </c>
      <c r="D5" s="164">
        <v>3</v>
      </c>
      <c r="E5" s="165">
        <v>4</v>
      </c>
      <c r="F5" s="166">
        <v>5</v>
      </c>
      <c r="G5" s="167">
        <v>6</v>
      </c>
      <c r="H5" s="168" t="s">
        <v>90</v>
      </c>
      <c r="I5" s="169" t="s">
        <v>91</v>
      </c>
      <c r="J5" s="170">
        <v>9</v>
      </c>
      <c r="K5" s="171" t="s">
        <v>92</v>
      </c>
      <c r="L5" s="172" t="s">
        <v>93</v>
      </c>
    </row>
    <row r="6" spans="1:12" ht="25.5">
      <c r="A6" s="173">
        <v>1</v>
      </c>
      <c r="B6" s="174" t="s">
        <v>94</v>
      </c>
      <c r="C6" s="267" t="s">
        <v>95</v>
      </c>
      <c r="D6" s="267" t="s">
        <v>96</v>
      </c>
      <c r="E6" s="175">
        <v>9000</v>
      </c>
      <c r="F6" s="236"/>
      <c r="G6" s="176">
        <v>24</v>
      </c>
      <c r="H6" s="177">
        <f aca="true" t="shared" si="0" ref="H6:H15">E6*F6</f>
        <v>0</v>
      </c>
      <c r="I6" s="178">
        <f aca="true" t="shared" si="1" ref="I6:I15">G6*H6</f>
        <v>0</v>
      </c>
      <c r="J6" s="179">
        <v>0.23</v>
      </c>
      <c r="K6" s="180">
        <f aca="true" t="shared" si="2" ref="K6:K15">I6*J6</f>
        <v>0</v>
      </c>
      <c r="L6" s="181">
        <f aca="true" t="shared" si="3" ref="L6:L15">I6+K6</f>
        <v>0</v>
      </c>
    </row>
    <row r="7" spans="1:12" ht="25.5">
      <c r="A7" s="173">
        <v>2</v>
      </c>
      <c r="B7" s="174" t="s">
        <v>97</v>
      </c>
      <c r="C7" s="267"/>
      <c r="D7" s="267"/>
      <c r="E7" s="175">
        <v>12000</v>
      </c>
      <c r="F7" s="236"/>
      <c r="G7" s="176">
        <v>24</v>
      </c>
      <c r="H7" s="177">
        <f t="shared" si="0"/>
        <v>0</v>
      </c>
      <c r="I7" s="178">
        <f t="shared" si="1"/>
        <v>0</v>
      </c>
      <c r="J7" s="179">
        <v>0.23</v>
      </c>
      <c r="K7" s="180">
        <f t="shared" si="2"/>
        <v>0</v>
      </c>
      <c r="L7" s="181">
        <f t="shared" si="3"/>
        <v>0</v>
      </c>
    </row>
    <row r="8" spans="1:12" ht="25.5">
      <c r="A8" s="173">
        <v>3</v>
      </c>
      <c r="B8" s="174" t="s">
        <v>98</v>
      </c>
      <c r="C8" s="267"/>
      <c r="D8" s="267"/>
      <c r="E8" s="175">
        <v>8200</v>
      </c>
      <c r="F8" s="236"/>
      <c r="G8" s="182">
        <v>24</v>
      </c>
      <c r="H8" s="177">
        <f t="shared" si="0"/>
        <v>0</v>
      </c>
      <c r="I8" s="178">
        <f t="shared" si="1"/>
        <v>0</v>
      </c>
      <c r="J8" s="179">
        <v>0.23</v>
      </c>
      <c r="K8" s="180">
        <f t="shared" si="2"/>
        <v>0</v>
      </c>
      <c r="L8" s="181">
        <f t="shared" si="3"/>
        <v>0</v>
      </c>
    </row>
    <row r="9" spans="1:12" ht="33.75" customHeight="1">
      <c r="A9" s="173">
        <v>4</v>
      </c>
      <c r="B9" s="174" t="s">
        <v>99</v>
      </c>
      <c r="C9" s="267"/>
      <c r="D9" s="267"/>
      <c r="E9" s="183">
        <v>1600</v>
      </c>
      <c r="F9" s="236"/>
      <c r="G9" s="184">
        <v>24</v>
      </c>
      <c r="H9" s="177">
        <f t="shared" si="0"/>
        <v>0</v>
      </c>
      <c r="I9" s="178">
        <f t="shared" si="1"/>
        <v>0</v>
      </c>
      <c r="J9" s="179">
        <v>0.23</v>
      </c>
      <c r="K9" s="180">
        <f t="shared" si="2"/>
        <v>0</v>
      </c>
      <c r="L9" s="181">
        <f t="shared" si="3"/>
        <v>0</v>
      </c>
    </row>
    <row r="10" spans="1:12" ht="38.25" customHeight="1">
      <c r="A10" s="173">
        <v>5</v>
      </c>
      <c r="B10" s="185" t="s">
        <v>100</v>
      </c>
      <c r="C10" s="268" t="s">
        <v>101</v>
      </c>
      <c r="D10" s="186" t="s">
        <v>102</v>
      </c>
      <c r="E10" s="175">
        <v>220</v>
      </c>
      <c r="F10" s="236"/>
      <c r="G10" s="176">
        <v>24</v>
      </c>
      <c r="H10" s="177">
        <f t="shared" si="0"/>
        <v>0</v>
      </c>
      <c r="I10" s="178">
        <f t="shared" si="1"/>
        <v>0</v>
      </c>
      <c r="J10" s="179">
        <v>0.23</v>
      </c>
      <c r="K10" s="180">
        <f t="shared" si="2"/>
        <v>0</v>
      </c>
      <c r="L10" s="181">
        <f t="shared" si="3"/>
        <v>0</v>
      </c>
    </row>
    <row r="11" spans="1:12" ht="36" customHeight="1">
      <c r="A11" s="173">
        <v>6</v>
      </c>
      <c r="B11" s="174" t="s">
        <v>103</v>
      </c>
      <c r="C11" s="268"/>
      <c r="D11" s="186" t="s">
        <v>104</v>
      </c>
      <c r="E11" s="175">
        <v>1800</v>
      </c>
      <c r="F11" s="237"/>
      <c r="G11" s="176">
        <v>24</v>
      </c>
      <c r="H11" s="177">
        <f t="shared" si="0"/>
        <v>0</v>
      </c>
      <c r="I11" s="178">
        <f t="shared" si="1"/>
        <v>0</v>
      </c>
      <c r="J11" s="179">
        <v>0.23</v>
      </c>
      <c r="K11" s="180">
        <f t="shared" si="2"/>
        <v>0</v>
      </c>
      <c r="L11" s="181">
        <f t="shared" si="3"/>
        <v>0</v>
      </c>
    </row>
    <row r="12" spans="1:12" ht="25.5">
      <c r="A12" s="173">
        <v>7</v>
      </c>
      <c r="B12" s="174" t="s">
        <v>105</v>
      </c>
      <c r="C12" s="187" t="s">
        <v>106</v>
      </c>
      <c r="D12" s="174" t="s">
        <v>107</v>
      </c>
      <c r="E12" s="188">
        <v>600</v>
      </c>
      <c r="F12" s="236"/>
      <c r="G12" s="176">
        <v>24</v>
      </c>
      <c r="H12" s="177">
        <f t="shared" si="0"/>
        <v>0</v>
      </c>
      <c r="I12" s="178">
        <f t="shared" si="1"/>
        <v>0</v>
      </c>
      <c r="J12" s="179">
        <v>0.23</v>
      </c>
      <c r="K12" s="180">
        <f t="shared" si="2"/>
        <v>0</v>
      </c>
      <c r="L12" s="181">
        <f t="shared" si="3"/>
        <v>0</v>
      </c>
    </row>
    <row r="13" spans="1:12" ht="36.75" customHeight="1">
      <c r="A13" s="173">
        <v>8</v>
      </c>
      <c r="B13" s="174" t="s">
        <v>108</v>
      </c>
      <c r="C13" s="185" t="s">
        <v>109</v>
      </c>
      <c r="D13" s="189"/>
      <c r="E13" s="175">
        <v>100</v>
      </c>
      <c r="F13" s="236"/>
      <c r="G13" s="176">
        <v>24</v>
      </c>
      <c r="H13" s="177">
        <f t="shared" si="0"/>
        <v>0</v>
      </c>
      <c r="I13" s="178">
        <f t="shared" si="1"/>
        <v>0</v>
      </c>
      <c r="J13" s="179">
        <v>0.23</v>
      </c>
      <c r="K13" s="180">
        <f t="shared" si="2"/>
        <v>0</v>
      </c>
      <c r="L13" s="181">
        <f t="shared" si="3"/>
        <v>0</v>
      </c>
    </row>
    <row r="14" spans="1:12" ht="37.5" customHeight="1">
      <c r="A14" s="173">
        <v>9</v>
      </c>
      <c r="B14" s="190" t="s">
        <v>110</v>
      </c>
      <c r="C14" s="185" t="s">
        <v>109</v>
      </c>
      <c r="D14" s="191"/>
      <c r="E14" s="175">
        <v>700</v>
      </c>
      <c r="F14" s="236"/>
      <c r="G14" s="176">
        <v>24</v>
      </c>
      <c r="H14" s="177">
        <f t="shared" si="0"/>
        <v>0</v>
      </c>
      <c r="I14" s="178">
        <f t="shared" si="1"/>
        <v>0</v>
      </c>
      <c r="J14" s="179">
        <v>0.23</v>
      </c>
      <c r="K14" s="180">
        <f t="shared" si="2"/>
        <v>0</v>
      </c>
      <c r="L14" s="181">
        <f t="shared" si="3"/>
        <v>0</v>
      </c>
    </row>
    <row r="15" spans="1:12" ht="38.25" customHeight="1" thickBot="1">
      <c r="A15" s="173">
        <v>10</v>
      </c>
      <c r="B15" s="190" t="s">
        <v>111</v>
      </c>
      <c r="C15" s="192" t="s">
        <v>112</v>
      </c>
      <c r="D15" s="193"/>
      <c r="E15" s="175">
        <v>2100</v>
      </c>
      <c r="F15" s="236"/>
      <c r="G15" s="176">
        <v>24</v>
      </c>
      <c r="H15" s="177">
        <f t="shared" si="0"/>
        <v>0</v>
      </c>
      <c r="I15" s="178">
        <f t="shared" si="1"/>
        <v>0</v>
      </c>
      <c r="J15" s="179">
        <v>0.23</v>
      </c>
      <c r="K15" s="180">
        <f t="shared" si="2"/>
        <v>0</v>
      </c>
      <c r="L15" s="181">
        <f t="shared" si="3"/>
        <v>0</v>
      </c>
    </row>
    <row r="16" spans="1:12" ht="26.25" thickBot="1">
      <c r="A16" s="194" t="s">
        <v>168</v>
      </c>
      <c r="B16" s="195" t="s">
        <v>113</v>
      </c>
      <c r="C16" s="196" t="s">
        <v>114</v>
      </c>
      <c r="D16" s="197" t="s">
        <v>115</v>
      </c>
      <c r="E16" s="183">
        <v>1000</v>
      </c>
      <c r="F16" s="269"/>
      <c r="G16" s="269"/>
      <c r="H16" s="269"/>
      <c r="I16" s="269"/>
      <c r="J16" s="269"/>
      <c r="K16" s="269"/>
      <c r="L16" s="269"/>
    </row>
    <row r="17" spans="1:12" ht="15" customHeight="1">
      <c r="A17" s="270" t="s">
        <v>37</v>
      </c>
      <c r="B17" s="270"/>
      <c r="C17" s="270"/>
      <c r="D17" s="270"/>
      <c r="E17" s="270"/>
      <c r="F17" s="270"/>
      <c r="G17" s="270"/>
      <c r="H17" s="198">
        <f>SUM(H6:H15)</f>
        <v>0</v>
      </c>
      <c r="I17" s="199">
        <f>SUM(I6:I15)</f>
        <v>0</v>
      </c>
      <c r="J17" s="200"/>
      <c r="K17" s="199">
        <f>SUM(K6:K15)</f>
        <v>0</v>
      </c>
      <c r="L17" s="199">
        <f>SUM(L6:L15)</f>
        <v>0</v>
      </c>
    </row>
    <row r="18" spans="1:12" ht="13.5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2" ht="13.5">
      <c r="A19" s="201"/>
      <c r="B19" s="203"/>
      <c r="C19" s="204"/>
      <c r="D19" s="204"/>
      <c r="E19" s="202"/>
      <c r="F19" s="202"/>
      <c r="G19" s="202"/>
      <c r="H19" s="202"/>
      <c r="I19" s="202"/>
      <c r="J19" s="202"/>
      <c r="K19" s="202"/>
      <c r="L19" s="202"/>
    </row>
    <row r="20" spans="1:13" ht="13.5">
      <c r="A20" s="201"/>
      <c r="B20" s="93" t="s">
        <v>38</v>
      </c>
      <c r="C20" s="94"/>
      <c r="D20" s="95"/>
      <c r="E20" s="95"/>
      <c r="F20" s="95"/>
      <c r="G20" s="95"/>
      <c r="H20" s="95"/>
      <c r="I20" s="95"/>
      <c r="J20" s="95"/>
      <c r="K20" s="96"/>
      <c r="L20" s="96"/>
      <c r="M20" s="97"/>
    </row>
    <row r="21" spans="1:13" ht="13.5">
      <c r="A21" s="201"/>
      <c r="B21" s="98" t="s">
        <v>116</v>
      </c>
      <c r="C21" s="94"/>
      <c r="D21" s="95"/>
      <c r="E21" s="95"/>
      <c r="F21" s="95"/>
      <c r="G21" s="95"/>
      <c r="H21" s="95"/>
      <c r="I21" s="95"/>
      <c r="J21" s="95"/>
      <c r="K21" s="96"/>
      <c r="L21" s="96"/>
      <c r="M21" s="97"/>
    </row>
    <row r="22" spans="1:13" ht="13.5">
      <c r="A22" s="201"/>
      <c r="B22" s="98" t="s">
        <v>117</v>
      </c>
      <c r="C22" s="94"/>
      <c r="D22" s="95"/>
      <c r="E22" s="102"/>
      <c r="F22" s="102"/>
      <c r="G22" s="102"/>
      <c r="H22" s="102"/>
      <c r="I22" s="102"/>
      <c r="J22" s="102"/>
      <c r="K22" s="103"/>
      <c r="L22" s="103"/>
      <c r="M22" s="104"/>
    </row>
    <row r="23" spans="1:13" s="258" customFormat="1" ht="13.5">
      <c r="A23" s="257"/>
      <c r="B23" s="95" t="s">
        <v>167</v>
      </c>
      <c r="C23" s="94"/>
      <c r="D23" s="95"/>
      <c r="E23" s="102"/>
      <c r="F23" s="102"/>
      <c r="G23" s="102"/>
      <c r="H23" s="102"/>
      <c r="I23" s="102"/>
      <c r="J23" s="102"/>
      <c r="K23" s="103"/>
      <c r="L23" s="103"/>
      <c r="M23" s="104"/>
    </row>
    <row r="24" spans="1:13" ht="13.5">
      <c r="A24" s="201"/>
      <c r="B24" s="98"/>
      <c r="C24" s="94"/>
      <c r="D24" s="95"/>
      <c r="E24" s="102"/>
      <c r="F24" s="102"/>
      <c r="G24" s="102"/>
      <c r="H24" s="102"/>
      <c r="I24" s="102"/>
      <c r="J24" s="102"/>
      <c r="K24" s="103"/>
      <c r="L24" s="103"/>
      <c r="M24" s="104"/>
    </row>
    <row r="25" spans="1:13" ht="13.5">
      <c r="A25" s="201"/>
      <c r="B25" s="100" t="s">
        <v>118</v>
      </c>
      <c r="C25" s="93"/>
      <c r="D25" s="101"/>
      <c r="E25" s="102"/>
      <c r="F25" s="102"/>
      <c r="G25" s="102"/>
      <c r="H25" s="102"/>
      <c r="I25" s="102" t="s">
        <v>119</v>
      </c>
      <c r="J25" s="102"/>
      <c r="K25" s="103"/>
      <c r="L25" s="103"/>
      <c r="M25" s="104"/>
    </row>
    <row r="26" spans="1:13" ht="13.5">
      <c r="A26" s="201"/>
      <c r="B26" s="105"/>
      <c r="C26" s="105"/>
      <c r="D26" s="101"/>
      <c r="E26" s="102"/>
      <c r="F26" s="102"/>
      <c r="G26" s="102"/>
      <c r="H26" s="102"/>
      <c r="I26" s="102"/>
      <c r="J26" s="106" t="s">
        <v>43</v>
      </c>
      <c r="K26" s="103"/>
      <c r="L26" s="103"/>
      <c r="M26" s="6"/>
    </row>
    <row r="27" spans="1:12" ht="13.5">
      <c r="A27" s="201"/>
      <c r="B27" s="105"/>
      <c r="C27" s="105"/>
      <c r="D27" s="101"/>
      <c r="E27" s="102"/>
      <c r="F27" s="102"/>
      <c r="G27" s="102"/>
      <c r="H27" s="102"/>
      <c r="I27" s="102"/>
      <c r="J27" s="102"/>
      <c r="K27" s="103"/>
      <c r="L27" s="103"/>
    </row>
    <row r="28" spans="4:12" ht="13.5">
      <c r="D28" s="205"/>
      <c r="E28" s="205"/>
      <c r="F28" s="205"/>
      <c r="G28" s="205"/>
      <c r="H28" s="205"/>
      <c r="I28" s="205"/>
      <c r="J28" s="205"/>
      <c r="K28" s="205"/>
      <c r="L28" s="205"/>
    </row>
  </sheetData>
  <sheetProtection selectLockedCells="1" selectUnlockedCells="1"/>
  <mergeCells count="11">
    <mergeCell ref="E3:L3"/>
    <mergeCell ref="C6:C9"/>
    <mergeCell ref="D6:D9"/>
    <mergeCell ref="C10:C11"/>
    <mergeCell ref="F16:L16"/>
    <mergeCell ref="A17:G17"/>
    <mergeCell ref="A2:L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145" zoomScaleNormal="145" zoomScaleSheetLayoutView="145" zoomScalePageLayoutView="0" workbookViewId="0" topLeftCell="A1">
      <selection activeCell="I28" sqref="I28"/>
    </sheetView>
  </sheetViews>
  <sheetFormatPr defaultColWidth="9.00390625" defaultRowHeight="12.75"/>
  <cols>
    <col min="1" max="1" width="4.25390625" style="206" customWidth="1"/>
    <col min="2" max="2" width="21.75390625" style="206" customWidth="1"/>
    <col min="3" max="3" width="6.625" style="206" customWidth="1"/>
    <col min="4" max="4" width="6.375" style="206" customWidth="1"/>
    <col min="5" max="5" width="7.375" style="206" customWidth="1"/>
    <col min="6" max="6" width="8.75390625" style="206" customWidth="1"/>
    <col min="7" max="7" width="7.75390625" style="206" customWidth="1"/>
    <col min="8" max="8" width="4.75390625" style="206" customWidth="1"/>
    <col min="9" max="9" width="6.00390625" style="206" customWidth="1"/>
    <col min="10" max="16384" width="9.125" style="206" customWidth="1"/>
  </cols>
  <sheetData>
    <row r="1" spans="1:10" ht="11.25">
      <c r="A1" s="207"/>
      <c r="C1" s="208"/>
      <c r="D1" s="208"/>
      <c r="J1" s="209" t="s">
        <v>120</v>
      </c>
    </row>
    <row r="2" spans="1:4" ht="15" customHeight="1">
      <c r="A2" s="210" t="s">
        <v>121</v>
      </c>
      <c r="B2" s="210"/>
      <c r="C2" s="210"/>
      <c r="D2" s="210"/>
    </row>
    <row r="3" spans="1:11" ht="52.5" customHeight="1">
      <c r="A3" s="211" t="s">
        <v>1</v>
      </c>
      <c r="B3" s="212" t="s">
        <v>46</v>
      </c>
      <c r="C3" s="213" t="s">
        <v>122</v>
      </c>
      <c r="D3" s="214" t="s">
        <v>123</v>
      </c>
      <c r="E3" s="215" t="s">
        <v>124</v>
      </c>
      <c r="F3" s="216" t="s">
        <v>125</v>
      </c>
      <c r="G3" s="161" t="s">
        <v>126</v>
      </c>
      <c r="H3" s="216" t="s">
        <v>17</v>
      </c>
      <c r="I3" s="217" t="s">
        <v>18</v>
      </c>
      <c r="J3" s="161" t="s">
        <v>127</v>
      </c>
      <c r="K3" s="218"/>
    </row>
    <row r="4" spans="1:11" ht="11.25">
      <c r="A4" s="211"/>
      <c r="B4" s="212">
        <v>1</v>
      </c>
      <c r="C4" s="219">
        <v>2</v>
      </c>
      <c r="D4" s="219">
        <v>3</v>
      </c>
      <c r="E4" s="161">
        <v>4</v>
      </c>
      <c r="F4" s="216" t="s">
        <v>128</v>
      </c>
      <c r="G4" s="161" t="s">
        <v>129</v>
      </c>
      <c r="H4" s="216">
        <v>7</v>
      </c>
      <c r="I4" s="217" t="s">
        <v>91</v>
      </c>
      <c r="J4" s="161" t="s">
        <v>130</v>
      </c>
      <c r="K4" s="218"/>
    </row>
    <row r="5" spans="1:11" ht="11.25">
      <c r="A5" s="220">
        <v>1</v>
      </c>
      <c r="B5" s="221" t="s">
        <v>131</v>
      </c>
      <c r="C5" s="277">
        <v>8000</v>
      </c>
      <c r="D5" s="278">
        <v>24</v>
      </c>
      <c r="E5" s="279"/>
      <c r="F5" s="280">
        <f>C5*E5</f>
        <v>0</v>
      </c>
      <c r="G5" s="281">
        <f>D5*F5</f>
        <v>0</v>
      </c>
      <c r="H5" s="282">
        <v>0.23</v>
      </c>
      <c r="I5" s="275">
        <f>G5*H5</f>
        <v>0</v>
      </c>
      <c r="J5" s="276">
        <f>G5+I5</f>
        <v>0</v>
      </c>
      <c r="K5" s="218"/>
    </row>
    <row r="6" spans="1:11" ht="11.25">
      <c r="A6" s="222">
        <v>2</v>
      </c>
      <c r="B6" s="223" t="s">
        <v>132</v>
      </c>
      <c r="C6" s="277"/>
      <c r="D6" s="278"/>
      <c r="E6" s="279"/>
      <c r="F6" s="280"/>
      <c r="G6" s="281"/>
      <c r="H6" s="282"/>
      <c r="I6" s="275"/>
      <c r="J6" s="276"/>
      <c r="K6" s="218"/>
    </row>
    <row r="7" spans="1:11" ht="11.25">
      <c r="A7" s="222">
        <v>3</v>
      </c>
      <c r="B7" s="223" t="s">
        <v>133</v>
      </c>
      <c r="C7" s="277"/>
      <c r="D7" s="278"/>
      <c r="E7" s="279"/>
      <c r="F7" s="280"/>
      <c r="G7" s="281"/>
      <c r="H7" s="282"/>
      <c r="I7" s="275"/>
      <c r="J7" s="276"/>
      <c r="K7" s="218"/>
    </row>
    <row r="8" spans="1:11" ht="11.25">
      <c r="A8" s="222">
        <v>4</v>
      </c>
      <c r="B8" s="223" t="s">
        <v>134</v>
      </c>
      <c r="C8" s="277"/>
      <c r="D8" s="278"/>
      <c r="E8" s="279"/>
      <c r="F8" s="280"/>
      <c r="G8" s="281"/>
      <c r="H8" s="282"/>
      <c r="I8" s="275"/>
      <c r="J8" s="276"/>
      <c r="K8" s="218"/>
    </row>
    <row r="9" spans="1:11" ht="11.25">
      <c r="A9" s="222">
        <v>5</v>
      </c>
      <c r="B9" s="223" t="s">
        <v>135</v>
      </c>
      <c r="C9" s="277"/>
      <c r="D9" s="278"/>
      <c r="E9" s="279"/>
      <c r="F9" s="280"/>
      <c r="G9" s="281"/>
      <c r="H9" s="282"/>
      <c r="I9" s="275"/>
      <c r="J9" s="276"/>
      <c r="K9" s="218"/>
    </row>
    <row r="10" spans="1:11" ht="11.25">
      <c r="A10" s="222">
        <v>6</v>
      </c>
      <c r="B10" s="223" t="s">
        <v>136</v>
      </c>
      <c r="C10" s="277"/>
      <c r="D10" s="278"/>
      <c r="E10" s="279"/>
      <c r="F10" s="280"/>
      <c r="G10" s="281"/>
      <c r="H10" s="282"/>
      <c r="I10" s="275"/>
      <c r="J10" s="276"/>
      <c r="K10" s="218"/>
    </row>
    <row r="11" spans="1:11" ht="11.25">
      <c r="A11" s="222">
        <v>7</v>
      </c>
      <c r="B11" s="223" t="s">
        <v>137</v>
      </c>
      <c r="C11" s="277"/>
      <c r="D11" s="278"/>
      <c r="E11" s="279"/>
      <c r="F11" s="280"/>
      <c r="G11" s="281"/>
      <c r="H11" s="282"/>
      <c r="I11" s="275"/>
      <c r="J11" s="276"/>
      <c r="K11" s="218"/>
    </row>
    <row r="12" spans="1:11" ht="11.25">
      <c r="A12" s="222">
        <v>8</v>
      </c>
      <c r="B12" s="223" t="s">
        <v>138</v>
      </c>
      <c r="C12" s="277"/>
      <c r="D12" s="278"/>
      <c r="E12" s="279"/>
      <c r="F12" s="280"/>
      <c r="G12" s="281"/>
      <c r="H12" s="282"/>
      <c r="I12" s="275"/>
      <c r="J12" s="276"/>
      <c r="K12" s="218"/>
    </row>
    <row r="13" spans="1:11" ht="11.25">
      <c r="A13" s="222">
        <v>9</v>
      </c>
      <c r="B13" s="223" t="s">
        <v>139</v>
      </c>
      <c r="C13" s="277"/>
      <c r="D13" s="278"/>
      <c r="E13" s="279"/>
      <c r="F13" s="280"/>
      <c r="G13" s="281"/>
      <c r="H13" s="282"/>
      <c r="I13" s="275"/>
      <c r="J13" s="276"/>
      <c r="K13" s="218"/>
    </row>
    <row r="14" spans="1:11" ht="11.25">
      <c r="A14" s="222">
        <v>10</v>
      </c>
      <c r="B14" s="223" t="s">
        <v>140</v>
      </c>
      <c r="C14" s="277"/>
      <c r="D14" s="278"/>
      <c r="E14" s="279"/>
      <c r="F14" s="280"/>
      <c r="G14" s="281"/>
      <c r="H14" s="282"/>
      <c r="I14" s="275"/>
      <c r="J14" s="276"/>
      <c r="K14" s="218"/>
    </row>
    <row r="15" spans="1:11" ht="11.25">
      <c r="A15" s="222">
        <v>11</v>
      </c>
      <c r="B15" s="223" t="s">
        <v>141</v>
      </c>
      <c r="C15" s="277"/>
      <c r="D15" s="278"/>
      <c r="E15" s="279"/>
      <c r="F15" s="280"/>
      <c r="G15" s="281"/>
      <c r="H15" s="282"/>
      <c r="I15" s="275"/>
      <c r="J15" s="276"/>
      <c r="K15" s="218"/>
    </row>
    <row r="16" spans="1:11" ht="11.25">
      <c r="A16" s="222">
        <v>12</v>
      </c>
      <c r="B16" s="223" t="s">
        <v>142</v>
      </c>
      <c r="C16" s="277"/>
      <c r="D16" s="278"/>
      <c r="E16" s="279"/>
      <c r="F16" s="280"/>
      <c r="G16" s="281"/>
      <c r="H16" s="282"/>
      <c r="I16" s="275"/>
      <c r="J16" s="276"/>
      <c r="K16" s="218"/>
    </row>
    <row r="17" spans="1:11" ht="11.25">
      <c r="A17" s="222">
        <v>13</v>
      </c>
      <c r="B17" s="224" t="s">
        <v>143</v>
      </c>
      <c r="C17" s="277"/>
      <c r="D17" s="278"/>
      <c r="E17" s="279"/>
      <c r="F17" s="280"/>
      <c r="G17" s="281"/>
      <c r="H17" s="282"/>
      <c r="I17" s="275"/>
      <c r="J17" s="276"/>
      <c r="K17" s="218"/>
    </row>
    <row r="18" spans="1:11" ht="11.25">
      <c r="A18" s="222">
        <v>14</v>
      </c>
      <c r="B18" s="224" t="s">
        <v>144</v>
      </c>
      <c r="C18" s="277"/>
      <c r="D18" s="278"/>
      <c r="E18" s="279"/>
      <c r="F18" s="280"/>
      <c r="G18" s="281"/>
      <c r="H18" s="282"/>
      <c r="I18" s="275"/>
      <c r="J18" s="276"/>
      <c r="K18" s="218"/>
    </row>
    <row r="19" spans="1:11" ht="11.25">
      <c r="A19" s="222">
        <v>15</v>
      </c>
      <c r="B19" s="224" t="s">
        <v>145</v>
      </c>
      <c r="C19" s="277"/>
      <c r="D19" s="278"/>
      <c r="E19" s="279"/>
      <c r="F19" s="280"/>
      <c r="G19" s="281"/>
      <c r="H19" s="282"/>
      <c r="I19" s="275"/>
      <c r="J19" s="276"/>
      <c r="K19" s="218"/>
    </row>
    <row r="20" spans="1:11" ht="11.25">
      <c r="A20" s="222">
        <v>16</v>
      </c>
      <c r="B20" s="224" t="s">
        <v>146</v>
      </c>
      <c r="C20" s="277"/>
      <c r="D20" s="278"/>
      <c r="E20" s="279"/>
      <c r="F20" s="280"/>
      <c r="G20" s="281"/>
      <c r="H20" s="282"/>
      <c r="I20" s="275"/>
      <c r="J20" s="276"/>
      <c r="K20" s="218"/>
    </row>
    <row r="21" spans="1:11" ht="11.25">
      <c r="A21" s="222">
        <v>17</v>
      </c>
      <c r="B21" s="224" t="s">
        <v>147</v>
      </c>
      <c r="C21" s="277"/>
      <c r="D21" s="278"/>
      <c r="E21" s="279"/>
      <c r="F21" s="280"/>
      <c r="G21" s="281"/>
      <c r="H21" s="282"/>
      <c r="I21" s="275"/>
      <c r="J21" s="276"/>
      <c r="K21" s="218"/>
    </row>
    <row r="22" spans="1:11" ht="11.25">
      <c r="A22" s="222">
        <v>18</v>
      </c>
      <c r="B22" s="224" t="s">
        <v>148</v>
      </c>
      <c r="C22" s="277"/>
      <c r="D22" s="278"/>
      <c r="E22" s="279"/>
      <c r="F22" s="280"/>
      <c r="G22" s="281"/>
      <c r="H22" s="282"/>
      <c r="I22" s="275"/>
      <c r="J22" s="276"/>
      <c r="K22" s="218"/>
    </row>
    <row r="23" spans="1:11" ht="11.25">
      <c r="A23" s="225">
        <v>19</v>
      </c>
      <c r="B23" s="224" t="s">
        <v>149</v>
      </c>
      <c r="C23" s="277"/>
      <c r="D23" s="278"/>
      <c r="E23" s="279"/>
      <c r="F23" s="280"/>
      <c r="G23" s="281"/>
      <c r="H23" s="282"/>
      <c r="I23" s="275"/>
      <c r="J23" s="276"/>
      <c r="K23" s="218"/>
    </row>
    <row r="24" spans="1:11" ht="11.25">
      <c r="A24" s="226">
        <v>20</v>
      </c>
      <c r="B24" s="227" t="s">
        <v>150</v>
      </c>
      <c r="C24" s="277"/>
      <c r="D24" s="278"/>
      <c r="E24" s="279"/>
      <c r="F24" s="280"/>
      <c r="G24" s="281"/>
      <c r="H24" s="282"/>
      <c r="I24" s="275"/>
      <c r="J24" s="276"/>
      <c r="K24" s="218"/>
    </row>
    <row r="25" spans="1:11" ht="11.25">
      <c r="A25" s="205" t="s">
        <v>151</v>
      </c>
      <c r="B25" s="228" t="s">
        <v>152</v>
      </c>
      <c r="C25" s="205"/>
      <c r="D25" s="205"/>
      <c r="E25" s="218"/>
      <c r="F25" s="218"/>
      <c r="G25" s="218"/>
      <c r="H25" s="218"/>
      <c r="I25" s="218"/>
      <c r="J25" s="218"/>
      <c r="K25" s="218"/>
    </row>
    <row r="26" spans="1:11" ht="11.25">
      <c r="A26" s="205"/>
      <c r="B26" s="205"/>
      <c r="C26" s="205"/>
      <c r="D26" s="205"/>
      <c r="E26" s="218"/>
      <c r="F26" s="218"/>
      <c r="G26" s="218"/>
      <c r="H26" s="218"/>
      <c r="I26" s="218"/>
      <c r="J26" s="218"/>
      <c r="K26" s="218"/>
    </row>
    <row r="27" spans="1:11" ht="12.75">
      <c r="A27" s="98" t="s">
        <v>153</v>
      </c>
      <c r="B27" s="205"/>
      <c r="C27" s="205"/>
      <c r="D27" s="205"/>
      <c r="E27" s="218"/>
      <c r="F27" s="218"/>
      <c r="G27" s="218"/>
      <c r="H27" s="218"/>
      <c r="I27" s="218"/>
      <c r="J27" s="218"/>
      <c r="K27" s="218"/>
    </row>
    <row r="28" spans="1:11" ht="12.75">
      <c r="A28" s="98" t="s">
        <v>154</v>
      </c>
      <c r="B28" s="229"/>
      <c r="C28" s="229"/>
      <c r="D28" s="229"/>
      <c r="E28" s="218"/>
      <c r="F28" s="218"/>
      <c r="G28" s="218"/>
      <c r="H28" s="218"/>
      <c r="I28" s="218"/>
      <c r="J28" s="218"/>
      <c r="K28" s="218"/>
    </row>
    <row r="29" spans="1:11" ht="12.75">
      <c r="A29" s="98"/>
      <c r="B29" s="229"/>
      <c r="C29" s="229"/>
      <c r="D29" s="229"/>
      <c r="E29" s="218"/>
      <c r="F29" s="218"/>
      <c r="G29" s="218"/>
      <c r="H29" s="218"/>
      <c r="I29" s="218"/>
      <c r="J29" s="218"/>
      <c r="K29" s="218"/>
    </row>
    <row r="30" spans="1:11" ht="12.75">
      <c r="A30" s="98"/>
      <c r="B30" s="229"/>
      <c r="C30" s="229"/>
      <c r="D30" s="229"/>
      <c r="E30" s="218"/>
      <c r="F30" s="218"/>
      <c r="G30" s="218"/>
      <c r="H30" s="218"/>
      <c r="I30" s="218"/>
      <c r="J30" s="218"/>
      <c r="K30" s="218"/>
    </row>
    <row r="31" spans="1:11" ht="11.25">
      <c r="A31" s="230"/>
      <c r="B31" s="230"/>
      <c r="C31" s="230"/>
      <c r="D31" s="230"/>
      <c r="E31" s="218"/>
      <c r="F31" s="218"/>
      <c r="G31" s="218"/>
      <c r="H31" s="218"/>
      <c r="I31" s="218"/>
      <c r="J31" s="218" t="s">
        <v>155</v>
      </c>
      <c r="K31" s="218"/>
    </row>
    <row r="32" spans="1:10" ht="11.25">
      <c r="A32" s="231"/>
      <c r="B32" s="231"/>
      <c r="C32" s="231"/>
      <c r="D32" s="232"/>
      <c r="J32" s="218" t="s">
        <v>156</v>
      </c>
    </row>
  </sheetData>
  <sheetProtection selectLockedCells="1" selectUnlockedCells="1"/>
  <mergeCells count="8">
    <mergeCell ref="I5:I24"/>
    <mergeCell ref="J5:J24"/>
    <mergeCell ref="C5:C24"/>
    <mergeCell ref="D5:D24"/>
    <mergeCell ref="E5:E24"/>
    <mergeCell ref="F5:F24"/>
    <mergeCell ref="G5:G24"/>
    <mergeCell ref="H5:H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="145" zoomScaleNormal="145" zoomScalePageLayoutView="0" workbookViewId="0" topLeftCell="A1">
      <selection activeCell="C8" sqref="C8"/>
    </sheetView>
  </sheetViews>
  <sheetFormatPr defaultColWidth="9.00390625" defaultRowHeight="12.75"/>
  <cols>
    <col min="1" max="1" width="7.125" style="248" customWidth="1"/>
    <col min="2" max="2" width="24.00390625" style="248" customWidth="1"/>
    <col min="3" max="3" width="14.25390625" style="248" customWidth="1"/>
    <col min="4" max="4" width="12.875" style="248" customWidth="1"/>
    <col min="5" max="5" width="9.375" style="248" customWidth="1"/>
    <col min="6" max="6" width="9.75390625" style="248" customWidth="1"/>
    <col min="7" max="7" width="11.25390625" style="248" customWidth="1"/>
    <col min="8" max="8" width="12.75390625" style="248" customWidth="1"/>
    <col min="9" max="9" width="13.75390625" style="248" customWidth="1"/>
    <col min="10" max="16384" width="9.125" style="248" customWidth="1"/>
  </cols>
  <sheetData>
    <row r="2" ht="13.5">
      <c r="B2" s="249" t="s">
        <v>157</v>
      </c>
    </row>
    <row r="3" spans="1:7" ht="46.5" customHeight="1">
      <c r="A3" s="250" t="s">
        <v>158</v>
      </c>
      <c r="B3" s="251" t="s">
        <v>159</v>
      </c>
      <c r="C3" s="238" t="s">
        <v>160</v>
      </c>
      <c r="D3" s="239" t="s">
        <v>161</v>
      </c>
      <c r="E3" s="239" t="s">
        <v>17</v>
      </c>
      <c r="F3" s="239" t="s">
        <v>18</v>
      </c>
      <c r="G3" s="239" t="s">
        <v>19</v>
      </c>
    </row>
    <row r="4" spans="1:7" ht="37.5" customHeight="1">
      <c r="A4" s="252">
        <v>1</v>
      </c>
      <c r="B4" s="253" t="s">
        <v>0</v>
      </c>
      <c r="C4" s="240">
        <f>'Zał 1-Bielizna operacyjna'!O11</f>
        <v>0</v>
      </c>
      <c r="D4" s="241">
        <f>'Zał 1-Bielizna operacyjna'!P11</f>
        <v>0</v>
      </c>
      <c r="E4" s="242">
        <v>0.23</v>
      </c>
      <c r="F4" s="243">
        <f>'Zał 1-Bielizna operacyjna'!R11</f>
        <v>0</v>
      </c>
      <c r="G4" s="241">
        <f>'Zał 1-Bielizna operacyjna'!S11</f>
        <v>0</v>
      </c>
    </row>
    <row r="5" spans="1:7" ht="37.5" customHeight="1">
      <c r="A5" s="252">
        <v>2</v>
      </c>
      <c r="B5" s="253" t="s">
        <v>45</v>
      </c>
      <c r="C5" s="244">
        <f>'zał. 2 - Odzież operacyjna '!N14</f>
        <v>0</v>
      </c>
      <c r="D5" s="245">
        <f>'zał. 2 - Odzież operacyjna '!O14</f>
        <v>0</v>
      </c>
      <c r="E5" s="242">
        <v>0.23</v>
      </c>
      <c r="F5" s="245">
        <f>'zał. 2 - Odzież operacyjna '!Q14</f>
        <v>0</v>
      </c>
      <c r="G5" s="245">
        <f>'zał. 2 - Odzież operacyjna '!R14</f>
        <v>0</v>
      </c>
    </row>
    <row r="6" spans="1:7" ht="39">
      <c r="A6" s="252">
        <v>3</v>
      </c>
      <c r="B6" s="253" t="s">
        <v>162</v>
      </c>
      <c r="C6" s="244">
        <f>'Zał. 3 - Bielizna i odzież ogól'!H17</f>
        <v>0</v>
      </c>
      <c r="D6" s="245">
        <f>'Zał. 3 - Bielizna i odzież ogól'!I17</f>
        <v>0</v>
      </c>
      <c r="E6" s="242">
        <v>0.23</v>
      </c>
      <c r="F6" s="245">
        <f>'Zał. 3 - Bielizna i odzież ogól'!K17</f>
        <v>0</v>
      </c>
      <c r="G6" s="245">
        <f>'Zał. 3 - Bielizna i odzież ogól'!L17</f>
        <v>0</v>
      </c>
    </row>
    <row r="7" spans="1:7" ht="51.75">
      <c r="A7" s="252">
        <v>4</v>
      </c>
      <c r="B7" s="253" t="s">
        <v>121</v>
      </c>
      <c r="C7" s="244">
        <f>'Zal. 4 -Bielizna i odzież Zamaw'!F5:F24</f>
        <v>0</v>
      </c>
      <c r="D7" s="245">
        <f>'Zal. 4 -Bielizna i odzież Zamaw'!G5:G24</f>
        <v>0</v>
      </c>
      <c r="E7" s="242">
        <v>0.23</v>
      </c>
      <c r="F7" s="245">
        <f>'Zal. 4 -Bielizna i odzież Zamaw'!I5:I24</f>
        <v>0</v>
      </c>
      <c r="G7" s="245">
        <f>'Zal. 4 -Bielizna i odzież Zamaw'!J5:J24</f>
        <v>0</v>
      </c>
    </row>
    <row r="8" spans="2:7" ht="15">
      <c r="B8" s="254" t="s">
        <v>163</v>
      </c>
      <c r="C8" s="246">
        <f>SUM(C4:C7)</f>
        <v>0</v>
      </c>
      <c r="D8" s="246">
        <f>SUM(D4:D7)</f>
        <v>0</v>
      </c>
      <c r="E8" s="247"/>
      <c r="F8" s="246">
        <f>SUM(F4:F7)</f>
        <v>0</v>
      </c>
      <c r="G8" s="246">
        <f>SUM(G4:G7)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nzz.jurakp</cp:lastModifiedBy>
  <cp:lastPrinted>2019-04-25T10:25:12Z</cp:lastPrinted>
  <dcterms:modified xsi:type="dcterms:W3CDTF">2019-04-25T10:31:52Z</dcterms:modified>
  <cp:category/>
  <cp:version/>
  <cp:contentType/>
  <cp:contentStatus/>
</cp:coreProperties>
</file>