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ciak\Desktop\Urząd Miasta Inwestycje\Ul. Rynek i ul. Wrocławska - przebudowa\Przetarg na dokończenie prac\"/>
    </mc:Choice>
  </mc:AlternateContent>
  <bookViews>
    <workbookView xWindow="0" yWindow="0" windowWidth="24000" windowHeight="9795"/>
  </bookViews>
  <sheets>
    <sheet name="Rozliczenie całościowe" sheetId="1" r:id="rId1"/>
  </sheets>
  <externalReferences>
    <externalReference r:id="rId2"/>
  </externalReferences>
  <definedNames>
    <definedName name="_xlnm._FilterDatabase" localSheetId="0" hidden="1">'Rozliczenie całościowe'!$A$4:$H$494</definedName>
    <definedName name="POR_VAT">'[1] '!$A$14:$A$17</definedName>
    <definedName name="POR_VAT_kontrolka">'Rozliczenie całościowe'!#REF!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6" i="1" l="1"/>
  <c r="G185" i="1"/>
  <c r="G184" i="1"/>
  <c r="G183" i="1"/>
  <c r="G181" i="1"/>
  <c r="G180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521" i="1" l="1"/>
  <c r="H494" i="1" l="1"/>
  <c r="H492" i="1"/>
  <c r="H493" i="1"/>
  <c r="H487" i="1" l="1"/>
  <c r="H489" i="1"/>
  <c r="H485" i="1" l="1"/>
  <c r="H483" i="1" l="1"/>
  <c r="H484" i="1"/>
  <c r="H481" i="1" l="1"/>
  <c r="H229" i="1"/>
  <c r="H479" i="1"/>
  <c r="H480" i="1"/>
  <c r="F365" i="1"/>
  <c r="H9" i="1" l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6" i="1"/>
  <c r="H57" i="1"/>
  <c r="H58" i="1"/>
  <c r="H60" i="1"/>
  <c r="H61" i="1"/>
  <c r="H62" i="1"/>
  <c r="H64" i="1"/>
  <c r="H65" i="1"/>
  <c r="H66" i="1"/>
  <c r="H67" i="1"/>
  <c r="H68" i="1"/>
  <c r="H70" i="1"/>
  <c r="H71" i="1"/>
  <c r="H72" i="1"/>
  <c r="H74" i="1"/>
  <c r="H78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4" i="1"/>
  <c r="H95" i="1"/>
  <c r="H96" i="1"/>
  <c r="H97" i="1"/>
  <c r="H98" i="1"/>
  <c r="H99" i="1"/>
  <c r="H100" i="1"/>
  <c r="H101" i="1"/>
  <c r="H102" i="1"/>
  <c r="H103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4" i="1"/>
  <c r="H125" i="1"/>
  <c r="H126" i="1"/>
  <c r="H127" i="1"/>
  <c r="H128" i="1"/>
  <c r="H129" i="1"/>
  <c r="H130" i="1"/>
  <c r="H131" i="1"/>
  <c r="H132" i="1"/>
  <c r="H134" i="1"/>
  <c r="H135" i="1"/>
  <c r="H138" i="1"/>
  <c r="H139" i="1"/>
  <c r="H141" i="1"/>
  <c r="H142" i="1"/>
  <c r="H144" i="1"/>
  <c r="H145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4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50" i="1"/>
  <c r="H351" i="1"/>
  <c r="H353" i="1"/>
  <c r="H354" i="1"/>
  <c r="H356" i="1"/>
  <c r="H357" i="1"/>
  <c r="H358" i="1"/>
  <c r="H359" i="1"/>
  <c r="H360" i="1"/>
  <c r="H361" i="1"/>
  <c r="H362" i="1"/>
  <c r="H363" i="1"/>
  <c r="H365" i="1"/>
  <c r="H366" i="1"/>
  <c r="H367" i="1"/>
  <c r="H368" i="1"/>
  <c r="H369" i="1"/>
  <c r="H370" i="1"/>
  <c r="H372" i="1"/>
  <c r="H373" i="1"/>
  <c r="H374" i="1"/>
  <c r="H375" i="1"/>
  <c r="H376" i="1"/>
  <c r="H377" i="1"/>
  <c r="H379" i="1"/>
  <c r="H380" i="1"/>
  <c r="H381" i="1"/>
  <c r="H384" i="1"/>
  <c r="H385" i="1"/>
  <c r="H387" i="1"/>
  <c r="H388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2" i="1"/>
  <c r="H454" i="1"/>
  <c r="H455" i="1"/>
  <c r="H456" i="1"/>
  <c r="H457" i="1"/>
  <c r="H458" i="1"/>
  <c r="H459" i="1"/>
  <c r="H460" i="1"/>
  <c r="H461" i="1"/>
  <c r="H462" i="1"/>
  <c r="H463" i="1"/>
  <c r="H464" i="1"/>
  <c r="H466" i="1"/>
  <c r="H467" i="1"/>
  <c r="H468" i="1"/>
  <c r="H469" i="1"/>
  <c r="H470" i="1"/>
  <c r="H471" i="1"/>
  <c r="H472" i="1"/>
  <c r="H473" i="1"/>
  <c r="H475" i="1"/>
  <c r="H477" i="1"/>
  <c r="H177" i="1" l="1"/>
  <c r="G524" i="1"/>
  <c r="H410" i="1"/>
  <c r="H76" i="1"/>
  <c r="H75" i="1"/>
  <c r="H105" i="1"/>
  <c r="H8" i="1"/>
</calcChain>
</file>

<file path=xl/sharedStrings.xml><?xml version="1.0" encoding="utf-8"?>
<sst xmlns="http://schemas.openxmlformats.org/spreadsheetml/2006/main" count="1587" uniqueCount="554">
  <si>
    <t>l.p.</t>
  </si>
  <si>
    <t>Rodzaje robót, asortymenty, elementy</t>
  </si>
  <si>
    <t>Wartość robót</t>
  </si>
  <si>
    <t>Wartość robót wykonanych od poczatku budowy</t>
  </si>
  <si>
    <t>PLN netto</t>
  </si>
  <si>
    <t>%</t>
  </si>
  <si>
    <t>razem:</t>
  </si>
  <si>
    <t>Komora techniczna fontanny. Fundament pod fontannę</t>
  </si>
  <si>
    <t>Roboty ziemne</t>
  </si>
  <si>
    <t>Komora fontanny</t>
  </si>
  <si>
    <t>Izolacja szlamami bitumicznymi komory przelewowej</t>
  </si>
  <si>
    <t>Fundament oraz ściany digonalne fontanny</t>
  </si>
  <si>
    <t>Izolacja masami bitumicznymi fontanny</t>
  </si>
  <si>
    <t>Pochylnia, wejście do Ratusza</t>
  </si>
  <si>
    <t>Roboty rozbiórkowe</t>
  </si>
  <si>
    <t>Fundamenty pod pochylnie i schody</t>
  </si>
  <si>
    <t>Izolacja masami bitumicznymi</t>
  </si>
  <si>
    <t>Płyta i schody żelbetowe</t>
  </si>
  <si>
    <t>Balustrada</t>
  </si>
  <si>
    <t>Izolacja ścian fundamentowych i fundamentów Ratusza</t>
  </si>
  <si>
    <t>Wyposażenie posadzek</t>
  </si>
  <si>
    <t xml:space="preserve">Osadzenie koszy na śmieci, kolor czarny RAL 9005 </t>
  </si>
  <si>
    <t xml:space="preserve">Dostawa i osadzenie stojaków rowerowych </t>
  </si>
  <si>
    <t xml:space="preserve">Dostawa i montaż tablicy ogłoszeniowej </t>
  </si>
  <si>
    <t>Nagłośnienie</t>
  </si>
  <si>
    <t>Pomiary przy wykopach fundamentowych w terenie równinnym i nizinnym</t>
  </si>
  <si>
    <t>Wywóz ziemi samochodami samowyładowczymi na odległość 10 km grunt.kat. III</t>
  </si>
  <si>
    <t>Odwodnienie wykopu fundamentowego przez pompowanie wody</t>
  </si>
  <si>
    <t>branża</t>
  </si>
  <si>
    <t>Pomiary przy wykopach fundamentowych</t>
  </si>
  <si>
    <t>Wykopy jamiste wykonywane koparkami podsiębiernymi 0.25 m3 na odkład w gruncie kat. III- wykop skarpowy &lt;uwzględniono warstwę rozbiórkową w branży drogowej&gt;</t>
  </si>
  <si>
    <t>Mechaniczne zasypywanie wnęk za ścianami budowli wodno-inżynieryjnych przy wys. nasypu &gt; 4m w gruncie kat. III-IV</t>
  </si>
  <si>
    <t>Wywóz ziemi samochodami  na odległość 10 km grunt.kat. III</t>
  </si>
  <si>
    <t>Zainstalowanie pompy do pompowania wody z wykopu-komora fontanny</t>
  </si>
  <si>
    <t>Komory wewnętrzne fontanny- zasypianie piaskiem drobnym bądź średnim zagęszczonym warstwami do IS= 0,95</t>
  </si>
  <si>
    <t>Dostawa piasku</t>
  </si>
  <si>
    <t>Koszt utylizacji ziemi</t>
  </si>
  <si>
    <t>Podkłady betonowe na podłożu (C8/10), gr. 10 cm</t>
  </si>
  <si>
    <t>(z.V) Izolacje przeciwwilgociowe z papy zgrzewalnej-krotnośc 2</t>
  </si>
  <si>
    <t>Płyta denna komór żelbetowych o gr. do 20 cm, beton C30/C37, W8, klasa ekspozycji XC2</t>
  </si>
  <si>
    <t>Ściany komory żelbetowe o gr. 20 cm, beton C30/C37,W8, klasa ekspozycji XC2</t>
  </si>
  <si>
    <t>Żelbetowe płyty stropowe komór bez żeber</t>
  </si>
  <si>
    <t>Izolacje cieplna z płyt Styrodur 0,032 W/m*K; gr.8 cm</t>
  </si>
  <si>
    <t>Izolacje pionowe ścian i plyty stropowej z folii kubełkowej z gruntowaniem powierzchni</t>
  </si>
  <si>
    <t>Drabinki stalowe w komorach</t>
  </si>
  <si>
    <t>Właz dostepu prostokatny 80x80 cm typu ciężkiego</t>
  </si>
  <si>
    <t>Montaz kratki wentylacyjnej komory</t>
  </si>
  <si>
    <t>Zbrojenie konstrukcji monolitycznych prętami stalowymi okrągłymi gładkimi o śr. do 14 mm (stal A-IIIN)</t>
  </si>
  <si>
    <t>Izolacja pozioma przeciwwilgociowa z elastycznych szlamów uszczelniających na wyrównanym podłożu - nakładana ręcznie</t>
  </si>
  <si>
    <t>Izolacja pozioma z elastycznych szlamów uszczelniających na wyrównanym podłożu - nakładana ręcznie - kolejna warstwa szlamu o gr. 1 mm</t>
  </si>
  <si>
    <t>Izolacja pionowa przeciwwilgociowa z elastycznych szlamów uszczelniających na wyrównanym podłożu - nakładana ręcznie</t>
  </si>
  <si>
    <t>Izolacja pionowa z elastycznych szlamów uszczelniających na wyrównanym podłożu - nakładana ręcznie - kolejna warstwa szlamu o gr. 1 mm</t>
  </si>
  <si>
    <t>Izolacja przeciwwilgociowa z elastycznych szlamów uszczelniających na wyrównanym podłożu w położeniu sufitowym - nakładana ręcznie</t>
  </si>
  <si>
    <t>Izolacja z elastycznych szlamów uszczelniających na wyrównanym podłożu w położeniu sufitowym - nakładana ręcznie - kolejna warstwa szlamu o gr. 1 mm</t>
  </si>
  <si>
    <t>Podkłady betonowe podłożu (C8/10), gr. 10 cm</t>
  </si>
  <si>
    <t>Podkłady betonowe na podłożu (C8/10), gr. 7 cm</t>
  </si>
  <si>
    <t>Deskowanie systemowe drobnowymiarowe ław fundamentowych żelbetowych - objętość nieprzekraczająca 1 m3 w jednym miejscu</t>
  </si>
  <si>
    <t>Deskowanie systemowe drobnowymiarowe ścian prostych żelbetowych</t>
  </si>
  <si>
    <t>Deskowanie systemowe drobnowymiarowe płyt stropowych - objętość nieprzekraczająca 1 m3 w jednym miejscu</t>
  </si>
  <si>
    <t>Betonowanie ław i stóp fundamentowych zbrojonych w deskowaniu systemowym drobnowymiarowym z transportem betonu pompą (beton C30/37, W8)</t>
  </si>
  <si>
    <t>Betonowanie ścian prostych zbrojonych w deskowaniu systemowym drobnowymiarowym z transportem betonu pompą (beton C30/37, W8)</t>
  </si>
  <si>
    <t>Betonowanie płyt stropowych zbrojonych w deskowaniu systemowym drobnowymiarowym z transportem betonu pompą - objętość nieprzekraczająca 1 m3 w jednym miejscu (beton C30/37, W8)</t>
  </si>
  <si>
    <t>Izolacje przeciwwilgociowe pionowe z emulsji bitumicznej - ręczne gruntowanie podłoża</t>
  </si>
  <si>
    <t>Izolacje przeciwwilgociowe pionowe z emulsji bitumicznej - pierwsza warstwa nakładana ręcznie</t>
  </si>
  <si>
    <t>Izolacje przeciwwilgociowe pionowe z emulsji bitumicznej - każda następna warstwa nakładana ręcznie</t>
  </si>
  <si>
    <t>Izolacje przeciwwilgociowe poziome z emulsji bitumicznej - ręczne gruntowanie podłoża</t>
  </si>
  <si>
    <t>Izolacje przeciwwilgociowe poziome z emulsji bitumicznej - pierwsza warstwa nakładana ręcznie</t>
  </si>
  <si>
    <t>Izolacje przeciwwilgociowe poziome z emulsji bitumicznej - każda następna warstwa nakładana ręcznie</t>
  </si>
  <si>
    <t>Rozbiórka elementów konstrukcji betonowych zbrojonych- istniejące schody zewnętrzne</t>
  </si>
  <si>
    <t>Wywiezienie samochodami  gruzu z rozbiórki na odległość 10 km</t>
  </si>
  <si>
    <t>Koszt utylizacji gruzu z rozbiórki</t>
  </si>
  <si>
    <t>Wykopy wykonywane koparkami podsiębiernymi na odkład w gruncie kat. III- wykop skarpowy</t>
  </si>
  <si>
    <t>Mechaniczne zasypywanie wnęk pomiędzy ścianami pochylni i schodów-wypełnienie gruntem mineralnym z zagęszczeniem do wskażnika zagęszczenia Is=0,9</t>
  </si>
  <si>
    <t>Podkłady betonowe w podłożu (C8/10), gr. 10 cm &lt;pochylnie+schody&gt;</t>
  </si>
  <si>
    <t>Deskowanie systemowe drobnowymiarowe ław i ścian fundamentowych żelbetowych - objętość nieprzekraczająca 1 m3 w jednym miejscu</t>
  </si>
  <si>
    <t>Betonowanie ścian prostych zbrojonych w deskowaniu systemowym drobnowymiarowym z transportem betonu pompą (beton C20/25)</t>
  </si>
  <si>
    <t>Płyta żelbetowa schodów - z zastosowaniem pompy do betonu (beton C20/25)</t>
  </si>
  <si>
    <t>Schody żelbetowe - stopnie betonowe zewnętrzne na gotowym podłożu - z zastosowaniem pompy do betonu</t>
  </si>
  <si>
    <t>Wykonanie i montaż balustrady pochylni i schodów według PW</t>
  </si>
  <si>
    <t>Wykopy na odkład koparkami przedsiębiernymi o po- jemności łyżki 0.25 m3 w gruncie kat. III-przyjęto 70% wykopu</t>
  </si>
  <si>
    <t>Wykopy o ścianach pionowych przy odkrywaniu odcinkami istniejących fundamentów- przyjęto 30% wykopu</t>
  </si>
  <si>
    <t>Jednostronne pełne umocnienie ścian wykopów o głębo- kości do 6,0 m</t>
  </si>
  <si>
    <t>Zasypywanie ścian fundamentowych</t>
  </si>
  <si>
    <t>Zagęszczenie nasypów ubijakami mechanicznymi; grun- ty sypkie kat. I-III</t>
  </si>
  <si>
    <t>Tynki renowacyjne jednowarstwowe o gr. 1 cm wykonywane mechanicznie</t>
  </si>
  <si>
    <t>Tynki renowacyjne wykonywane mechanicznie - dodatek za każde 0,5 cm grubości tynku-krotność 4</t>
  </si>
  <si>
    <t>Skucie tynków renowacyjnych</t>
  </si>
  <si>
    <t>Tynki zewnętrzne zwykłe wapienne na ścianach wyko- nywane mechanicznie</t>
  </si>
  <si>
    <t>Nałożonie na tynk wapienny płyty PCV umożliwiającej wentylację wilgoci</t>
  </si>
  <si>
    <t>Wywóz ziemi i gruzu z tynku samochodami samowyła- dowczymi na odległość 10 km grunt.kat. III</t>
  </si>
  <si>
    <t>Koszt utylizacji ziemi i tynku</t>
  </si>
  <si>
    <t>Montaż systemu wentylacji wilgoci PCV umożliwiającej wentylację wilgoci ze ściany fundamentowej z rur i kształtek PCV+kratki wentylacyjne ze stali nierdzewnej 10x10 cm szt.10, montaż zg. z wytycznymi producenta systemu</t>
  </si>
  <si>
    <t>Osadzenie drewnianych ławek parkowych-ławka dwu- stronna z oparciem, z podstawą malowaną na czarno -RAL9905 oraz siedziskami z pasów drewna malowanymi farbą kryjącą szarą RAL 7001 &lt;M02&gt;</t>
  </si>
  <si>
    <t>Osadzenie drewnianych ławek parkowych- ławka jed- nostronna z oparciem, z podstawą malowaną na czarno - RAL9905 oraz siedziskami z pasów drewna malowanymi farbą kryjącą szarą RAL 7001&lt;M03&gt;</t>
  </si>
  <si>
    <t>Osadzenie koszy na śmieci, kolor czarny RAL 9005</t>
  </si>
  <si>
    <t>Dostawa i osadzenie masztu flagowego</t>
  </si>
  <si>
    <t>Dostawa i osadzenie stojaków rowerowych</t>
  </si>
  <si>
    <t>Dostawa i montaż tablicy ogłoszeniowej</t>
  </si>
  <si>
    <t>Dostawa i montaż wycieraczki stalowej oczko 1x1 cm przy wejściu do ratusza wymiary ok. 60x170 cm w korycie ze stali nierdzewnej</t>
  </si>
  <si>
    <t>Dostawa i montaż wycieraczki stalowej przy wejściu do ratusza wymiary ok. 90x150 cm w korycie ze stali nierdzewnej</t>
  </si>
  <si>
    <t>Dostawa i montaż z podłączeniem do kanalizacji de- szczowej kratki ściekowj żeliwnej wym. 45x30 cm</t>
  </si>
  <si>
    <t>Dostawa i osadzenie kraty stalowej ocynkowanej o ocz- ku 2x2 cm pod drzewa projektowane na rynku</t>
  </si>
  <si>
    <t>Dostawa i montaż systemu nagłośnienia Rynku, zgodnie z PW</t>
  </si>
  <si>
    <t>rynek architekt.</t>
  </si>
  <si>
    <t>rynek drogowe</t>
  </si>
  <si>
    <t>Roboty przygotowawcze</t>
  </si>
  <si>
    <t>Roboty pomiarowe przy powierzchniowych robotach ziemnych - odtworzenie trasy i punktów pomiarowych</t>
  </si>
  <si>
    <t>Usunięcie warstwy ziemi urodzajnej (humusu) z darniną o grubości do 15 cm za pomocą spycharek- teren zieleni na rynku</t>
  </si>
  <si>
    <t>Usunięcie warstwy ziemi urodzajnej (humusu) za pomo- cą spycharek - dodatek za dalsze 5 cm ponad 15 cm-krotność 5</t>
  </si>
  <si>
    <t>Wywóz humusu samochodami samowyładowczymi na odległość do 1 km</t>
  </si>
  <si>
    <t>Wywóz humusu samochodami samowyładowczymi - za każdy nast. 1 km - przyjęto 10 km</t>
  </si>
  <si>
    <t>Mechaniczna rozbiorka nawierzchni drogowej bitumicz- nej - grub.warstwy 3 cm</t>
  </si>
  <si>
    <t>Mechaniczna rozbiorka nawierzchni drogowej bitumicz- nej - dalszy 1 cm grub.warstwy- krotność 3</t>
  </si>
  <si>
    <t>Mechaniczna rozbiórka podbudowy tluczniowej - grub. warstwy 10 cm</t>
  </si>
  <si>
    <t>Mechaniczna rozbiórka podbudowy tluczniowej - dalsze 2 cm grub.warstwy- krotność 6</t>
  </si>
  <si>
    <t>Rozbiórka nawierzchni chodników z płyt betonowych 35x35 cm na podsypce cementowo-piaskowej</t>
  </si>
  <si>
    <t>Rozbiorka nawierzchni drogowej z kostki betonowej gr. 6-8 cm na podsypce cementowo-piaskowej</t>
  </si>
  <si>
    <t>Rozbiorka nawierzchni drogowej z kostki betonowej gr. 18 cm na podsypce cementowo-piaskowej</t>
  </si>
  <si>
    <t>Rozbiorka nawierzchni drogowej z kostki granitowej na podsypce cementowo-piaskowej do powtórnego wbudowania na deptaku przy drzewach</t>
  </si>
  <si>
    <t>Rozbiórka kraweżników betonowychi kamiennych na podsypce cementowo-piaskowej i ławie betonowej z oporem</t>
  </si>
  <si>
    <t>Wywiezienie materiałów z rozbiórki samochodami sa- mowyładowczymi na odległość 10 km</t>
  </si>
  <si>
    <t>Utylizacja materiałów z rozbiórki</t>
  </si>
  <si>
    <t>Podbudowy</t>
  </si>
  <si>
    <t>Mechaniczne wykonanie koryta głębokości 48 cm pod chodnik</t>
  </si>
  <si>
    <t>Mechaniczne profilowanie i zagęszczenie podłoża pod warstwy konstrukcyjne nawierzchni w gruncie kat. I-IV</t>
  </si>
  <si>
    <t>Wywóz ziemi samochodami samowyładowczymi na od- ległość do 1 km</t>
  </si>
  <si>
    <t>Wywóz ziemi samochodami samowyładowczymi - za każdy nast. 1 km - przyjęto 10 km</t>
  </si>
  <si>
    <t>Wykonanie warstwy ulepszonego podłoża, mrozooch- ronnej o grubości 40 cm na powierzchni rynku z mieszanki niezwiązanej lub gruntu niewysadzinowego o CBR ? 20% i k10 ? 8m/dobę</t>
  </si>
  <si>
    <t>Wykonanie warstwy ulepszonego podłoża, mrozooch- ronnej o grubości 25 cm na powierzchni deptaków z mieszanki niezwiązanej lub gruntu niewysadzinowego o CBR ? 20% i k10 ? 8m/dobę</t>
  </si>
  <si>
    <t>Podbudowa pomocnicza z gruntu stabilizowanego ce- mentem, grubość 25 cm- na powierzchni rynku</t>
  </si>
  <si>
    <t>Podbudowa pomocnicza z gruntu stabilizowanego ce- mentem, grubość 20 cm- na powierzchni deptaków</t>
  </si>
  <si>
    <t>Podbudowa zasadnicza z kruszywa łamanego stabilizo- wanego mechanicznie o grubości po zagęszczeniu 22 cm, kruszywo kamienne o uziarnieniu 0/31,5 mm</t>
  </si>
  <si>
    <t>Nawierzchnie</t>
  </si>
  <si>
    <t>Wykonanie nawierzchni z płyt kamiennych, granitowych, szarych, płomieniowanych powierzchniowo i łupanych na bokach o szerokości 30 cm, na podsypce cementowo - piaskowej grubości 3 cm</t>
  </si>
  <si>
    <t>Wykonanie nawierzchni z kostki kamiennej, granitowej, szarej, płomieniowanej powierzchniowo o wymiarach 10x10 cm na podsypce cementowo - piaskowej grubości 3 cm</t>
  </si>
  <si>
    <t>Organizacja ruchu i bezpieczeństwo</t>
  </si>
  <si>
    <t>Rozebranie oznakowania pionowego</t>
  </si>
  <si>
    <t>Słupki do znaków drogowych z rur stalowych o śr.70 mm - rozebranie</t>
  </si>
  <si>
    <t>Znaki drogowe płaskie - rozebranie</t>
  </si>
  <si>
    <t>Ustawienie nowego oznakowania pionowego</t>
  </si>
  <si>
    <t>Słupki do znaków drogowych z rur stalowych o śr.70 mm - budowa</t>
  </si>
  <si>
    <t>Zakup i przymocowanie tarcz znaków grupy "średnie", li- ca znaków z foli odblaskowej typu 2</t>
  </si>
  <si>
    <t>Elementy ulic</t>
  </si>
  <si>
    <t>Ustawienie krawężników kamiennych najazdowych 15x22 cm na podsypce cementowo - piaskowej grubości 3 cm i ławie betonowej z oporem (przy drzewach)</t>
  </si>
  <si>
    <t>Ustawienie krawężników kamiennych najazdowych 12x25 cm na podsypce cementowo - piaskowej grubości 3 cm i ławie betonowej z oporem (przy drzewach)</t>
  </si>
  <si>
    <t>Technologia fontanny</t>
  </si>
  <si>
    <t>Filtr piaskowy D600 Q=8,4 m3/h, poliestrowy wzmocnio- ny włóknem szklanym, do zaworu 6-ciodrogowego 1 1”, ze złożem piaskowym</t>
  </si>
  <si>
    <t>Zawór sześciodrogowy automatyczny z ABS, z przyłą- czami 1 1”</t>
  </si>
  <si>
    <t>Pompa obiegowa plastikowa z filtrem wstępnym np. VICTORIA PLUS SILENT Q=8,4m3/h, H=10m, N=0,6 kW, 1-faz; z falownikiem</t>
  </si>
  <si>
    <t>Zmiękczacz wody</t>
  </si>
  <si>
    <t>Urządzenie kontrolno - pomiarowe (Redox i pH)</t>
  </si>
  <si>
    <t>Śluza dozująca tabletki DOSSI 3</t>
  </si>
  <si>
    <t>Zestaw dozujący korektor pH, pompa dozująca, zbiornik roboczy i wanna ochronna</t>
  </si>
  <si>
    <t>Zestaw dozujący dezynfektant , pompa dozująca, zbior- nik roboczy i wanna ochronna</t>
  </si>
  <si>
    <t>Zestaw dozujący środek antyglonowy, , pompa dozująca, zbiornik roboczy i wanna ochronna</t>
  </si>
  <si>
    <t>Elektrozawory</t>
  </si>
  <si>
    <t>Filtr siatkowy z PVC 1”</t>
  </si>
  <si>
    <t>Zawory czerpalne o śr. nominalnej 15 mm ze złaczką na wąż</t>
  </si>
  <si>
    <t>Regulator poziomu wody</t>
  </si>
  <si>
    <t>Dodatki za wykonanie obustronnych podejść do wodo- mierzy skrzydełkowych o śr. nominalnej 40 mm w rurociągach z tworzyw sztucznych - ściany z betonu żwirowego - hydrofornie, kotłownie itp.</t>
  </si>
  <si>
    <t>Wodomierz skrzydełkowy 1 1”, 6 m3/h</t>
  </si>
  <si>
    <t>Pompa zatapialna q=7 m3/h, H=4 m, N=0,48 kW z za- worem kulowym i odcinającym i zaworem zwrotnym do ścieków</t>
  </si>
  <si>
    <t>Pompa obiegowa plastikowa z filtrem wstępnym np. VICTORIA PLUS SILENT 1 HP Q=17m3/h, H=9 m, N= 1,1 kW, 1-faz; z falownikiem</t>
  </si>
  <si>
    <t>Pompa obiegowa plastikowa z filtrem wstępnym np. VICTORIA PLUS SILENT 3HP Q=35m3/h, H=10m, N= 2,2 kW, 1-faz; z falownikiem</t>
  </si>
  <si>
    <t>Dysza główna spieniająca typ FOAMY NOZZLE 35, o wysokości strumienia 1,5 m, wydajności 83 l/min; z oświetleniem LED (białe)</t>
  </si>
  <si>
    <t>Dysza o wysokim strumieniu typ SPEAR 12, o wyso- kości strumienia 2,5 m, wydajności 47 l/min; z oświetleniem LED (białe), z zaworem elektromagnetycznym na dopływie, z systemem podcinania strumienia</t>
  </si>
  <si>
    <t>Dysza zamgławiąjąca Para wodna typ PO-50;</t>
  </si>
  <si>
    <t>Stacja pomiarowo-kontrolna</t>
  </si>
  <si>
    <t>Grzejnik elektryczny typ SE CNS 200 S o mocy 2 kW z automatyczną regulacją temperatury</t>
  </si>
  <si>
    <t>Rurociągi z PVC PN10 o śr. zewnętrznej 63 mm łączo- ne metodą klejenia, na ścianach w budynkach niemieszkalnych - ściany z betonu żwirowego</t>
  </si>
  <si>
    <t>Rurociągi z PVC PN10 o śr. zewnętrznej 50 mm łączo- ne metodą klejenia, na ścianach w budynkach niemieszkalnych - ściany z betonu żwirowego</t>
  </si>
  <si>
    <t>Rurociągi z PVC PN10 o śr. zewnętrznej 40 mm łączone metodą klejenia, na ścianach w budynkach niemieszkalnych - ściany z betonu żwirowego</t>
  </si>
  <si>
    <t>Próba szczelności instalacji wodociągowych z rur z two- rzyw sztucznych</t>
  </si>
  <si>
    <t>Przewody wentylacyjne z blachy nierdzewnej ,kolowe o śr.do 200 mm - nawiew i wywiew</t>
  </si>
  <si>
    <t>Wentylator kanałowy do przewodów okrągłych w wyko- naniu kwasoodpornym typ EDM 100 , N= 13 W wraz z próbą montażową</t>
  </si>
  <si>
    <t>Izolacja kanałów wentylacyjnych i klimatyzacyjnych o przekroju okrągłym matą lamelową ALU LAMELLA MAT firmy ROCKWOOL lub równoważne, mocowaną na szpilki zgrzewane; średnica kanałów do 400 mm</t>
  </si>
  <si>
    <t>Uruchomienie fontanny, szkolenie obsługi</t>
  </si>
  <si>
    <t>Wykonanie dokumentacji powykonawczej</t>
  </si>
  <si>
    <t>Zestaw środków chemiczny do rozruchu</t>
  </si>
  <si>
    <t>Dostawa i montaż szafy głównej technologii - klasa IP55 w obudowie z blachy proszkowanej, z wyłącznikiem głównym obejmująca: zabezpieczenia wszystkich układów pomp przed sucho obiegiem, układ automatyki sterowania czasem pracy pomp i zestawu filtracyjnego -zegar tygodniowy, zestaw sond + przekaźniki (5 szt.) do regulacji poziomu wody w zbiorniku przelewowym oraz zabezpieczeniem pomp przed suchoobiegiem, zasilanie i sterowanie zaworu elektromagnetycznego dostawy wody komunalnej, układ automatyki i sterowania dysz fontanny, zasilanie i zabezpieczenie układu wentylacji pomieszczenia technicznego, zasilanie i zabezpieczenie nagrzewnicy elektrycznej, zasilanie i zabezpieczenia oświetlenia, zasilanie i zabezpieczenie pomp zatapial-nych w studzience</t>
  </si>
  <si>
    <t>Dostawa i montaż szafy sterowania programowego obej- mująca: sterownik centralny programowalny, zegar astronomiczny, drivery lamp, zasilacze lamp i sterowników</t>
  </si>
  <si>
    <t>Przejścia szczelne dla rur o śr. zewn. 225 mm</t>
  </si>
  <si>
    <t>Przejścia szczelne dla rur o śr. zewn. 110 mm</t>
  </si>
  <si>
    <t>Przejścia szczelne dla rur o śr. zewn. 75 mm</t>
  </si>
  <si>
    <t>Przejścia szczelne dla rur o śr. zewn. 40 mm</t>
  </si>
  <si>
    <t>rynek-fontanna</t>
  </si>
  <si>
    <t>Kopanie rowów dla kabli w sposób mechaniczny w gruncie kat. III-IV (uwzględnia zdjęcie wierzchniej warstwy ziemi podczas robót drogowych)</t>
  </si>
  <si>
    <t>Zasypywanie rowów dla kabli wykonanych mechanicznie w gruncie kat. III-IV (uwzględnia zdjęcie wierzchniej warstwy ziemi podczas robót drogowych)</t>
  </si>
  <si>
    <t>Wykopy ręczne wraz z zasypaniem podkopów ziemnych nieumocnionych o długości jednostronnego podkopu do 3 m w gruncie kat. III - wykop pod studnię telekomunikacyjną 600x600mm (uwzględnia zdjęcie wierzchniej warstwy ziemi podczas robót drogowych)</t>
  </si>
  <si>
    <t>Wykopy ręczne wraz z zasypaniem podkopów ziemnych nieumocnionych o długości jednostronnego podkopu do 3 m w gruncie kat. III - wykop pod rozdzielnie doziemną imprez masowych</t>
  </si>
  <si>
    <t>Wykopy ręczne wraz z zasypaniem w gruncie kat. III -wykopy drobne pod doziemne oprawy oświetleniowe oraz gniazda zasilajace montowane w ziemi - przyjeto 0,05m3 na sztukę</t>
  </si>
  <si>
    <t>Ułożenie rur osłonowych z PCW o śr.do 140 mm giętkich o średnicy 50mm</t>
  </si>
  <si>
    <t>Ułożenie rur osłonowych z PCW o śr.do 140 mm giętkich o średnicy 110mm</t>
  </si>
  <si>
    <t>Montaż uziomów poziomych w wykopie o głębokości do0.8 m; kat.gruntu III</t>
  </si>
  <si>
    <t>Mechaniczne pogrążanie uziomów pionowych prętowych w gruncie kat.III</t>
  </si>
  <si>
    <t>Nasypanie warstwy piasku na dnie rowu kablowego o szerokości do 0.4 m</t>
  </si>
  <si>
    <t>Nasypanie warstwy piasku na dnie rowu kablowego o szerokości do 0.6 m</t>
  </si>
  <si>
    <t>Nasypanie warstwy piasku na dnie rowu kablowego - dodatek za każde dalsze 0.2 m szerokości</t>
  </si>
  <si>
    <t>Układanie kabli o masie do 0.5 kg/m w rurach, pustakach lub kanałach zamkniętych YKY 3x6 mm2 (bez żurawia)</t>
  </si>
  <si>
    <t>Układanie kabli o masie do 1.0 kg/m w rurach, pustakach lub kanałach zamkniętych YAKY 4x16 mm2 (bez żurawia)</t>
  </si>
  <si>
    <t>Układanie kabli o masie do 1.0 kg/m w rurach, pustakach lub kanałach zamkniętych YAKY 5x16 mm2 (bez żurawia)</t>
  </si>
  <si>
    <t>Układanie kabli o masie do 3.0 kg/m w rurach, pustakach lub kanałach zamkniętych YAKY 5x25 mm2</t>
  </si>
  <si>
    <t>Układanie kabli o masie do 3.0 kg/m w rurach, pustakach lub kanałach zamkniętych YAKY 5x50 mm2</t>
  </si>
  <si>
    <t>Układanie kabli o masie do 5.5 kg/m w rurach, pustakach lub kanałach zamkniętych YAKY 5x95 mm2</t>
  </si>
  <si>
    <t>Układanie kabli o masie do 1.0 kg/m w słupach (analogia) YAKY 4x25 mm2 (bez żurawia)</t>
  </si>
  <si>
    <t>Układanie kabli o masie do 1.0 kg/m w szafce (analogia)YAKY 4x16 mm2 (bez żurawia)</t>
  </si>
  <si>
    <t>Układanie kabli o masie do 1.0 kg/m w rurach, pustakach lub kanałach zamkniętych YAKY 4x25 mm2 (bez
żurawia)</t>
  </si>
  <si>
    <t>Układanie kabli o masie do 3.0 kg/m podłączenia (analogia) YAKY 5x25 mm2 (bez żurawia)</t>
  </si>
  <si>
    <t>Układanie kabli o masie do 5.5 kg/m podłączenia (analogia) YAKY 5x95 mm2</t>
  </si>
  <si>
    <t>Układanie kabli o masie do 3.0 kg/m podłączenia (analogia) YAKY 5x50 mm2</t>
  </si>
  <si>
    <t>Układanie kabli o masie do 3.0 kg/m w budynkach, budowlach lub na estakadach bez mocowania YAKY 5x50mm2 (bez żurawia)</t>
  </si>
  <si>
    <t>Układanie kabli o masie do 5.5 kg/m w budynkach, budowlach lub na estakadach bez mocowania YAKY 5x95mm2 (bez żurawia)</t>
  </si>
  <si>
    <t>Układanie kabli o masie do 3.0 kg/m w budynkach, budowlach lub na estakadach bez mocowania YAKY 5x25mm2 (bez żurawia)</t>
  </si>
  <si>
    <t>Układanie kabli o masie do 1.0 kg/m w budynkach, budowlach lub na estakadach bez mocowania YKY 3x6mm2 (bez żurawia)</t>
  </si>
  <si>
    <t>Układanie kabli o masie do 3.0 kg/m podłączenia (analogia) YAKY 5x16 mm2 (bez żurawia)</t>
  </si>
  <si>
    <t>Układanie kabli o masie do 3.0 kg/m podłączenia (analogia) YAKY 4x16 mm2 (bez żurawia)</t>
  </si>
  <si>
    <t>Układanie kabli o masie do 1.0 kg/m w słupach (analogia) YKY 3x6 mm2 (bez żurawia)</t>
  </si>
  <si>
    <t>Zarobienie na sucho końca kabla 4-żyłowego o przekroju żył do 16 mm2 na napięcie do 1 kV o izolacji i powłoce z tworzyw sztucznych</t>
  </si>
  <si>
    <t>Zarobienie na sucho końca kabla 5-żyłowego o przekroju żył do 16 mm2 na napięcie do 1 kV o izolacji i powłoce z tworzyw sztucznych</t>
  </si>
  <si>
    <t>Podłączenie przewodów pojedynczych o przekroju żyły do 16 mm2 pod zaciski lub bolce</t>
  </si>
  <si>
    <t>Podłączenie przewodów pojedynczych o przekroju żyły do 50 mm2 pod zaciski lub bolce</t>
  </si>
  <si>
    <t>Zarobienie na sucho końca kabla 4-żyłowego o przekroju żył do 50 mm2 na napięcie do 1 kV o izolacji i powłoce z tworzyw sztucznych</t>
  </si>
  <si>
    <t>Zarobienie na sucho końca kabla 5-żyłowego o przekroju żył do 50 mm2 na napięcie do 1 kV o izolacji i powłoce z tworzyw sztucznych</t>
  </si>
  <si>
    <t>Podłączenie przewodów pojedynczych o przekroju żyły do 120 mm2 pod zaciski lub bolce</t>
  </si>
  <si>
    <t>Powiększanie wnęki pod rozdzielnice elektryczne w podłożu ceglanym</t>
  </si>
  <si>
    <t>Rury ochronne z PCW o śr.ponad 80 mm</t>
  </si>
  <si>
    <t>Układanie kabli o masie do 12.0 kg/m w rurach, pustakach lub kanałach zamkniętych YAKY 4x240 mm2</t>
  </si>
  <si>
    <t>Zarobienie na sucho końca kabla 5-żyłowego o przekroju żył do 400 mm2 na napięcie do 1 kV o izolacji i powłoce z tworzyw sztucznych</t>
  </si>
  <si>
    <t>Podłączenie przewodów pojedynczych o przekroju żyły do 240 mm2 pod zaciski lub bolce</t>
  </si>
  <si>
    <t>Budowa kanalizacji kablowej pierwotnej z rur z tworzyw sztucznych o liczbie warstw 1; liczbie rur 1; liczbie otworów 1. - rura DVR110</t>
  </si>
  <si>
    <t>Budowa studni kablowych prefabrykowanych rozdzielczych SK-1 dwuelementowych w gruncie kat.IV (analogia) do R x 0,5</t>
  </si>
  <si>
    <t>Uszczelnienie otworów kanalizacji pierwotnej uszczelkami z pianką poliuretanową - 1 rura lub kabel w otworze</t>
  </si>
  <si>
    <t>Wciąganie kabli światłowod.do kanal.wciagarką mechan.z rejestratorem siły - kabel w odcinkach o dł. 2km</t>
  </si>
  <si>
    <t>Montaż skrzynek zapasów kabli światłowodowych, montaż w studni (25m zapasu)</t>
  </si>
  <si>
    <t>Montaż elementów systemu telewizji użytkowej - konwerter sygnału z zasilaczem (z materiałem)</t>
  </si>
  <si>
    <t>Próby funkcjonowania elementów systemu telewizji użytkowej - konwerter sygnału</t>
  </si>
  <si>
    <t>Wciąganie mechaniczne kabla F/FTP 4x2x0,5 mm kat.6 w otwór wolny kanalizacji kablowej z przewodem jako materiał</t>
  </si>
  <si>
    <t>Kanał instalacyjny z PCW o szerokości podstawy do 60mm - podłoże inne niż betonowe</t>
  </si>
  <si>
    <t>Montaż i podłączenie "gniazda" zasilania choinki w uchwycie mocującym choinkę</t>
  </si>
  <si>
    <t>Montowanie w rowach muf rozgałęźnych z rur termokur czliwych na kablach wielożyłowych z żyłami Cu o przekroju do 25 mm2 na napięcie do 1 kV o izolacji i powłoce z tworzyw sztucznych (analogia)</t>
  </si>
  <si>
    <t>Montaż i stawianie słupów oświetleniowych o masie do 300 kg stylizowanych żeliwnych 6,0m wg. opracowania</t>
  </si>
  <si>
    <t>Montaż przewodów do opraw oświetleniowych - wciąganie w słupy, rury osłonowe i wysięgniki przy wysokości latarń do 7 m</t>
  </si>
  <si>
    <t>Montaż opraw oświetlenia zewnętrznego na słupie -oprawa stylizowana parkowa optyka dookólna 32 LED 37W 4500lm aluminiowa z kloszem PC IP54 i IK08</t>
  </si>
  <si>
    <t>Montaż opraw doziemnych iluminacji budynku ratusza 80 LED 100W fi320mm, optyka 16x90 dwubarwne (62LED white warm 3000K i 18LED red) IP67 wg. opracowania</t>
  </si>
  <si>
    <t>Montaż opraw doziemnych iluminacji budynku ratusza 80 LED 100W fi320mm, optyka AS dwubarwne (24LED white warm 3000K i 56LED neutral 4000K) IP67 wg.opracowania</t>
  </si>
  <si>
    <t>Montaż opraw doziemnych iluminacji budynku ratusza 27LED 34W optyka 16x90 IP67 liniowa wg. opracowania</t>
  </si>
  <si>
    <t>Montaż opraw doziemnych iluminacji budynku ratusza 36LED 46W optyka Billie 3000K IP67 fi 280mm wg.opracowania</t>
  </si>
  <si>
    <t>Montaż opraw doziemnych iluminacji budynku ratusza najazdowa 80LED AS 100W optyka Billie IP67 fi 320mm wg. opracowania</t>
  </si>
  <si>
    <t>Montaż opraw doziemnych 12LED 17W 4000K IP67 fi 180mm optyka 25st. najazdowa wg. opracowania</t>
  </si>
  <si>
    <t>Montaż opraw doziemnych 18LED 24W 3000K IP67 liniowa optyka 10x41 najazdowa wg. opracowania</t>
  </si>
  <si>
    <t>Montaż opraw doziemnych 9LED 13W 4000K IP67 fi 180mm najazdowa wg. opracowania</t>
  </si>
  <si>
    <t>Montaż opraw doziemnych 36LED 46W 3000K IP67 fi 280mm AS najazdowa wg. opracowania</t>
  </si>
  <si>
    <t>Podłączanie rozdzielnicy fontanny (analogia) (instalacje i rozdzielnica fontanny wg. opracowania dostawcy urządzenia</t>
  </si>
  <si>
    <t>Oprawy świetlówkowe do pomieszczeń produkcyjnych pyłoodporne w obudowie z tworzyw sztucznych 2x36 W w komorze fontanny</t>
  </si>
  <si>
    <t>Podłaczenie tablicy informacyjnej (bez M)</t>
  </si>
  <si>
    <t>Przygotowanie podłoża pod osprzęt instalacyjny mocowany przez przykręcenie do kołków plastykowych osadzonych w podłożu betonowym w komorze fontanny</t>
  </si>
  <si>
    <t>Odgałęźniki bryzgoszczelne z tworzywa sztucznego o 4 wylotach przykręcane w komorze fontanny</t>
  </si>
  <si>
    <t>Łączniki i przyciski instalacyjne bryzgoszczelne jednobiegunowe w komorze fontanny</t>
  </si>
  <si>
    <t>Gniazda instalacyjne wtyczkowe ze stykiem ochronnym bryzgoszczelne 2-biegunowe przykręcane o obciążalności do 16 A i przekroju przewodów do 2.5 mm2 w komorze fontanny</t>
  </si>
  <si>
    <t>Przewody kabelkowe o łącznym przekroju żył do 7.5mm2 układane n.t. na betonie YDY 3x1,5mm2 w komorze fontanny</t>
  </si>
  <si>
    <t>Przewody kabelkowe o łącznym przekroju żył do 7.5mm2 układane n.t. na betonie YDY 3x2,5mm2 w komorze fontanny</t>
  </si>
  <si>
    <t>Montaż złączy w kanalizacji , mufa zapinana, jeden spajany światłowód</t>
  </si>
  <si>
    <t>Montaż złączy - spajany światłowód</t>
  </si>
  <si>
    <t>Montaż obudowy doziemnej z gniazdem dla zasilania targowisk IP67 stal nierdzewna 32A/Z wg. opisu</t>
  </si>
  <si>
    <t>Montaż obudowy doziemnej z gniazdem dla zasilania ogródków podwójna IP67 stal nierdzewna wg. opisu</t>
  </si>
  <si>
    <t>Montaż rozdzielnicy doziemnej dla zasilenia imprez masowych wg. opisu</t>
  </si>
  <si>
    <t>Montaż obudowy doziemnej do podłączenia mikrofonów podwójna IP67 stal nierdzewna wg. opisu</t>
  </si>
  <si>
    <t>Pomiary reflektometryczne linii światłowodowych, pomiary końcowe odcinka regeneratorowego z przełącznicy, dodatek za każdy następny zmierzony światłowód</t>
  </si>
  <si>
    <t xml:space="preserve">Geodezja, oznakowanie robót. </t>
  </si>
  <si>
    <t>Wyłaczenia - wg. taryfy ENEA Operator pkt. 6.1.7a (pozycja M uwzględnia końcowy mnożnik 1,072 do M)</t>
  </si>
  <si>
    <t>Badanie linii kablowej N.N.- kabel 4-żyłowy</t>
  </si>
  <si>
    <t>Badanie linii kablowej N.N.- kabel 3-żyłowy</t>
  </si>
  <si>
    <t>Badanie linii kablowej N.N.- kabel 5-żyłowy</t>
  </si>
  <si>
    <t>Pomiar rezystancji izolacji instalacji elektrycznej - obwód 1-fazowy (pomiar pierwszy)</t>
  </si>
  <si>
    <t>Pomiar rezystancji izolacji instalacji elektrycznej - obwód 1-fazowy (każdy następny pomiar)</t>
  </si>
  <si>
    <t>Badania i pomiary instalacji uziemiającej (pierwszy pomiar)</t>
  </si>
  <si>
    <t>Badania i pomiary instalacji uziemiającej (każdy następny pomiar)</t>
  </si>
  <si>
    <t>Sprawdzenie samoczynnego wyłączania zasilania (pierwsza próba)</t>
  </si>
  <si>
    <t>Sprawdzenie samoczynnego wyłączania zasilania (następna próba)</t>
  </si>
  <si>
    <t>Badanie wyłącznika przeciwporażeniowego różnicowo-prądowego</t>
  </si>
  <si>
    <t>Odgałęźniki bryzgoszczelne z tworzywa sztucznego o 4 wylotach IP68 (analogia) montowane w ziemi</t>
  </si>
  <si>
    <t>Układanie kabli YAKY 4x240 mm2 w korytach i kanałach elektroinstalacyjnych (analogia do Rx3)</t>
  </si>
  <si>
    <t>Podłaczenie parkomatu (bez M)</t>
  </si>
  <si>
    <t>Montaż paneli rozdzielczych światłowodowych w przygotowanych stelażach 19"</t>
  </si>
  <si>
    <t>Montaż wyposażenia szaf dystrybucyjnych 19" - listwa zasilająca</t>
  </si>
  <si>
    <t>Montaż wyposażenia szaf dystrybucyjnych 19" - panel wentylacyjny</t>
  </si>
  <si>
    <t xml:space="preserve">Rozłącznik w istn. szafce oświetleniowej - dobudowa </t>
  </si>
  <si>
    <t>Montaż wyposażenia szaf dystrybucyjnych 19" - urządzenie aktywne</t>
  </si>
  <si>
    <t>Montaż elementów systemu telewizji użytkowej - kamera TVU zewnętrzna</t>
  </si>
  <si>
    <t>Uruchomienie systemu TVU - linia transmisji danych i parametrów sterujących</t>
  </si>
  <si>
    <t>rynek-elektryczne</t>
  </si>
  <si>
    <t>Kanalizacja deszczowa</t>
  </si>
  <si>
    <t>Roboty pomiarowe przy liniowych robotach ziemnych</t>
  </si>
  <si>
    <t>Ręczne wykopy wąskoprzestrzenne lub jamiste ze skarpami o szerokości dna do 1.5 m i głębokości do 1.5 m ze złożeniem urobku na odkład (kat.gr.III)- w miejscach istniejących instalacji podziemnych oraz drzew i krzewów- przyjęto 10% wykopów jako ręczne</t>
  </si>
  <si>
    <t>Wykopy oraz przekopy wykonywane koparkami przedsiębiernymi 0.15 m3 na odkład w gruncie kat.III- przyjęto 90% wykopów jako wykonane mechanicznie</t>
  </si>
  <si>
    <t>Kanały rurowe - podłoża z materiałów sypkich o grub.10 cm - podsypka z piasku pod sieć wodociągową - zagęszczanie mechaniczne</t>
  </si>
  <si>
    <t>Kanały rurowe-podłoża z materiałów sypkich o grub. 20 cm - obsypka piaskiem-zagęszczanie ręczne-krotność 2</t>
  </si>
  <si>
    <t>Zasypanie wykopów koparką z zagęszczeniem mechanicznym ubijakami (gr. warstwy w stanie luźnym 35 cm) - kat. gruntu I-III - współczynnik zagęszczenia Js=0.96)-przyjęto 90% całości</t>
  </si>
  <si>
    <t>Zasypywanie wykopów liniowych o ścianach pionowych głębokości do 1.5 m i szerokości 0.8-1.5 m; kat. gr. III-IV</t>
  </si>
  <si>
    <t>Wywóz ziemi samochodami  na odległość do 1 km grunt.kat. III</t>
  </si>
  <si>
    <t>Wywóz ziemi samochodami  - zakażdy nast. 1 km - przyjęto 15km</t>
  </si>
  <si>
    <t>Opłata za składowanie odpadów na wysypisko - ziemia</t>
  </si>
  <si>
    <t>Przywóz piasku do obsypki i zasypki z odl. 5 km</t>
  </si>
  <si>
    <t>Umocnienie pełne ścian wykopów o szerokości do 1m i glebokości wykopu do 3 m wraz z rozbiórka palami szalunkowymi stalowymi w gruntach suchych kat. III-IV</t>
  </si>
  <si>
    <t>Mechaniczne plantowanie terenu i przygotowanie podłoża grunt kat. III-IV</t>
  </si>
  <si>
    <t>Roboty demontażowe</t>
  </si>
  <si>
    <t>Demontaż istniejących kanałów sieci deszczowej wraz z studniami i wpustami oraz ich wywóz i utylizacja</t>
  </si>
  <si>
    <t>Roboty montażowe</t>
  </si>
  <si>
    <t>Kanały z rur PVC łączonych na wcisk o śr. zewn. 315 mm</t>
  </si>
  <si>
    <t>Kanały z rur PVC łączonych na wcisk o śr. zewn. 200 mm</t>
  </si>
  <si>
    <t>Kanały z rur PVC łączonych na wcisk o śr. zewn. 160 mm</t>
  </si>
  <si>
    <t>Kształtki PVC kanalizacyjne dwukielichowe łączone na wcisk o śr. zewn. 315 mm - wykopy umocnione- trójnik PVC 315/160</t>
  </si>
  <si>
    <t>Kształtki PVC kanalizacyjne dwukielichowe łączone na wcisk o śr. zewn. 200 mm - wykopy umocnione- trójnik PVC 315/200</t>
  </si>
  <si>
    <t>Kształtki PVC kanalizacyjne dwukielichowe łączone na wcisk o śr. zewn. 160 mm - wykopy umocnione- kolano PVC 160</t>
  </si>
  <si>
    <t>Próba wodna szczelności kanałów rurowych o śr.nominalnej 400 mm</t>
  </si>
  <si>
    <t>Próba wodna szczelności kanałów rurowych o śr.nomin. 200 mm</t>
  </si>
  <si>
    <t>Próba wodna szczelności kanałów rurowych o śr.nomin.j 160 mm</t>
  </si>
  <si>
    <t>Studnie z kręgów betonowych i żelbetowych w gotowym wykopie o średnicy 1000 mm</t>
  </si>
  <si>
    <t>Wykonanie elementów odwodnienia ustrojów niosących - wpusty ściekowe uliczne</t>
  </si>
  <si>
    <t>Studzienki kanalizacyjne z gotowych elementów z tworzyw sztucznych o śr. 315 mm i głębokości 2.0 m</t>
  </si>
  <si>
    <t>rynek-KD</t>
  </si>
  <si>
    <t xml:space="preserve">Ręczne karczowanie drzew (śr. 10-15 cm) </t>
  </si>
  <si>
    <t xml:space="preserve">Ręczne karczowanie drzew (śr. 16-25 cm) </t>
  </si>
  <si>
    <t xml:space="preserve">Ręczne karczowanie drzew (śr. 26-35 cm) </t>
  </si>
  <si>
    <t xml:space="preserve">Ręczne karczowanie drzew (śr. 36-45 cm) </t>
  </si>
  <si>
    <t xml:space="preserve">Wywożenie karpiny i gałęzi na odległość 10 km </t>
  </si>
  <si>
    <t>Oczyszczenie terenu z pozostałości po wykarczowaniu (drobne gałęzie, korzenie i kora) z wywiezieniem</t>
  </si>
  <si>
    <t>Zabezpieczenie drzew o średnicy ponad 30 cm na okres wykonywania robót ziemnych</t>
  </si>
  <si>
    <t xml:space="preserve">Odmładzanie starszych drzew o średnicy pni 31-40 cm </t>
  </si>
  <si>
    <t>Montaż ekranów korzeniowych wykonanych z żebrowanej folii HDPE z recyklingu, o żebrowanych ściankach wysokości 600 mm</t>
  </si>
  <si>
    <t xml:space="preserve">Przygotowanie terenu pod sadzenie drzew </t>
  </si>
  <si>
    <t>Kopanie dołów o śr. 0.7 m i głębokości 0.7 m pod drzewa i krzewy w glebie kat. III w terenie płaskim (wymiana gruntu do głębokości 80 cm - grunt rodzimy z humusem w proporcjach 1:1, zmieszany z hydrożelem)</t>
  </si>
  <si>
    <t>Wykonanie mieszanki do nawożenia gleby - grunt rodzimy z humusem w proporcjach 1:1, zmieszany z hydrożelem</t>
  </si>
  <si>
    <t>Sadzenie drzew liściastych form piennych na terenie płaskim w gruncie kat. I-II z częściową zaprawą dołów z hydrożelem- - lipa holenderska</t>
  </si>
  <si>
    <t>Sadzenie drzew liściastych form piennych na terenie płaskim w gruncie kat. I-II oraz kotwienie bryły korzeniowej system np. Greenleaf SAS-M</t>
  </si>
  <si>
    <t>Rozścielenie kory sosnowej przy nasadzeniach warstwą o grubości około 3 cm (pod kratami)</t>
  </si>
  <si>
    <t>Przygotowanie rabat do sadzenia skrzypów (wymiana gruntu do głębokości 40 cm - grunt rodzimy z humusem w proporcjach 1:1, zmieszany z hydrożelem)</t>
  </si>
  <si>
    <t xml:space="preserve">Obsadzenie rabat skrzypami przy ilości 9 szt./m2 </t>
  </si>
  <si>
    <t>Rozścielenie kory sosnowej przy nasadzeniach warstwą o grubości około 3 cm-rabaty</t>
  </si>
  <si>
    <t>Pielęgnacja w okresie gwarancyjnym - CPV 77310000-6</t>
  </si>
  <si>
    <t>Pielęgnacja drzew liściastych form piennych - (łącznie przez 3 lata)- krotność 3</t>
  </si>
  <si>
    <t>Pielęgnacja rabat obsadzonych skrzypami przy ilości roślin 9 szt./m2- (łącznie przez 3 lata)- krotność 3</t>
  </si>
  <si>
    <t>System nawodnienia</t>
  </si>
  <si>
    <t>Dostawa i montaż systemu nawodnienia koszczki, zgodnie z PW</t>
  </si>
  <si>
    <t>Wykonanie systemu nawadniająco-napowietrzającego np.Greenleaf Precint z karbowanych rur perforowanych średnicy 60 mm o długości 2,5 m (małe kraty) i długości 3 m (duże kraty), z zamontowanym wlewem aluminiowym</t>
  </si>
  <si>
    <t>rynek-zieleń</t>
  </si>
  <si>
    <t>Osadzenie drewnianych ławek parkowych-ławka dwustronna z oparciem, z podstawą malowaną na czarno -RAL9905 oraz siedziskami z pasów drewna malowanymi farbą kryjącą szarą RAL 7001 &lt;M02&gt;</t>
  </si>
  <si>
    <t>Osadzenie drewnianych ławek parkowych- ławka jednostronna z oparciem, z podstawą malowaną na czarno- RAL9905 oraz siedziskami z pasów drewna malowanymi farbą kryjącą szarą RAL 7001&lt;M03&gt;</t>
  </si>
  <si>
    <t>Osadzenie drewnianych ławek parkowych-ławka pojedyncza bez oparcia, z podstawą malowaną na czarno -RAL9905 oraz siedziskami z pasów drewna malowanymi farbą kryjącą szarą RAL 7001 &lt;M04&gt;</t>
  </si>
  <si>
    <t>Dostawa i osadzenie kraty stalowej ocynkowanej o oczku 2x2 cm pod drzewa projektowane na deptaku ; wymiar 120x120 cm</t>
  </si>
  <si>
    <t xml:space="preserve">Dostawa i osadzenie odbojników przy lampach </t>
  </si>
  <si>
    <t>wrocławska-architekt.</t>
  </si>
  <si>
    <t>Wywiezienie materiałów z rozbiórki samochodami sa mowyładowczymi na odległość 10 km</t>
  </si>
  <si>
    <t xml:space="preserve">Utylizacja materiałów z rozbiórki </t>
  </si>
  <si>
    <t>Wywóz ziemi samochodami samowyładowczymi na odległość do 1 km</t>
  </si>
  <si>
    <t>Podbudowa zasadnicza z kruszywa łamanego stabilizowanego mechanicznie o grubości po zagęszczeniu 22cm, kruszywo kamienne o uziarnieniu 0/31,5 mm</t>
  </si>
  <si>
    <t>Podbudowa pomocnicza z gruntu stabilizowanego cementem, grubość 20 cm- na powierzchni deptaków</t>
  </si>
  <si>
    <t>Wykonanie nawierzchni z płyt kamiennych, granitowych,szarych, płomieniowanych powierzchniowo i łupanych na bokach o szerokości 30 cm, na podsypce cementowo - piaskowej grubości 3 cm</t>
  </si>
  <si>
    <t>Wykonanie nawierzchni z kostki kamiennej, granitowej,szarej, płomieniowanej powierzchniowo o wymiarach 10x10 cm na podsypce cementowo - piaskowej grubości 3 cm</t>
  </si>
  <si>
    <t>Wykonanie nawierzchni z kostki granitowej na podsypce cementowo piaskowej grubości 3 cm uzyskanej uprzednio z rozbiórki na ul. Wrocławskiej.</t>
  </si>
  <si>
    <t>Słupki do znaków drogowych z rur stalowych o śr.70 mm- rozebranie</t>
  </si>
  <si>
    <t xml:space="preserve">Znaki drogowe płaskie - rozebranie </t>
  </si>
  <si>
    <t>Zakup i przymocowanie tarcz znaków grupy "średnie", lica znaków z foli odblaskowej typu 2</t>
  </si>
  <si>
    <t>wrocławska-drogowe</t>
  </si>
  <si>
    <t>Układanie kabli o masie do 1.0 kg/m w rurach, pustakach lub kanałach zamkniętych YAKY 5x16 mm2 (bezżurawia)</t>
  </si>
  <si>
    <t>Układanie kabli o masie do 1.0 kg/m w rurach, pustakach lub kanałach zamkniętych YAKY 4x25 mm2 (bez żurawia)</t>
  </si>
  <si>
    <t>Montowanie w rowach muf rozgałęźnych z rur termokurczliwych na kablach wielożyłowych z żyłami Cu o przekroju do 25 mm2 na napięcie do 1 kV o izolacji i powłoce z tworzyw sztucznych (analogia)</t>
  </si>
  <si>
    <t>Montaż i stawianie słupów oświetleniowych o masie do 300 kg stylizowanych żeliwnych 4,5m wg. opracowania</t>
  </si>
  <si>
    <t>Montaż przewodów do opraw oświetleniowych - wciąganie w słupy i rury osłonowe przy wysokości latarń do 4 m bez wysięgnika</t>
  </si>
  <si>
    <t>Montaż opraw oświetlenia zewnętrznego na słupie -oprawa stylizowana parkowa optyka dookólna 16 LED27W 3000 lm aluminiowa z kloszem PC IP54 i IK08</t>
  </si>
  <si>
    <t xml:space="preserve">Podłaczenie tablicy informacyjnej (bez M) </t>
  </si>
  <si>
    <t xml:space="preserve">Montaż złączy - spajany światłowód </t>
  </si>
  <si>
    <t xml:space="preserve">Badanie linii kablowej N.N.- kabel 4-żyłowy </t>
  </si>
  <si>
    <t xml:space="preserve">Badanie linii kablowej N.N.- kabel 3-żyłowy </t>
  </si>
  <si>
    <t xml:space="preserve">Badanie linii kablowej N.N.- kabel 5-żyłowy </t>
  </si>
  <si>
    <t>Pomiar rezystancji izolacji instalacji elektrycznej - obwód1-fazowy (pomiar pierwszy)</t>
  </si>
  <si>
    <t>Pomiar rezystancji izolacji instalacji elektrycznej - obwód1-fazowy (każdy następny pomiar)</t>
  </si>
  <si>
    <t>wrocławska-elektryka</t>
  </si>
  <si>
    <t>Kanały rurowe - podłoża z materiałów sypkich o grub.10 cm - podsypka z piasku - zagęszczanie mechaniczne</t>
  </si>
  <si>
    <t>Kanały rurowe - podłoża z materiałów sypkich o grub. 20 cm - obsypka piaskiem - zagęszczanie ręczne-krotność 2</t>
  </si>
  <si>
    <t>Umocnienie pełne ścian wykopów o szerokości do 1m i glebokości wykopu do 3 m wraz z rozbiórka palami sza-</t>
  </si>
  <si>
    <t>Roboty montażowe sieci i rur spustowych</t>
  </si>
  <si>
    <t>Kanały z rur PVC łączonych na wcisk o śr. zewn. 400mm</t>
  </si>
  <si>
    <t>Kanały z rur PVC łączonych na wcisk o śr. zewn. 160mm</t>
  </si>
  <si>
    <t>Kształtki PVC kanalizacyjne dwukielichowe łączone na wcisk o śr. zewn. 400 mm - wykopy umocnione-trójnik PVC 400/160</t>
  </si>
  <si>
    <t>Próba wodna szczelności kanałów rurowych o śr. 400 mm</t>
  </si>
  <si>
    <t>Próba wodna szczelności kanałów rurowych o śr.315 mm</t>
  </si>
  <si>
    <t>Próba wodna szczelności kanałów rurowych o śr. 160 mm</t>
  </si>
  <si>
    <t>Roboty montażowe- odwodnienie liniowe Qmax 225</t>
  </si>
  <si>
    <t>Odwodnienia liniowe z tworzywa MDPE wyposażone w krawędź żeliwną z powłoką KTL dla zastosowań dla ruchu pieszego; żeliwna krawędź QGuard, do nawierzchni betonowych i asfaltowych, szerokość szczeliny wlotowej 8 mm, szerokość w świetle 225mm, długość budowlana 200 cm, powierzchnia wlotowa krawędzi 109 cm2/m, ; klasa obciążenia D400</t>
  </si>
  <si>
    <t>Skrzynka odpływowa z włazem żeliwnym (dwuczęścio- wa)- skrzynka odpływowa ACO Qmax® dla obciążeń klasy D400 - komora dostępowa do kanału Qmax 225 z możliwością odprowadzenia osadu do konalizacji de- szczowej</t>
  </si>
  <si>
    <t>wrocławska-KD</t>
  </si>
  <si>
    <t>Sadzenie drzew liściastych form piennych na terenie płaskim w gruncie kat. I-II z częściową zaprawą dołów z hydrożelem- - głóg ’Paul’s Scarlet’</t>
  </si>
  <si>
    <t>wrocławska-zieleń</t>
  </si>
  <si>
    <t>d.1.1.</t>
  </si>
  <si>
    <t>d.1.2.</t>
  </si>
  <si>
    <t>d.1.3.</t>
  </si>
  <si>
    <t>d.1.4.</t>
  </si>
  <si>
    <t>d.1.5.</t>
  </si>
  <si>
    <t>d.1.6.</t>
  </si>
  <si>
    <t>d.1.7.</t>
  </si>
  <si>
    <t>d.2.7</t>
  </si>
  <si>
    <t>d.1.3</t>
  </si>
  <si>
    <t>d.1.1.1.</t>
  </si>
  <si>
    <t>d.1.1.2.</t>
  </si>
  <si>
    <t>d.1.1.3.</t>
  </si>
  <si>
    <t>d.1.1.4.</t>
  </si>
  <si>
    <t>d.1.1.5.</t>
  </si>
  <si>
    <t>d.1.1.6.</t>
  </si>
  <si>
    <t>d.1.1.7.</t>
  </si>
  <si>
    <t>d.1.1.8.</t>
  </si>
  <si>
    <t>d.1.1.9.</t>
  </si>
  <si>
    <t>d.1.1.10.</t>
  </si>
  <si>
    <t>d.1.1.11.</t>
  </si>
  <si>
    <t>d.1.1.12.</t>
  </si>
  <si>
    <t>d.1.1.13.</t>
  </si>
  <si>
    <t>d.1.2.14.</t>
  </si>
  <si>
    <t>d.1.3.15.</t>
  </si>
  <si>
    <t>d.1.3.16.</t>
  </si>
  <si>
    <t>d.1.3.17.</t>
  </si>
  <si>
    <t>d.1.3.18.</t>
  </si>
  <si>
    <t>d.1.3.19.</t>
  </si>
  <si>
    <t>d.1.3.20.</t>
  </si>
  <si>
    <t>d.1.3.21.</t>
  </si>
  <si>
    <t>d.1.3.22.</t>
  </si>
  <si>
    <t>d.1.3.23.</t>
  </si>
  <si>
    <t>d.1.3.24.</t>
  </si>
  <si>
    <t>d.1.3.25.</t>
  </si>
  <si>
    <t>d.2.8.</t>
  </si>
  <si>
    <t>d.2.9</t>
  </si>
  <si>
    <t>d.2.10.</t>
  </si>
  <si>
    <t>d.2.11.</t>
  </si>
  <si>
    <t>d.2.12.</t>
  </si>
  <si>
    <t>d.3.13.</t>
  </si>
  <si>
    <t>d.3.14.</t>
  </si>
  <si>
    <t>d.3.15.</t>
  </si>
  <si>
    <t>d.4.1.16.</t>
  </si>
  <si>
    <t>d.4.1.17.</t>
  </si>
  <si>
    <t>d.4.2.18.</t>
  </si>
  <si>
    <t>d.4.2.19.</t>
  </si>
  <si>
    <t>d.5.20</t>
  </si>
  <si>
    <t>d.5.21</t>
  </si>
  <si>
    <t>d.1.8.</t>
  </si>
  <si>
    <t>d.1.9.</t>
  </si>
  <si>
    <t>d.1.10.</t>
  </si>
  <si>
    <t>d.1.11.</t>
  </si>
  <si>
    <t>d.1.12.</t>
  </si>
  <si>
    <t>d.1.13.</t>
  </si>
  <si>
    <t>d.1.14.</t>
  </si>
  <si>
    <t>d.1.15.</t>
  </si>
  <si>
    <t>d.1.16.</t>
  </si>
  <si>
    <t>d.2.17.</t>
  </si>
  <si>
    <t>d.2.18.</t>
  </si>
  <si>
    <t>d.2.19.</t>
  </si>
  <si>
    <t>d.2.20.</t>
  </si>
  <si>
    <t>d.2.21.</t>
  </si>
  <si>
    <t>d.2.22.</t>
  </si>
  <si>
    <t>d.2.23.</t>
  </si>
  <si>
    <t>d.2.24.</t>
  </si>
  <si>
    <t>d.2.25.</t>
  </si>
  <si>
    <t>d.3.26.</t>
  </si>
  <si>
    <t>d.3.27.</t>
  </si>
  <si>
    <t>d.4.1.28.</t>
  </si>
  <si>
    <t>d.4.1.29.</t>
  </si>
  <si>
    <t>d.4.2.30.</t>
  </si>
  <si>
    <t>d.4.2.31.</t>
  </si>
  <si>
    <t>d.5.32.</t>
  </si>
  <si>
    <t>d.5.33.</t>
  </si>
  <si>
    <t>d.1.4.26.</t>
  </si>
  <si>
    <t>d.1.4.27</t>
  </si>
  <si>
    <t>d.1.17.</t>
  </si>
  <si>
    <t>d.1.18.</t>
  </si>
  <si>
    <t>d.1.19.</t>
  </si>
  <si>
    <t>d.1.20.</t>
  </si>
  <si>
    <t>d.1.21.</t>
  </si>
  <si>
    <t>d.1.22.</t>
  </si>
  <si>
    <t>d.1.23.</t>
  </si>
  <si>
    <t>d.1.24.</t>
  </si>
  <si>
    <t>d.1.25.</t>
  </si>
  <si>
    <t>d.1.26.</t>
  </si>
  <si>
    <t>d.1.27.</t>
  </si>
  <si>
    <t>d.1.28.</t>
  </si>
  <si>
    <t>d.1.29.</t>
  </si>
  <si>
    <t>d.1.30.</t>
  </si>
  <si>
    <t>d.1.31.</t>
  </si>
  <si>
    <t>d.1.32.</t>
  </si>
  <si>
    <t>d.1.33.</t>
  </si>
  <si>
    <t>d.1.34.</t>
  </si>
  <si>
    <t>d.1.35.</t>
  </si>
  <si>
    <t>d.1.36.</t>
  </si>
  <si>
    <t>d.1.37.</t>
  </si>
  <si>
    <t>d.1.38.</t>
  </si>
  <si>
    <t>d.1.39</t>
  </si>
  <si>
    <t>d.1.40.</t>
  </si>
  <si>
    <t>d.1.41.</t>
  </si>
  <si>
    <t>d.1.42.</t>
  </si>
  <si>
    <t>d.1.43.</t>
  </si>
  <si>
    <t>d.1.44.</t>
  </si>
  <si>
    <t>d.1.45.</t>
  </si>
  <si>
    <t xml:space="preserve">Ręczne ścinanie i karczowanie krzewów i żywopłota </t>
  </si>
  <si>
    <t>Protokół konieczności z dnia 2.08.2021</t>
  </si>
  <si>
    <t>Podlanie podsypki mleczkiem cementowym</t>
  </si>
  <si>
    <t>Roboty dodatkowe na kan. deszcz. ul. Wrocławska</t>
  </si>
  <si>
    <t>Zarobienie na sucho końca kabla 5-żyłowego o
przekroju żył do 120 mm2 na napięcie do 1 kV
o izolacji i powłoce z tworzyw sztucznych</t>
  </si>
  <si>
    <t>Protokół konieczności nr 2 z dnia 8.11.2021</t>
  </si>
  <si>
    <t>Zabezpieczenie fundamentów ratusza</t>
  </si>
  <si>
    <t>Rozbiórka stropu starego szamba</t>
  </si>
  <si>
    <t>Budowa dodatkowej kanalizacji kablowej na rynku</t>
  </si>
  <si>
    <t>Protokół konieczności nr 3 z dnia 10.12.2021</t>
  </si>
  <si>
    <t>Uchwyty na flagi i donice</t>
  </si>
  <si>
    <t>Protokół konieczności nr 4 z dnia 24.02.2022</t>
  </si>
  <si>
    <t>Kraty zsypów piwnicznych w ul. Wrocławskiej</t>
  </si>
  <si>
    <t>Zmiana technologii fontanny</t>
  </si>
  <si>
    <t>Protokół konieczności nr 5 z dnia 10.05.2022</t>
  </si>
  <si>
    <t>Czyszczaki i piony żeliwne na ul. Wrocławskiej</t>
  </si>
  <si>
    <t>Czyszczaki żeliwne na Rynku</t>
  </si>
  <si>
    <t xml:space="preserve">Uziemienie ratusza </t>
  </si>
  <si>
    <t>Ul.Wrocławska</t>
  </si>
  <si>
    <t>Ułożenie geotkaniny</t>
  </si>
  <si>
    <t>Rynek</t>
  </si>
  <si>
    <t>Mechaniczne profilowanie i zagęszczenie podłoża pod warstwy konstrukcyjne nawierzchni w gruncie kat. I-IV - dodatek za naddatek powierzchni</t>
  </si>
  <si>
    <t>Wywóz ziemi samochodami samowyładowczymi na odległość do 1 km -dodatek</t>
  </si>
  <si>
    <t>Wywóz ziemi samochodami samowyładowczymi - za każdy nast. 1 km - przyjęto 10 km - dodatek</t>
  </si>
  <si>
    <t>Warstwa ulepszonego podłoża - piasek gr. 25 cm</t>
  </si>
  <si>
    <t xml:space="preserve"> Podbudowa pomocnicza z gruntu stabilizowanego cementem, grubość 20 cm- na powierzchni deptaków - dodatkowa powierzchnia</t>
  </si>
  <si>
    <t>Podbudowa zasadnicza z kruszywa łamanego stabilizowanego mechanicznie o grubości po zagęszczeniu 22cm, kruszywo kamienne o uziarnieniu 0/31,5 mm - dodatkowa powierzchnia</t>
  </si>
  <si>
    <t>Wykonanie nawierzchni z kostki kamiennej, granitowej,szarej, płomieniowanej powierzchniowo o wymiarach 10x10 cm na podsypce cementowo - piaskowej grubości 3 cm -dodatkowa powierzchnia</t>
  </si>
  <si>
    <t>Wykonanie nawierzchni z kostki granitowej na podsypce cementowo piaskowej grubości 3 cm uzyskanej uprzednio z rozbiórki na ul. Wrocławskiej - umniejszenie powierzchni</t>
  </si>
  <si>
    <t>Kwota netto przelana na konto PSS - zgodnie z protokołami odbioru.</t>
  </si>
  <si>
    <t>Wykonanie warstwy ulepszonego podłoża, mrozooch- ronnej o grubości 40 cm na powierzchni rynku z mieszanki niezwiązanej lub gruntu niewysadzinowego o CBR ? 20% i k10 ? 8m/dobę - zwiększona powierzchnia</t>
  </si>
  <si>
    <t>Podbudowa pomocnicza z gruntu stabilizowanego ce- mentem, grubość 25 cm- na powierzchni rynku - zwiekszona powierzchnia</t>
  </si>
  <si>
    <t>Podbudowa zasadnicza z kruszywa łamanego stabilizo- wanego mechanicznie o grubości po zagęszczeniu 22 cm, kruszywo kamienne o uziarnieniu 0/31,5 mm - zwiększona powierzchnia</t>
  </si>
  <si>
    <t>Kraty zsypów piwnicznych na Rynku (materiał: ramy są własnością Zamawiającego)</t>
  </si>
  <si>
    <t>Rozbiórka nawierzchni drogowej z kostki betonowej gr.6-8 cm na podsypce cementowo-piaskowej</t>
  </si>
  <si>
    <t>Wywiezienie materiałów z rozbiórki samochodami samowyładowczymi</t>
  </si>
  <si>
    <t>Mechaniczne wykonanie koryta głębokości 78 cm - dodatek za zwiekszenie głębokości (naddatek powierzchni)</t>
  </si>
  <si>
    <t>Zasypanie wykopów koparką z zagęszczeniem mechanicznym ubijakami (gr. warstwy w stanie luźnym 35 cm) - kat. gruntu I-III - współczynnik zagęszczenia Js=0.96)</t>
  </si>
  <si>
    <t>Rozbiórka podbudowy z betonu gr.20 cm - ręczne skucie</t>
  </si>
  <si>
    <t>Jednostka</t>
  </si>
  <si>
    <t>m3</t>
  </si>
  <si>
    <t>szt.bud.</t>
  </si>
  <si>
    <t>m2</t>
  </si>
  <si>
    <t>m</t>
  </si>
  <si>
    <t>szt.</t>
  </si>
  <si>
    <t>kpl.</t>
  </si>
  <si>
    <t>t</t>
  </si>
  <si>
    <t>Ilość zgodna z kosztorysem</t>
  </si>
  <si>
    <t>ha</t>
  </si>
  <si>
    <t>dm3</t>
  </si>
  <si>
    <t>km</t>
  </si>
  <si>
    <t>mp</t>
  </si>
  <si>
    <t>Mechaniczne wykonanie koryta głębokości 98 cm - dodatek za zwiększenie głębokości</t>
  </si>
  <si>
    <t>Protokół z inwentaryzacji robót wykonanych przez Polskie Surowce Skalne Sp. z o.o. Grupa Budowlana ul.Wrocławska 2D, 55-040 Bielany Wrocławskie na budowie "Przebudowa Rynku i ul.Wrocławskiej w Kościanie w ramach realizacji zadania: rewitalizacja Rynku, ul.Wrocławskiej oraz Ratusza w Kościanie".</t>
  </si>
  <si>
    <t>Różnica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</si>
</sst>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0.0%"/>
    <numFmt numFmtId="166" formatCode="_-* #,##0.00\ _P_L_N_-;\-* #,##0.00\ _P_L_N_-;_-* &quot;-&quot;??\ _P_L_N_-;_-@_-"/>
    <numFmt numFmtId="167" formatCode="#,##0.000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2" applyNumberFormat="0" applyAlignment="0" applyProtection="0"/>
    <xf numFmtId="0" fontId="5" fillId="9" borderId="3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10" borderId="5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1" fillId="9" borderId="2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10" applyNumberFormat="0" applyAlignment="0" applyProtection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4" fontId="17" fillId="12" borderId="30" xfId="1" applyNumberFormat="1" applyFont="1" applyFill="1" applyBorder="1" applyAlignment="1">
      <alignment vertical="center"/>
    </xf>
    <xf numFmtId="4" fontId="17" fillId="12" borderId="32" xfId="1" applyNumberFormat="1" applyFont="1" applyFill="1" applyBorder="1" applyAlignment="1">
      <alignment vertical="center"/>
    </xf>
    <xf numFmtId="0" fontId="20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center" vertical="center" wrapText="1"/>
    </xf>
    <xf numFmtId="4" fontId="17" fillId="12" borderId="34" xfId="1" applyNumberFormat="1" applyFont="1" applyFill="1" applyBorder="1" applyAlignment="1">
      <alignment vertical="center"/>
    </xf>
    <xf numFmtId="49" fontId="21" fillId="12" borderId="0" xfId="0" applyNumberFormat="1" applyFont="1" applyFill="1" applyAlignment="1">
      <alignment horizontal="center" vertical="center"/>
    </xf>
    <xf numFmtId="0" fontId="21" fillId="12" borderId="0" xfId="0" applyFont="1" applyFill="1" applyAlignment="1">
      <alignment vertical="center"/>
    </xf>
    <xf numFmtId="4" fontId="21" fillId="12" borderId="0" xfId="1" applyNumberFormat="1" applyFont="1" applyFill="1" applyAlignment="1">
      <alignment vertical="center"/>
    </xf>
    <xf numFmtId="14" fontId="21" fillId="12" borderId="0" xfId="0" applyNumberFormat="1" applyFont="1" applyFill="1" applyAlignment="1">
      <alignment vertical="center"/>
    </xf>
    <xf numFmtId="165" fontId="21" fillId="12" borderId="0" xfId="0" applyNumberFormat="1" applyFont="1" applyFill="1" applyAlignment="1">
      <alignment horizontal="right" vertical="center"/>
    </xf>
    <xf numFmtId="0" fontId="22" fillId="12" borderId="0" xfId="0" applyFont="1" applyFill="1"/>
    <xf numFmtId="49" fontId="18" fillId="12" borderId="22" xfId="0" applyNumberFormat="1" applyFont="1" applyFill="1" applyBorder="1" applyAlignment="1">
      <alignment horizontal="center" vertical="center" wrapText="1"/>
    </xf>
    <xf numFmtId="49" fontId="18" fillId="12" borderId="27" xfId="0" applyNumberFormat="1" applyFont="1" applyFill="1" applyBorder="1" applyAlignment="1">
      <alignment horizontal="center" vertical="center" wrapText="1"/>
    </xf>
    <xf numFmtId="0" fontId="18" fillId="12" borderId="23" xfId="0" applyFont="1" applyFill="1" applyBorder="1" applyAlignment="1">
      <alignment horizontal="center" vertical="center" wrapText="1"/>
    </xf>
    <xf numFmtId="4" fontId="18" fillId="12" borderId="24" xfId="1" applyNumberFormat="1" applyFont="1" applyFill="1" applyBorder="1" applyAlignment="1">
      <alignment horizontal="center" vertical="center" wrapText="1"/>
    </xf>
    <xf numFmtId="0" fontId="20" fillId="12" borderId="0" xfId="0" applyFont="1" applyFill="1"/>
    <xf numFmtId="49" fontId="18" fillId="12" borderId="25" xfId="0" applyNumberFormat="1" applyFont="1" applyFill="1" applyBorder="1" applyAlignment="1">
      <alignment horizontal="center" vertical="center" wrapText="1"/>
    </xf>
    <xf numFmtId="49" fontId="18" fillId="12" borderId="28" xfId="0" applyNumberFormat="1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4" fontId="18" fillId="12" borderId="26" xfId="1" applyNumberFormat="1" applyFont="1" applyFill="1" applyBorder="1" applyAlignment="1">
      <alignment horizontal="center" vertical="center" wrapText="1"/>
    </xf>
    <xf numFmtId="4" fontId="18" fillId="12" borderId="20" xfId="0" applyNumberFormat="1" applyFont="1" applyFill="1" applyBorder="1" applyAlignment="1">
      <alignment horizontal="center" vertical="center" wrapText="1"/>
    </xf>
    <xf numFmtId="165" fontId="18" fillId="12" borderId="21" xfId="0" applyNumberFormat="1" applyFont="1" applyFill="1" applyBorder="1" applyAlignment="1">
      <alignment horizontal="center" vertical="center" wrapText="1"/>
    </xf>
    <xf numFmtId="49" fontId="17" fillId="12" borderId="14" xfId="0" applyNumberFormat="1" applyFont="1" applyFill="1" applyBorder="1" applyAlignment="1">
      <alignment horizontal="center" vertical="center"/>
    </xf>
    <xf numFmtId="49" fontId="17" fillId="12" borderId="11" xfId="0" applyNumberFormat="1" applyFont="1" applyFill="1" applyBorder="1" applyAlignment="1">
      <alignment horizontal="center" vertical="center"/>
    </xf>
    <xf numFmtId="4" fontId="17" fillId="12" borderId="16" xfId="1" applyNumberFormat="1" applyFont="1" applyFill="1" applyBorder="1" applyAlignment="1">
      <alignment vertical="center"/>
    </xf>
    <xf numFmtId="4" fontId="17" fillId="12" borderId="14" xfId="1" applyNumberFormat="1" applyFont="1" applyFill="1" applyBorder="1" applyAlignment="1">
      <alignment horizontal="right" vertical="center"/>
    </xf>
    <xf numFmtId="165" fontId="17" fillId="12" borderId="16" xfId="1" applyNumberFormat="1" applyFont="1" applyFill="1" applyBorder="1" applyAlignment="1">
      <alignment horizontal="right" vertical="center"/>
    </xf>
    <xf numFmtId="4" fontId="20" fillId="12" borderId="0" xfId="0" applyNumberFormat="1" applyFont="1" applyFill="1"/>
    <xf numFmtId="0" fontId="23" fillId="12" borderId="0" xfId="0" applyFont="1" applyFill="1" applyAlignment="1">
      <alignment horizontal="right"/>
    </xf>
    <xf numFmtId="0" fontId="17" fillId="12" borderId="1" xfId="0" applyFont="1" applyFill="1" applyBorder="1" applyAlignment="1">
      <alignment horizontal="left" vertical="center" wrapText="1"/>
    </xf>
    <xf numFmtId="0" fontId="18" fillId="12" borderId="29" xfId="0" applyFont="1" applyFill="1" applyBorder="1" applyAlignment="1">
      <alignment horizontal="left" vertical="center" wrapText="1"/>
    </xf>
    <xf numFmtId="49" fontId="17" fillId="12" borderId="1" xfId="0" applyNumberFormat="1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left" vertical="center" wrapText="1"/>
    </xf>
    <xf numFmtId="49" fontId="17" fillId="12" borderId="33" xfId="0" applyNumberFormat="1" applyFont="1" applyFill="1" applyBorder="1" applyAlignment="1">
      <alignment horizontal="center" vertical="center"/>
    </xf>
    <xf numFmtId="49" fontId="17" fillId="12" borderId="32" xfId="0" applyNumberFormat="1" applyFont="1" applyFill="1" applyBorder="1" applyAlignment="1">
      <alignment horizontal="center" vertical="center"/>
    </xf>
    <xf numFmtId="165" fontId="17" fillId="12" borderId="30" xfId="1" applyNumberFormat="1" applyFont="1" applyFill="1" applyBorder="1" applyAlignment="1">
      <alignment horizontal="right" vertical="center"/>
    </xf>
    <xf numFmtId="49" fontId="17" fillId="12" borderId="29" xfId="0" applyNumberFormat="1" applyFont="1" applyFill="1" applyBorder="1" applyAlignment="1">
      <alignment horizontal="center" vertical="center"/>
    </xf>
    <xf numFmtId="4" fontId="17" fillId="12" borderId="31" xfId="1" applyNumberFormat="1" applyFont="1" applyFill="1" applyBorder="1" applyAlignment="1">
      <alignment horizontal="right" vertical="center"/>
    </xf>
    <xf numFmtId="0" fontId="20" fillId="12" borderId="29" xfId="0" applyFont="1" applyFill="1" applyBorder="1" applyAlignment="1">
      <alignment horizontal="left" vertical="center" wrapText="1"/>
    </xf>
    <xf numFmtId="4" fontId="17" fillId="12" borderId="35" xfId="1" applyNumberFormat="1" applyFont="1" applyFill="1" applyBorder="1" applyAlignment="1">
      <alignment horizontal="right" vertical="center"/>
    </xf>
    <xf numFmtId="49" fontId="18" fillId="12" borderId="17" xfId="0" applyNumberFormat="1" applyFont="1" applyFill="1" applyBorder="1" applyAlignment="1">
      <alignment horizontal="center" vertical="center"/>
    </xf>
    <xf numFmtId="49" fontId="18" fillId="12" borderId="18" xfId="0" applyNumberFormat="1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right" vertical="center" wrapText="1"/>
    </xf>
    <xf numFmtId="4" fontId="18" fillId="12" borderId="19" xfId="1" applyNumberFormat="1" applyFont="1" applyFill="1" applyBorder="1" applyAlignment="1">
      <alignment vertical="center"/>
    </xf>
    <xf numFmtId="165" fontId="18" fillId="12" borderId="19" xfId="1" applyNumberFormat="1" applyFont="1" applyFill="1" applyBorder="1" applyAlignment="1">
      <alignment horizontal="right" vertical="center"/>
    </xf>
    <xf numFmtId="49" fontId="17" fillId="12" borderId="0" xfId="0" applyNumberFormat="1" applyFont="1" applyFill="1" applyAlignment="1">
      <alignment horizontal="center" vertical="center"/>
    </xf>
    <xf numFmtId="0" fontId="17" fillId="12" borderId="0" xfId="0" applyFont="1" applyFill="1" applyAlignment="1">
      <alignment horizontal="left" vertical="center" wrapText="1"/>
    </xf>
    <xf numFmtId="4" fontId="17" fillId="12" borderId="0" xfId="1" applyNumberFormat="1" applyFont="1" applyFill="1" applyAlignment="1">
      <alignment vertical="center"/>
    </xf>
    <xf numFmtId="165" fontId="17" fillId="12" borderId="0" xfId="1" applyNumberFormat="1" applyFont="1" applyFill="1" applyAlignment="1">
      <alignment horizontal="right" vertical="center"/>
    </xf>
    <xf numFmtId="4" fontId="17" fillId="12" borderId="0" xfId="1" applyNumberFormat="1" applyFont="1" applyFill="1" applyAlignment="1">
      <alignment vertical="center" wrapText="1"/>
    </xf>
    <xf numFmtId="4" fontId="17" fillId="12" borderId="0" xfId="1" applyNumberFormat="1" applyFont="1" applyFill="1" applyBorder="1" applyAlignment="1">
      <alignment vertical="center"/>
    </xf>
    <xf numFmtId="0" fontId="19" fillId="12" borderId="0" xfId="0" applyFont="1" applyFill="1" applyAlignment="1">
      <alignment horizontal="left" vertical="center" wrapText="1"/>
    </xf>
    <xf numFmtId="4" fontId="17" fillId="12" borderId="0" xfId="0" applyNumberFormat="1" applyFont="1" applyFill="1" applyAlignment="1">
      <alignment vertical="center"/>
    </xf>
    <xf numFmtId="165" fontId="17" fillId="12" borderId="0" xfId="0" applyNumberFormat="1" applyFont="1" applyFill="1" applyAlignment="1">
      <alignment vertical="center"/>
    </xf>
    <xf numFmtId="4" fontId="17" fillId="12" borderId="0" xfId="1" applyNumberFormat="1" applyFont="1" applyFill="1" applyBorder="1" applyAlignment="1">
      <alignment vertical="center" wrapText="1"/>
    </xf>
    <xf numFmtId="165" fontId="20" fillId="12" borderId="0" xfId="0" applyNumberFormat="1" applyFont="1" applyFill="1"/>
    <xf numFmtId="4" fontId="20" fillId="12" borderId="1" xfId="0" applyNumberFormat="1" applyFont="1" applyFill="1" applyBorder="1"/>
    <xf numFmtId="0" fontId="18" fillId="12" borderId="36" xfId="0" applyFont="1" applyFill="1" applyBorder="1" applyAlignment="1">
      <alignment horizontal="center" vertical="center" wrapText="1"/>
    </xf>
    <xf numFmtId="0" fontId="18" fillId="12" borderId="37" xfId="0" applyFont="1" applyFill="1" applyBorder="1" applyAlignment="1">
      <alignment horizontal="center" vertical="center" wrapText="1"/>
    </xf>
    <xf numFmtId="0" fontId="20" fillId="12" borderId="33" xfId="0" applyFont="1" applyFill="1" applyBorder="1" applyAlignment="1">
      <alignment horizontal="left" vertical="center" wrapText="1"/>
    </xf>
    <xf numFmtId="0" fontId="20" fillId="12" borderId="34" xfId="0" applyFont="1" applyFill="1" applyBorder="1" applyAlignment="1">
      <alignment horizontal="center" vertical="center" wrapText="1"/>
    </xf>
    <xf numFmtId="0" fontId="20" fillId="12" borderId="34" xfId="0" applyFont="1" applyFill="1" applyBorder="1" applyAlignment="1">
      <alignment horizontal="left" vertical="center" wrapText="1"/>
    </xf>
    <xf numFmtId="0" fontId="19" fillId="12" borderId="38" xfId="0" applyFont="1" applyFill="1" applyBorder="1" applyAlignment="1">
      <alignment horizontal="right" vertical="center" wrapText="1"/>
    </xf>
    <xf numFmtId="0" fontId="20" fillId="12" borderId="33" xfId="0" applyFont="1" applyFill="1" applyBorder="1" applyAlignment="1">
      <alignment horizontal="center" vertical="center" wrapText="1"/>
    </xf>
    <xf numFmtId="0" fontId="17" fillId="12" borderId="33" xfId="0" applyFont="1" applyFill="1" applyBorder="1" applyAlignment="1">
      <alignment horizontal="center" vertical="center" wrapText="1"/>
    </xf>
    <xf numFmtId="0" fontId="18" fillId="12" borderId="34" xfId="0" applyFont="1" applyFill="1" applyBorder="1" applyAlignment="1">
      <alignment horizontal="center" vertical="center" wrapText="1"/>
    </xf>
    <xf numFmtId="0" fontId="17" fillId="12" borderId="34" xfId="0" applyFont="1" applyFill="1" applyBorder="1" applyAlignment="1">
      <alignment horizontal="center" vertical="center" wrapText="1"/>
    </xf>
    <xf numFmtId="0" fontId="17" fillId="12" borderId="29" xfId="0" applyFont="1" applyFill="1" applyBorder="1" applyAlignment="1">
      <alignment horizontal="center" vertical="center" wrapText="1"/>
    </xf>
    <xf numFmtId="167" fontId="20" fillId="12" borderId="33" xfId="0" applyNumberFormat="1" applyFont="1" applyFill="1" applyBorder="1" applyAlignment="1">
      <alignment horizontal="center" vertical="center" wrapText="1"/>
    </xf>
    <xf numFmtId="167" fontId="17" fillId="12" borderId="33" xfId="0" applyNumberFormat="1" applyFont="1" applyFill="1" applyBorder="1" applyAlignment="1">
      <alignment horizontal="center" vertical="center" wrapText="1"/>
    </xf>
    <xf numFmtId="167" fontId="18" fillId="12" borderId="34" xfId="0" applyNumberFormat="1" applyFont="1" applyFill="1" applyBorder="1" applyAlignment="1">
      <alignment horizontal="center" vertical="center" wrapText="1"/>
    </xf>
    <xf numFmtId="167" fontId="17" fillId="12" borderId="34" xfId="0" applyNumberFormat="1" applyFont="1" applyFill="1" applyBorder="1" applyAlignment="1">
      <alignment horizontal="center" vertical="center" wrapText="1"/>
    </xf>
    <xf numFmtId="167" fontId="20" fillId="12" borderId="34" xfId="0" applyNumberFormat="1" applyFont="1" applyFill="1" applyBorder="1" applyAlignment="1">
      <alignment horizontal="center" vertical="center" wrapText="1"/>
    </xf>
    <xf numFmtId="167" fontId="17" fillId="12" borderId="29" xfId="0" applyNumberFormat="1" applyFont="1" applyFill="1" applyBorder="1" applyAlignment="1">
      <alignment horizontal="center" vertical="center" wrapText="1"/>
    </xf>
    <xf numFmtId="167" fontId="20" fillId="12" borderId="1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 wrapText="1"/>
    </xf>
    <xf numFmtId="4" fontId="18" fillId="12" borderId="13" xfId="0" applyNumberFormat="1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0">
    <cellStyle name="Akcent 1 2" xfId="3"/>
    <cellStyle name="Akcent 2 2" xfId="4"/>
    <cellStyle name="Akcent 3 2" xfId="5"/>
    <cellStyle name="Akcent 4 2" xfId="6"/>
    <cellStyle name="Akcent 5 2" xfId="7"/>
    <cellStyle name="Akcent 6 2" xfId="8"/>
    <cellStyle name="Dane wejściowe 2" xfId="9"/>
    <cellStyle name="Dane wyjściowe 2" xfId="10"/>
    <cellStyle name="Dziesiętny 2" xfId="11"/>
    <cellStyle name="Dziesiętny 2 2" xfId="12"/>
    <cellStyle name="Komórka połączona 2" xfId="13"/>
    <cellStyle name="Komórka zaznaczona 2" xfId="14"/>
    <cellStyle name="Nagłówek 1 2" xfId="15"/>
    <cellStyle name="Nagłówek 2 2" xfId="16"/>
    <cellStyle name="Nagłówek 3 2" xfId="17"/>
    <cellStyle name="Nagłówek 4 2" xfId="18"/>
    <cellStyle name="Normalny" xfId="0" builtinId="0"/>
    <cellStyle name="Normalny 2" xfId="19"/>
    <cellStyle name="Normalny 2 2" xfId="20"/>
    <cellStyle name="Normalny 2 3" xfId="21"/>
    <cellStyle name="Normalny 3" xfId="2"/>
    <cellStyle name="Obliczenia 2" xfId="22"/>
    <cellStyle name="Suma 2" xfId="23"/>
    <cellStyle name="Tekst objaśnienia 2" xfId="24"/>
    <cellStyle name="Tekst ostrzeżenia 2" xfId="25"/>
    <cellStyle name="Tytuł 2" xfId="26"/>
    <cellStyle name="Uwaga 2" xfId="27"/>
    <cellStyle name="Walutowy" xfId="1" builtinId="4"/>
    <cellStyle name="Walutowy 2" xfId="28"/>
    <cellStyle name="Walutowy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104-Rawicz\P&#346;P0-B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_część 1"/>
      <sheetName val="Arkusz1"/>
      <sheetName val="POR_część 2"/>
      <sheetName val=" "/>
    </sheetNames>
    <sheetDataSet>
      <sheetData sheetId="0" refreshError="1"/>
      <sheetData sheetId="1" refreshError="1"/>
      <sheetData sheetId="2" refreshError="1"/>
      <sheetData sheetId="3">
        <row r="14">
          <cell r="A14">
            <v>0.23</v>
          </cell>
        </row>
        <row r="15">
          <cell r="A15">
            <v>0.08</v>
          </cell>
        </row>
        <row r="16">
          <cell r="A16">
            <v>0</v>
          </cell>
        </row>
        <row r="17">
          <cell r="A17" t="str">
            <v>oo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7"/>
  <sheetViews>
    <sheetView tabSelected="1" zoomScaleNormal="100" zoomScaleSheetLayoutView="100" workbookViewId="0">
      <pane ySplit="5" topLeftCell="A507" activePane="bottomLeft" state="frozen"/>
      <selection pane="bottomLeft" activeCell="O243" sqref="O243"/>
    </sheetView>
  </sheetViews>
  <sheetFormatPr defaultRowHeight="11.25"/>
  <cols>
    <col min="1" max="1" width="7.7109375" style="16" bestFit="1" customWidth="1"/>
    <col min="2" max="2" width="16.5703125" style="16" customWidth="1"/>
    <col min="3" max="3" width="36.140625" style="16" customWidth="1"/>
    <col min="4" max="4" width="11.7109375" style="16" customWidth="1"/>
    <col min="5" max="5" width="10.28515625" style="16" customWidth="1"/>
    <col min="6" max="6" width="10.85546875" style="16" customWidth="1"/>
    <col min="7" max="7" width="14.5703125" style="16" customWidth="1"/>
    <col min="8" max="8" width="7.28515625" style="56" customWidth="1"/>
    <col min="9" max="9" width="4.85546875" style="16" customWidth="1"/>
    <col min="10" max="10" width="9.140625" style="16" customWidth="1"/>
    <col min="11" max="11" width="9.140625" style="16"/>
    <col min="12" max="12" width="9.140625" style="16" customWidth="1"/>
    <col min="13" max="13" width="9.140625" style="16"/>
    <col min="14" max="14" width="9.140625" style="16" customWidth="1"/>
    <col min="15" max="16384" width="9.140625" style="16"/>
  </cols>
  <sheetData>
    <row r="2" spans="1:10" ht="46.5" customHeight="1">
      <c r="A2" s="78" t="s">
        <v>552</v>
      </c>
      <c r="B2" s="79"/>
      <c r="C2" s="79"/>
      <c r="D2" s="79"/>
      <c r="E2" s="79"/>
      <c r="F2" s="79"/>
      <c r="G2" s="79"/>
      <c r="H2" s="79"/>
    </row>
    <row r="3" spans="1:10" s="11" customFormat="1" ht="24" customHeight="1" thickBot="1">
      <c r="A3" s="6"/>
      <c r="B3" s="6"/>
      <c r="C3" s="7"/>
      <c r="D3" s="7"/>
      <c r="E3" s="7"/>
      <c r="F3" s="8"/>
      <c r="G3" s="9"/>
      <c r="H3" s="10"/>
    </row>
    <row r="4" spans="1:10" ht="47.25" customHeight="1">
      <c r="A4" s="12" t="s">
        <v>0</v>
      </c>
      <c r="B4" s="13" t="s">
        <v>28</v>
      </c>
      <c r="C4" s="14" t="s">
        <v>1</v>
      </c>
      <c r="D4" s="58" t="s">
        <v>546</v>
      </c>
      <c r="E4" s="58" t="s">
        <v>538</v>
      </c>
      <c r="F4" s="15" t="s">
        <v>2</v>
      </c>
      <c r="G4" s="76" t="s">
        <v>3</v>
      </c>
      <c r="H4" s="77"/>
    </row>
    <row r="5" spans="1:10" ht="15" customHeight="1">
      <c r="A5" s="17"/>
      <c r="B5" s="18"/>
      <c r="C5" s="19"/>
      <c r="D5" s="59"/>
      <c r="E5" s="59"/>
      <c r="F5" s="20" t="s">
        <v>4</v>
      </c>
      <c r="G5" s="21" t="s">
        <v>4</v>
      </c>
      <c r="H5" s="22" t="s">
        <v>5</v>
      </c>
    </row>
    <row r="6" spans="1:10" ht="22.5">
      <c r="A6" s="23"/>
      <c r="B6" s="24" t="s">
        <v>103</v>
      </c>
      <c r="C6" s="3" t="s">
        <v>7</v>
      </c>
      <c r="D6" s="64"/>
      <c r="E6" s="60"/>
      <c r="F6" s="25"/>
      <c r="G6" s="26"/>
      <c r="H6" s="27"/>
    </row>
    <row r="7" spans="1:10">
      <c r="A7" s="23"/>
      <c r="B7" s="24" t="s">
        <v>103</v>
      </c>
      <c r="C7" s="3" t="s">
        <v>8</v>
      </c>
      <c r="D7" s="64"/>
      <c r="E7" s="60"/>
      <c r="F7" s="25"/>
      <c r="G7" s="26"/>
      <c r="H7" s="27"/>
      <c r="J7" s="28"/>
    </row>
    <row r="8" spans="1:10">
      <c r="A8" s="23"/>
      <c r="B8" s="24" t="s">
        <v>103</v>
      </c>
      <c r="C8" s="3" t="s">
        <v>29</v>
      </c>
      <c r="D8" s="69">
        <v>200.56</v>
      </c>
      <c r="E8" s="64" t="s">
        <v>539</v>
      </c>
      <c r="F8" s="25">
        <v>322.89999999999998</v>
      </c>
      <c r="G8" s="26">
        <v>322.89999999999998</v>
      </c>
      <c r="H8" s="27">
        <f>G8/F8</f>
        <v>1</v>
      </c>
      <c r="I8" s="29"/>
      <c r="J8" s="28"/>
    </row>
    <row r="9" spans="1:10" ht="45">
      <c r="A9" s="23"/>
      <c r="B9" s="24" t="s">
        <v>103</v>
      </c>
      <c r="C9" s="3" t="s">
        <v>30</v>
      </c>
      <c r="D9" s="69">
        <v>200.56</v>
      </c>
      <c r="E9" s="64" t="s">
        <v>539</v>
      </c>
      <c r="F9" s="25">
        <v>2663.44</v>
      </c>
      <c r="G9" s="26">
        <v>2663.44</v>
      </c>
      <c r="H9" s="27">
        <f>G9/F9</f>
        <v>1</v>
      </c>
      <c r="I9" s="29"/>
      <c r="J9" s="28"/>
    </row>
    <row r="10" spans="1:10" ht="33.75">
      <c r="A10" s="23"/>
      <c r="B10" s="24" t="s">
        <v>103</v>
      </c>
      <c r="C10" s="3" t="s">
        <v>31</v>
      </c>
      <c r="D10" s="69">
        <v>176.029</v>
      </c>
      <c r="E10" s="64" t="s">
        <v>539</v>
      </c>
      <c r="F10" s="25">
        <v>3687.81</v>
      </c>
      <c r="G10" s="26">
        <v>3687.81</v>
      </c>
      <c r="H10" s="27">
        <f t="shared" ref="H10:H72" si="0">G10/F10</f>
        <v>1</v>
      </c>
      <c r="I10" s="29"/>
      <c r="J10" s="28"/>
    </row>
    <row r="11" spans="1:10" ht="22.5">
      <c r="A11" s="23"/>
      <c r="B11" s="24" t="s">
        <v>103</v>
      </c>
      <c r="C11" s="3" t="s">
        <v>32</v>
      </c>
      <c r="D11" s="69">
        <v>176.029</v>
      </c>
      <c r="E11" s="64" t="s">
        <v>539</v>
      </c>
      <c r="F11" s="25">
        <v>3738.86</v>
      </c>
      <c r="G11" s="26">
        <v>3738.86</v>
      </c>
      <c r="H11" s="27">
        <f t="shared" si="0"/>
        <v>1</v>
      </c>
      <c r="I11" s="29"/>
      <c r="J11" s="28"/>
    </row>
    <row r="12" spans="1:10" ht="22.5">
      <c r="A12" s="23"/>
      <c r="B12" s="24" t="s">
        <v>103</v>
      </c>
      <c r="C12" s="3" t="s">
        <v>33</v>
      </c>
      <c r="D12" s="69">
        <v>1</v>
      </c>
      <c r="E12" s="64" t="s">
        <v>544</v>
      </c>
      <c r="F12" s="25">
        <v>21.93</v>
      </c>
      <c r="G12" s="26">
        <v>21.93</v>
      </c>
      <c r="H12" s="27">
        <f t="shared" si="0"/>
        <v>1</v>
      </c>
      <c r="I12" s="29"/>
      <c r="J12" s="28"/>
    </row>
    <row r="13" spans="1:10" ht="22.5">
      <c r="A13" s="23"/>
      <c r="B13" s="24" t="s">
        <v>103</v>
      </c>
      <c r="C13" s="3" t="s">
        <v>27</v>
      </c>
      <c r="D13" s="69">
        <v>1</v>
      </c>
      <c r="E13" s="64" t="s">
        <v>540</v>
      </c>
      <c r="F13" s="25">
        <v>7748.78</v>
      </c>
      <c r="G13" s="26">
        <v>7748.78</v>
      </c>
      <c r="H13" s="27">
        <f t="shared" si="0"/>
        <v>1</v>
      </c>
      <c r="I13" s="29"/>
      <c r="J13" s="28"/>
    </row>
    <row r="14" spans="1:10" ht="33.75">
      <c r="A14" s="23"/>
      <c r="B14" s="24" t="s">
        <v>103</v>
      </c>
      <c r="C14" s="3" t="s">
        <v>34</v>
      </c>
      <c r="D14" s="69">
        <v>3.226</v>
      </c>
      <c r="E14" s="64" t="s">
        <v>539</v>
      </c>
      <c r="F14" s="25">
        <v>138.52000000000001</v>
      </c>
      <c r="G14" s="26">
        <v>138.51999999999998</v>
      </c>
      <c r="H14" s="27">
        <f t="shared" si="0"/>
        <v>0.99999999999999978</v>
      </c>
      <c r="I14" s="29"/>
      <c r="J14" s="28"/>
    </row>
    <row r="15" spans="1:10">
      <c r="A15" s="23"/>
      <c r="B15" s="24" t="s">
        <v>103</v>
      </c>
      <c r="C15" s="3" t="s">
        <v>35</v>
      </c>
      <c r="D15" s="69">
        <v>3.87</v>
      </c>
      <c r="E15" s="64" t="s">
        <v>539</v>
      </c>
      <c r="F15" s="25">
        <v>123.84</v>
      </c>
      <c r="G15" s="26">
        <v>123.84</v>
      </c>
      <c r="H15" s="27">
        <f t="shared" si="0"/>
        <v>1</v>
      </c>
      <c r="I15" s="29"/>
      <c r="J15" s="28"/>
    </row>
    <row r="16" spans="1:10">
      <c r="A16" s="23"/>
      <c r="B16" s="24" t="s">
        <v>103</v>
      </c>
      <c r="C16" s="3" t="s">
        <v>36</v>
      </c>
      <c r="D16" s="69">
        <v>176.029</v>
      </c>
      <c r="E16" s="64" t="s">
        <v>539</v>
      </c>
      <c r="F16" s="25">
        <v>1663.47</v>
      </c>
      <c r="G16" s="26">
        <v>1663.47</v>
      </c>
      <c r="H16" s="27">
        <f t="shared" si="0"/>
        <v>1</v>
      </c>
      <c r="I16" s="29"/>
      <c r="J16" s="28"/>
    </row>
    <row r="17" spans="1:10">
      <c r="A17" s="23"/>
      <c r="B17" s="24" t="s">
        <v>103</v>
      </c>
      <c r="C17" s="3" t="s">
        <v>9</v>
      </c>
      <c r="D17" s="69"/>
      <c r="E17" s="64"/>
      <c r="F17" s="25"/>
      <c r="G17" s="26"/>
      <c r="H17" s="27"/>
      <c r="I17" s="29"/>
      <c r="J17" s="28"/>
    </row>
    <row r="18" spans="1:10">
      <c r="A18" s="23"/>
      <c r="B18" s="24" t="s">
        <v>103</v>
      </c>
      <c r="C18" s="3" t="s">
        <v>37</v>
      </c>
      <c r="D18" s="69">
        <v>2.3199999999999998</v>
      </c>
      <c r="E18" s="64" t="s">
        <v>539</v>
      </c>
      <c r="F18" s="25">
        <v>753.68</v>
      </c>
      <c r="G18" s="26">
        <v>753.68</v>
      </c>
      <c r="H18" s="27">
        <f t="shared" si="0"/>
        <v>1</v>
      </c>
      <c r="I18" s="29"/>
      <c r="J18" s="28"/>
    </row>
    <row r="19" spans="1:10" ht="22.5">
      <c r="A19" s="23"/>
      <c r="B19" s="24" t="s">
        <v>103</v>
      </c>
      <c r="C19" s="3" t="s">
        <v>38</v>
      </c>
      <c r="D19" s="69">
        <v>21.73</v>
      </c>
      <c r="E19" s="64" t="s">
        <v>541</v>
      </c>
      <c r="F19" s="25">
        <v>381.36</v>
      </c>
      <c r="G19" s="26">
        <v>381.36</v>
      </c>
      <c r="H19" s="27">
        <f t="shared" si="0"/>
        <v>1</v>
      </c>
      <c r="I19" s="29"/>
      <c r="J19" s="28"/>
    </row>
    <row r="20" spans="1:10" ht="22.5">
      <c r="A20" s="23"/>
      <c r="B20" s="24" t="s">
        <v>103</v>
      </c>
      <c r="C20" s="3" t="s">
        <v>39</v>
      </c>
      <c r="D20" s="69">
        <v>4.4089999999999998</v>
      </c>
      <c r="E20" s="64" t="s">
        <v>539</v>
      </c>
      <c r="F20" s="25">
        <v>5427.88</v>
      </c>
      <c r="G20" s="26">
        <v>5427.88</v>
      </c>
      <c r="H20" s="27">
        <f t="shared" si="0"/>
        <v>1</v>
      </c>
      <c r="I20" s="29"/>
      <c r="J20" s="28"/>
    </row>
    <row r="21" spans="1:10" ht="22.5">
      <c r="A21" s="23"/>
      <c r="B21" s="24" t="s">
        <v>103</v>
      </c>
      <c r="C21" s="3" t="s">
        <v>40</v>
      </c>
      <c r="D21" s="69">
        <v>59.027999999999999</v>
      </c>
      <c r="E21" s="64" t="s">
        <v>541</v>
      </c>
      <c r="F21" s="25">
        <v>18706.560000000001</v>
      </c>
      <c r="G21" s="26">
        <v>18706.560000000001</v>
      </c>
      <c r="H21" s="27">
        <f t="shared" si="0"/>
        <v>1</v>
      </c>
      <c r="I21" s="29"/>
      <c r="J21" s="28"/>
    </row>
    <row r="22" spans="1:10">
      <c r="A22" s="23"/>
      <c r="B22" s="24" t="s">
        <v>103</v>
      </c>
      <c r="C22" s="3" t="s">
        <v>41</v>
      </c>
      <c r="D22" s="69">
        <v>5.9960000000000004</v>
      </c>
      <c r="E22" s="64" t="s">
        <v>539</v>
      </c>
      <c r="F22" s="25">
        <v>12377.6</v>
      </c>
      <c r="G22" s="26">
        <v>12377.6</v>
      </c>
      <c r="H22" s="27">
        <f t="shared" si="0"/>
        <v>1</v>
      </c>
      <c r="I22" s="29"/>
      <c r="J22" s="28"/>
    </row>
    <row r="23" spans="1:10" ht="22.5">
      <c r="A23" s="23"/>
      <c r="B23" s="24" t="s">
        <v>103</v>
      </c>
      <c r="C23" s="3" t="s">
        <v>42</v>
      </c>
      <c r="D23" s="69">
        <v>52.8</v>
      </c>
      <c r="E23" s="64" t="s">
        <v>541</v>
      </c>
      <c r="F23" s="25">
        <v>2791.01</v>
      </c>
      <c r="G23" s="26">
        <v>2791.01</v>
      </c>
      <c r="H23" s="27">
        <f t="shared" si="0"/>
        <v>1</v>
      </c>
      <c r="I23" s="29"/>
      <c r="J23" s="28"/>
    </row>
    <row r="24" spans="1:10" ht="22.5">
      <c r="A24" s="23"/>
      <c r="B24" s="24" t="s">
        <v>103</v>
      </c>
      <c r="C24" s="3" t="s">
        <v>43</v>
      </c>
      <c r="D24" s="69">
        <v>52.8</v>
      </c>
      <c r="E24" s="64" t="s">
        <v>541</v>
      </c>
      <c r="F24" s="25">
        <v>419.76</v>
      </c>
      <c r="G24" s="26">
        <v>419.76</v>
      </c>
      <c r="H24" s="27">
        <f t="shared" si="0"/>
        <v>1</v>
      </c>
      <c r="I24" s="29"/>
      <c r="J24" s="28"/>
    </row>
    <row r="25" spans="1:10">
      <c r="A25" s="23"/>
      <c r="B25" s="24" t="s">
        <v>103</v>
      </c>
      <c r="C25" s="3" t="s">
        <v>44</v>
      </c>
      <c r="D25" s="69">
        <v>3.5</v>
      </c>
      <c r="E25" s="64" t="s">
        <v>542</v>
      </c>
      <c r="F25" s="25">
        <v>346.4</v>
      </c>
      <c r="G25" s="26">
        <v>0</v>
      </c>
      <c r="H25" s="27">
        <f t="shared" si="0"/>
        <v>0</v>
      </c>
      <c r="I25" s="29"/>
      <c r="J25" s="28"/>
    </row>
    <row r="26" spans="1:10">
      <c r="A26" s="23"/>
      <c r="B26" s="24" t="s">
        <v>103</v>
      </c>
      <c r="C26" s="3" t="s">
        <v>45</v>
      </c>
      <c r="D26" s="69">
        <v>1</v>
      </c>
      <c r="E26" s="64" t="s">
        <v>543</v>
      </c>
      <c r="F26" s="25">
        <v>671.25</v>
      </c>
      <c r="G26" s="26">
        <v>0</v>
      </c>
      <c r="H26" s="27">
        <f t="shared" si="0"/>
        <v>0</v>
      </c>
      <c r="I26" s="29"/>
      <c r="J26" s="28"/>
    </row>
    <row r="27" spans="1:10">
      <c r="A27" s="23"/>
      <c r="B27" s="24" t="s">
        <v>103</v>
      </c>
      <c r="C27" s="3" t="s">
        <v>46</v>
      </c>
      <c r="D27" s="69">
        <v>1</v>
      </c>
      <c r="E27" s="64" t="s">
        <v>543</v>
      </c>
      <c r="F27" s="25">
        <v>195.91</v>
      </c>
      <c r="G27" s="26">
        <v>195.91</v>
      </c>
      <c r="H27" s="27">
        <f t="shared" si="0"/>
        <v>1</v>
      </c>
      <c r="I27" s="29"/>
      <c r="J27" s="28"/>
    </row>
    <row r="28" spans="1:10" ht="33.75">
      <c r="A28" s="23"/>
      <c r="B28" s="24" t="s">
        <v>103</v>
      </c>
      <c r="C28" s="3" t="s">
        <v>47</v>
      </c>
      <c r="D28" s="69">
        <v>3.8940000000000001</v>
      </c>
      <c r="E28" s="64" t="s">
        <v>545</v>
      </c>
      <c r="F28" s="25">
        <v>12683.19</v>
      </c>
      <c r="G28" s="26">
        <v>12683.19</v>
      </c>
      <c r="H28" s="27">
        <f t="shared" si="0"/>
        <v>1</v>
      </c>
      <c r="I28" s="29"/>
      <c r="J28" s="28"/>
    </row>
    <row r="29" spans="1:10" ht="22.5">
      <c r="A29" s="23"/>
      <c r="B29" s="24" t="s">
        <v>103</v>
      </c>
      <c r="C29" s="3" t="s">
        <v>10</v>
      </c>
      <c r="D29" s="69"/>
      <c r="E29" s="64"/>
      <c r="F29" s="25"/>
      <c r="G29" s="26"/>
      <c r="H29" s="27"/>
      <c r="I29" s="29"/>
      <c r="J29" s="28"/>
    </row>
    <row r="30" spans="1:10" ht="33.75">
      <c r="A30" s="23"/>
      <c r="B30" s="24" t="s">
        <v>103</v>
      </c>
      <c r="C30" s="3" t="s">
        <v>48</v>
      </c>
      <c r="D30" s="69">
        <v>6.0039999999999996</v>
      </c>
      <c r="E30" s="64" t="s">
        <v>541</v>
      </c>
      <c r="F30" s="25">
        <v>286.02999999999997</v>
      </c>
      <c r="G30" s="26">
        <v>286.02999999999997</v>
      </c>
      <c r="H30" s="27">
        <f t="shared" si="0"/>
        <v>1</v>
      </c>
      <c r="I30" s="29"/>
      <c r="J30" s="28"/>
    </row>
    <row r="31" spans="1:10" ht="45">
      <c r="A31" s="23"/>
      <c r="B31" s="24" t="s">
        <v>103</v>
      </c>
      <c r="C31" s="3" t="s">
        <v>49</v>
      </c>
      <c r="D31" s="69">
        <v>6.0039999999999996</v>
      </c>
      <c r="E31" s="64" t="s">
        <v>541</v>
      </c>
      <c r="F31" s="25">
        <v>136.11000000000001</v>
      </c>
      <c r="G31" s="26">
        <v>136.11000000000001</v>
      </c>
      <c r="H31" s="27">
        <f t="shared" si="0"/>
        <v>1</v>
      </c>
      <c r="I31" s="29"/>
      <c r="J31" s="28"/>
    </row>
    <row r="32" spans="1:10" ht="33.75">
      <c r="A32" s="23"/>
      <c r="B32" s="24" t="s">
        <v>103</v>
      </c>
      <c r="C32" s="3" t="s">
        <v>50</v>
      </c>
      <c r="D32" s="69">
        <v>27.256</v>
      </c>
      <c r="E32" s="64" t="s">
        <v>541</v>
      </c>
      <c r="F32" s="25">
        <v>1019.37</v>
      </c>
      <c r="G32" s="26">
        <v>1019.37</v>
      </c>
      <c r="H32" s="27">
        <f t="shared" si="0"/>
        <v>1</v>
      </c>
      <c r="I32" s="29"/>
      <c r="J32" s="28"/>
    </row>
    <row r="33" spans="1:10" ht="45">
      <c r="A33" s="23"/>
      <c r="B33" s="24" t="s">
        <v>103</v>
      </c>
      <c r="C33" s="3" t="s">
        <v>51</v>
      </c>
      <c r="D33" s="69">
        <v>27.256</v>
      </c>
      <c r="E33" s="64" t="s">
        <v>541</v>
      </c>
      <c r="F33" s="25">
        <v>609.44000000000005</v>
      </c>
      <c r="G33" s="26">
        <v>609.44000000000005</v>
      </c>
      <c r="H33" s="27">
        <f t="shared" si="0"/>
        <v>1</v>
      </c>
      <c r="I33" s="29"/>
      <c r="J33" s="28"/>
    </row>
    <row r="34" spans="1:10" ht="33.75">
      <c r="A34" s="23"/>
      <c r="B34" s="24" t="s">
        <v>103</v>
      </c>
      <c r="C34" s="3" t="s">
        <v>52</v>
      </c>
      <c r="D34" s="69">
        <v>6.0039999999999996</v>
      </c>
      <c r="E34" s="64" t="s">
        <v>541</v>
      </c>
      <c r="F34" s="25">
        <v>287.89</v>
      </c>
      <c r="G34" s="26">
        <v>287.89</v>
      </c>
      <c r="H34" s="27">
        <f t="shared" si="0"/>
        <v>1</v>
      </c>
      <c r="I34" s="29"/>
      <c r="J34" s="28"/>
    </row>
    <row r="35" spans="1:10" ht="45">
      <c r="A35" s="23"/>
      <c r="B35" s="24" t="s">
        <v>103</v>
      </c>
      <c r="C35" s="3" t="s">
        <v>53</v>
      </c>
      <c r="D35" s="69">
        <v>6.0039999999999996</v>
      </c>
      <c r="E35" s="64" t="s">
        <v>541</v>
      </c>
      <c r="F35" s="25">
        <v>137.91</v>
      </c>
      <c r="G35" s="26">
        <v>137.91</v>
      </c>
      <c r="H35" s="27">
        <f t="shared" si="0"/>
        <v>1</v>
      </c>
      <c r="I35" s="29"/>
      <c r="J35" s="28"/>
    </row>
    <row r="36" spans="1:10">
      <c r="A36" s="23"/>
      <c r="B36" s="24" t="s">
        <v>103</v>
      </c>
      <c r="C36" s="3" t="s">
        <v>11</v>
      </c>
      <c r="D36" s="69"/>
      <c r="E36" s="64"/>
      <c r="F36" s="25"/>
      <c r="G36" s="26"/>
      <c r="H36" s="27"/>
      <c r="I36" s="29"/>
      <c r="J36" s="28"/>
    </row>
    <row r="37" spans="1:10">
      <c r="A37" s="23"/>
      <c r="B37" s="24" t="s">
        <v>103</v>
      </c>
      <c r="C37" s="3" t="s">
        <v>54</v>
      </c>
      <c r="D37" s="69">
        <v>2.16</v>
      </c>
      <c r="E37" s="64" t="s">
        <v>539</v>
      </c>
      <c r="F37" s="25">
        <v>701.7</v>
      </c>
      <c r="G37" s="26">
        <v>701.7</v>
      </c>
      <c r="H37" s="27">
        <f t="shared" si="0"/>
        <v>1</v>
      </c>
      <c r="I37" s="29"/>
      <c r="J37" s="28"/>
    </row>
    <row r="38" spans="1:10">
      <c r="A38" s="23"/>
      <c r="B38" s="24" t="s">
        <v>103</v>
      </c>
      <c r="C38" s="3" t="s">
        <v>55</v>
      </c>
      <c r="D38" s="69">
        <v>1.087</v>
      </c>
      <c r="E38" s="64" t="s">
        <v>539</v>
      </c>
      <c r="F38" s="25">
        <v>353.12</v>
      </c>
      <c r="G38" s="26">
        <v>353.12</v>
      </c>
      <c r="H38" s="27">
        <f t="shared" si="0"/>
        <v>1</v>
      </c>
      <c r="I38" s="29"/>
      <c r="J38" s="28"/>
    </row>
    <row r="39" spans="1:10" ht="22.5">
      <c r="A39" s="23"/>
      <c r="B39" s="24" t="s">
        <v>103</v>
      </c>
      <c r="C39" s="3" t="s">
        <v>38</v>
      </c>
      <c r="D39" s="69">
        <v>28.09</v>
      </c>
      <c r="E39" s="64" t="s">
        <v>541</v>
      </c>
      <c r="F39" s="25">
        <v>492.98</v>
      </c>
      <c r="G39" s="26">
        <v>492.98</v>
      </c>
      <c r="H39" s="27">
        <f t="shared" si="0"/>
        <v>1</v>
      </c>
      <c r="I39" s="29"/>
      <c r="J39" s="28"/>
    </row>
    <row r="40" spans="1:10" ht="33.75">
      <c r="A40" s="23"/>
      <c r="B40" s="24" t="s">
        <v>103</v>
      </c>
      <c r="C40" s="3" t="s">
        <v>56</v>
      </c>
      <c r="D40" s="69">
        <v>10.176</v>
      </c>
      <c r="E40" s="64" t="s">
        <v>541</v>
      </c>
      <c r="F40" s="25">
        <v>493.43</v>
      </c>
      <c r="G40" s="26">
        <v>493.43</v>
      </c>
      <c r="H40" s="27">
        <f t="shared" si="0"/>
        <v>1</v>
      </c>
      <c r="I40" s="29"/>
      <c r="J40" s="28"/>
    </row>
    <row r="41" spans="1:10" ht="22.5">
      <c r="A41" s="23"/>
      <c r="B41" s="24" t="s">
        <v>103</v>
      </c>
      <c r="C41" s="3" t="s">
        <v>57</v>
      </c>
      <c r="D41" s="69">
        <v>30.603999999999999</v>
      </c>
      <c r="E41" s="64" t="s">
        <v>541</v>
      </c>
      <c r="F41" s="25">
        <v>1131.74</v>
      </c>
      <c r="G41" s="26">
        <v>1131.74</v>
      </c>
      <c r="H41" s="27">
        <f t="shared" si="0"/>
        <v>1</v>
      </c>
      <c r="I41" s="29"/>
      <c r="J41" s="28"/>
    </row>
    <row r="42" spans="1:10" ht="33.75">
      <c r="A42" s="23"/>
      <c r="B42" s="24" t="s">
        <v>103</v>
      </c>
      <c r="C42" s="3" t="s">
        <v>58</v>
      </c>
      <c r="D42" s="69">
        <v>15.526999999999999</v>
      </c>
      <c r="E42" s="64" t="s">
        <v>541</v>
      </c>
      <c r="F42" s="25">
        <v>1072.29</v>
      </c>
      <c r="G42" s="26">
        <v>1072.29</v>
      </c>
      <c r="H42" s="27">
        <f t="shared" si="0"/>
        <v>1</v>
      </c>
      <c r="I42" s="29"/>
      <c r="J42" s="28"/>
    </row>
    <row r="43" spans="1:10" ht="45">
      <c r="A43" s="23"/>
      <c r="B43" s="24" t="s">
        <v>103</v>
      </c>
      <c r="C43" s="3" t="s">
        <v>59</v>
      </c>
      <c r="D43" s="69">
        <v>8.6739999999999995</v>
      </c>
      <c r="E43" s="64" t="s">
        <v>539</v>
      </c>
      <c r="F43" s="25">
        <v>2600.12</v>
      </c>
      <c r="G43" s="26">
        <v>2600.12</v>
      </c>
      <c r="H43" s="27">
        <f t="shared" si="0"/>
        <v>1</v>
      </c>
      <c r="I43" s="29"/>
      <c r="J43" s="28"/>
    </row>
    <row r="44" spans="1:10" ht="33.75">
      <c r="A44" s="23"/>
      <c r="B44" s="24" t="s">
        <v>103</v>
      </c>
      <c r="C44" s="3" t="s">
        <v>60</v>
      </c>
      <c r="D44" s="69">
        <v>4.3019999999999996</v>
      </c>
      <c r="E44" s="64" t="s">
        <v>539</v>
      </c>
      <c r="F44" s="25">
        <v>1351.6</v>
      </c>
      <c r="G44" s="26">
        <v>1351.6</v>
      </c>
      <c r="H44" s="27">
        <f t="shared" si="0"/>
        <v>1</v>
      </c>
      <c r="I44" s="29"/>
      <c r="J44" s="28"/>
    </row>
    <row r="45" spans="1:10" ht="56.25">
      <c r="A45" s="23"/>
      <c r="B45" s="24" t="s">
        <v>103</v>
      </c>
      <c r="C45" s="3" t="s">
        <v>61</v>
      </c>
      <c r="D45" s="69">
        <v>2.3290000000000002</v>
      </c>
      <c r="E45" s="64" t="s">
        <v>539</v>
      </c>
      <c r="F45" s="25">
        <v>731.49</v>
      </c>
      <c r="G45" s="26">
        <v>731.49</v>
      </c>
      <c r="H45" s="27">
        <f t="shared" si="0"/>
        <v>1</v>
      </c>
      <c r="I45" s="29"/>
      <c r="J45" s="28"/>
    </row>
    <row r="46" spans="1:10" ht="33.75">
      <c r="A46" s="23"/>
      <c r="B46" s="24" t="s">
        <v>103</v>
      </c>
      <c r="C46" s="3" t="s">
        <v>47</v>
      </c>
      <c r="D46" s="69">
        <v>1.0609999999999999</v>
      </c>
      <c r="E46" s="64" t="s">
        <v>545</v>
      </c>
      <c r="F46" s="25">
        <v>3455.79</v>
      </c>
      <c r="G46" s="26">
        <v>3455.79</v>
      </c>
      <c r="H46" s="27">
        <f t="shared" si="0"/>
        <v>1</v>
      </c>
      <c r="I46" s="29"/>
      <c r="J46" s="28"/>
    </row>
    <row r="47" spans="1:10">
      <c r="A47" s="23"/>
      <c r="B47" s="24" t="s">
        <v>103</v>
      </c>
      <c r="C47" s="3" t="s">
        <v>12</v>
      </c>
      <c r="D47" s="69"/>
      <c r="E47" s="64"/>
      <c r="F47" s="25"/>
      <c r="G47" s="26"/>
      <c r="H47" s="27"/>
      <c r="I47" s="29"/>
      <c r="J47" s="28"/>
    </row>
    <row r="48" spans="1:10" ht="22.5">
      <c r="A48" s="23"/>
      <c r="B48" s="24" t="s">
        <v>103</v>
      </c>
      <c r="C48" s="3" t="s">
        <v>62</v>
      </c>
      <c r="D48" s="69">
        <v>23.212</v>
      </c>
      <c r="E48" s="64" t="s">
        <v>541</v>
      </c>
      <c r="F48" s="25">
        <v>51.99</v>
      </c>
      <c r="G48" s="26">
        <v>51.99</v>
      </c>
      <c r="H48" s="27">
        <f t="shared" si="0"/>
        <v>1</v>
      </c>
      <c r="I48" s="29"/>
      <c r="J48" s="28"/>
    </row>
    <row r="49" spans="1:10" ht="22.5">
      <c r="A49" s="23"/>
      <c r="B49" s="24" t="s">
        <v>103</v>
      </c>
      <c r="C49" s="3" t="s">
        <v>63</v>
      </c>
      <c r="D49" s="69">
        <v>23.212</v>
      </c>
      <c r="E49" s="64" t="s">
        <v>541</v>
      </c>
      <c r="F49" s="25">
        <v>118.61</v>
      </c>
      <c r="G49" s="26">
        <v>118.61</v>
      </c>
      <c r="H49" s="27">
        <f t="shared" si="0"/>
        <v>1</v>
      </c>
      <c r="I49" s="29"/>
      <c r="J49" s="28"/>
    </row>
    <row r="50" spans="1:10" ht="33.75">
      <c r="A50" s="23"/>
      <c r="B50" s="24" t="s">
        <v>103</v>
      </c>
      <c r="C50" s="3" t="s">
        <v>64</v>
      </c>
      <c r="D50" s="69">
        <v>23.212</v>
      </c>
      <c r="E50" s="64" t="s">
        <v>541</v>
      </c>
      <c r="F50" s="25">
        <v>99.58</v>
      </c>
      <c r="G50" s="26">
        <v>99.58</v>
      </c>
      <c r="H50" s="27">
        <f t="shared" si="0"/>
        <v>1</v>
      </c>
      <c r="I50" s="29"/>
      <c r="J50" s="28"/>
    </row>
    <row r="51" spans="1:10" ht="22.5">
      <c r="A51" s="23"/>
      <c r="B51" s="24" t="s">
        <v>103</v>
      </c>
      <c r="C51" s="3" t="s">
        <v>65</v>
      </c>
      <c r="D51" s="69">
        <v>29.253</v>
      </c>
      <c r="E51" s="64" t="s">
        <v>541</v>
      </c>
      <c r="F51" s="25">
        <v>74.599999999999994</v>
      </c>
      <c r="G51" s="26">
        <v>74.599999999999994</v>
      </c>
      <c r="H51" s="27">
        <f t="shared" si="0"/>
        <v>1</v>
      </c>
      <c r="I51" s="29"/>
      <c r="J51" s="28"/>
    </row>
    <row r="52" spans="1:10" ht="22.5">
      <c r="A52" s="23"/>
      <c r="B52" s="24" t="s">
        <v>103</v>
      </c>
      <c r="C52" s="3" t="s">
        <v>66</v>
      </c>
      <c r="D52" s="69">
        <v>29.253</v>
      </c>
      <c r="E52" s="64" t="s">
        <v>541</v>
      </c>
      <c r="F52" s="25">
        <v>149.47999999999999</v>
      </c>
      <c r="G52" s="26">
        <v>149.47999999999999</v>
      </c>
      <c r="H52" s="27">
        <f t="shared" si="0"/>
        <v>1</v>
      </c>
      <c r="I52" s="29"/>
      <c r="J52" s="28"/>
    </row>
    <row r="53" spans="1:10" ht="33.75">
      <c r="A53" s="23"/>
      <c r="B53" s="24" t="s">
        <v>103</v>
      </c>
      <c r="C53" s="3" t="s">
        <v>67</v>
      </c>
      <c r="D53" s="69">
        <v>29.253</v>
      </c>
      <c r="E53" s="64" t="s">
        <v>541</v>
      </c>
      <c r="F53" s="25">
        <v>125.5</v>
      </c>
      <c r="G53" s="26">
        <v>125.5</v>
      </c>
      <c r="H53" s="27">
        <f t="shared" si="0"/>
        <v>1</v>
      </c>
      <c r="I53" s="29"/>
      <c r="J53" s="28"/>
    </row>
    <row r="54" spans="1:10">
      <c r="A54" s="23"/>
      <c r="B54" s="24" t="s">
        <v>103</v>
      </c>
      <c r="C54" s="3" t="s">
        <v>13</v>
      </c>
      <c r="D54" s="69"/>
      <c r="E54" s="64"/>
      <c r="F54" s="25"/>
      <c r="G54" s="26"/>
      <c r="H54" s="27"/>
      <c r="I54" s="29"/>
      <c r="J54" s="28"/>
    </row>
    <row r="55" spans="1:10">
      <c r="A55" s="23"/>
      <c r="B55" s="24" t="s">
        <v>103</v>
      </c>
      <c r="C55" s="3" t="s">
        <v>14</v>
      </c>
      <c r="D55" s="69"/>
      <c r="E55" s="64"/>
      <c r="F55" s="25"/>
      <c r="G55" s="26"/>
      <c r="H55" s="27"/>
      <c r="I55" s="29"/>
      <c r="J55" s="28"/>
    </row>
    <row r="56" spans="1:10" ht="22.5">
      <c r="A56" s="23"/>
      <c r="B56" s="24" t="s">
        <v>103</v>
      </c>
      <c r="C56" s="3" t="s">
        <v>68</v>
      </c>
      <c r="D56" s="69">
        <v>4.6589999999999998</v>
      </c>
      <c r="E56" s="64" t="s">
        <v>539</v>
      </c>
      <c r="F56" s="25">
        <v>3513.31</v>
      </c>
      <c r="G56" s="26">
        <v>3513.31</v>
      </c>
      <c r="H56" s="27">
        <f t="shared" si="0"/>
        <v>1</v>
      </c>
      <c r="I56" s="29"/>
      <c r="J56" s="28"/>
    </row>
    <row r="57" spans="1:10" ht="22.5">
      <c r="A57" s="23"/>
      <c r="B57" s="24" t="s">
        <v>103</v>
      </c>
      <c r="C57" s="3" t="s">
        <v>69</v>
      </c>
      <c r="D57" s="69">
        <v>4.6589999999999998</v>
      </c>
      <c r="E57" s="64" t="s">
        <v>539</v>
      </c>
      <c r="F57" s="25">
        <v>98.96</v>
      </c>
      <c r="G57" s="26">
        <v>98.96</v>
      </c>
      <c r="H57" s="27">
        <f t="shared" si="0"/>
        <v>1</v>
      </c>
      <c r="I57" s="29"/>
      <c r="J57" s="28"/>
    </row>
    <row r="58" spans="1:10">
      <c r="A58" s="23"/>
      <c r="B58" s="24" t="s">
        <v>103</v>
      </c>
      <c r="C58" s="3" t="s">
        <v>70</v>
      </c>
      <c r="D58" s="69">
        <v>4.6589999999999998</v>
      </c>
      <c r="E58" s="64" t="s">
        <v>539</v>
      </c>
      <c r="F58" s="25">
        <v>44.03</v>
      </c>
      <c r="G58" s="26">
        <v>44.03</v>
      </c>
      <c r="H58" s="27">
        <f t="shared" si="0"/>
        <v>1</v>
      </c>
      <c r="I58" s="29"/>
      <c r="J58" s="28"/>
    </row>
    <row r="59" spans="1:10">
      <c r="A59" s="23"/>
      <c r="B59" s="24" t="s">
        <v>103</v>
      </c>
      <c r="C59" s="3" t="s">
        <v>8</v>
      </c>
      <c r="D59" s="69"/>
      <c r="E59" s="64"/>
      <c r="F59" s="25"/>
      <c r="G59" s="26"/>
      <c r="H59" s="27"/>
      <c r="I59" s="29"/>
      <c r="J59" s="28"/>
    </row>
    <row r="60" spans="1:10" ht="22.5">
      <c r="A60" s="23"/>
      <c r="B60" s="24" t="s">
        <v>103</v>
      </c>
      <c r="C60" s="3" t="s">
        <v>25</v>
      </c>
      <c r="D60" s="69">
        <v>36.99</v>
      </c>
      <c r="E60" s="64" t="s">
        <v>539</v>
      </c>
      <c r="F60" s="25">
        <v>59.55</v>
      </c>
      <c r="G60" s="26">
        <v>59.55</v>
      </c>
      <c r="H60" s="27">
        <f t="shared" si="0"/>
        <v>1</v>
      </c>
      <c r="I60" s="29"/>
      <c r="J60" s="28"/>
    </row>
    <row r="61" spans="1:10" ht="22.5">
      <c r="A61" s="23"/>
      <c r="B61" s="24" t="s">
        <v>103</v>
      </c>
      <c r="C61" s="3" t="s">
        <v>71</v>
      </c>
      <c r="D61" s="69">
        <v>36.99</v>
      </c>
      <c r="E61" s="64" t="s">
        <v>539</v>
      </c>
      <c r="F61" s="25">
        <v>491.23</v>
      </c>
      <c r="G61" s="26">
        <v>491.23</v>
      </c>
      <c r="H61" s="27">
        <f t="shared" si="0"/>
        <v>1</v>
      </c>
      <c r="I61" s="29"/>
      <c r="J61" s="28"/>
    </row>
    <row r="62" spans="1:10" ht="45">
      <c r="A62" s="23"/>
      <c r="B62" s="24" t="s">
        <v>103</v>
      </c>
      <c r="C62" s="3" t="s">
        <v>72</v>
      </c>
      <c r="D62" s="69">
        <v>18.116</v>
      </c>
      <c r="E62" s="64" t="s">
        <v>539</v>
      </c>
      <c r="F62" s="25">
        <v>334.6</v>
      </c>
      <c r="G62" s="26">
        <v>334.6</v>
      </c>
      <c r="H62" s="27">
        <f t="shared" si="0"/>
        <v>1</v>
      </c>
      <c r="I62" s="29"/>
      <c r="J62" s="28"/>
    </row>
    <row r="63" spans="1:10">
      <c r="A63" s="23"/>
      <c r="B63" s="24" t="s">
        <v>103</v>
      </c>
      <c r="C63" s="3" t="s">
        <v>15</v>
      </c>
      <c r="D63" s="69"/>
      <c r="E63" s="64"/>
      <c r="F63" s="25"/>
      <c r="G63" s="26"/>
      <c r="H63" s="27"/>
      <c r="I63" s="29"/>
      <c r="J63" s="28"/>
    </row>
    <row r="64" spans="1:10" ht="22.5">
      <c r="A64" s="23"/>
      <c r="B64" s="24" t="s">
        <v>103</v>
      </c>
      <c r="C64" s="3" t="s">
        <v>73</v>
      </c>
      <c r="D64" s="69">
        <v>2.6949999999999998</v>
      </c>
      <c r="E64" s="64" t="s">
        <v>539</v>
      </c>
      <c r="F64" s="25">
        <v>875.5</v>
      </c>
      <c r="G64" s="26">
        <v>875.5</v>
      </c>
      <c r="H64" s="27">
        <f t="shared" si="0"/>
        <v>1</v>
      </c>
      <c r="I64" s="29"/>
      <c r="J64" s="28"/>
    </row>
    <row r="65" spans="1:10" ht="22.5">
      <c r="A65" s="23"/>
      <c r="B65" s="24" t="s">
        <v>103</v>
      </c>
      <c r="C65" s="3" t="s">
        <v>38</v>
      </c>
      <c r="D65" s="69">
        <v>20.527999999999999</v>
      </c>
      <c r="E65" s="64" t="s">
        <v>541</v>
      </c>
      <c r="F65" s="25">
        <v>360.27</v>
      </c>
      <c r="G65" s="26">
        <v>360.27</v>
      </c>
      <c r="H65" s="27">
        <f t="shared" si="0"/>
        <v>1</v>
      </c>
      <c r="I65" s="29"/>
      <c r="J65" s="28"/>
    </row>
    <row r="66" spans="1:10" ht="33.75">
      <c r="A66" s="23"/>
      <c r="B66" s="24" t="s">
        <v>103</v>
      </c>
      <c r="C66" s="3" t="s">
        <v>74</v>
      </c>
      <c r="D66" s="69">
        <v>143.69</v>
      </c>
      <c r="E66" s="64" t="s">
        <v>541</v>
      </c>
      <c r="F66" s="25">
        <v>6967.53</v>
      </c>
      <c r="G66" s="26">
        <v>6967.53</v>
      </c>
      <c r="H66" s="27">
        <f t="shared" si="0"/>
        <v>1</v>
      </c>
      <c r="I66" s="29"/>
      <c r="J66" s="28"/>
    </row>
    <row r="67" spans="1:10" ht="33.75">
      <c r="A67" s="23"/>
      <c r="B67" s="24" t="s">
        <v>103</v>
      </c>
      <c r="C67" s="3" t="s">
        <v>75</v>
      </c>
      <c r="D67" s="69">
        <v>15.303000000000001</v>
      </c>
      <c r="E67" s="64" t="s">
        <v>539</v>
      </c>
      <c r="F67" s="25">
        <v>3673.79</v>
      </c>
      <c r="G67" s="26">
        <v>3673.79</v>
      </c>
      <c r="H67" s="27">
        <f t="shared" si="0"/>
        <v>1</v>
      </c>
      <c r="I67" s="29"/>
      <c r="J67" s="28"/>
    </row>
    <row r="68" spans="1:10" ht="33.75">
      <c r="A68" s="23"/>
      <c r="B68" s="24" t="s">
        <v>103</v>
      </c>
      <c r="C68" s="3" t="s">
        <v>47</v>
      </c>
      <c r="D68" s="69">
        <v>1</v>
      </c>
      <c r="E68" s="64" t="s">
        <v>545</v>
      </c>
      <c r="F68" s="25">
        <v>3257.11</v>
      </c>
      <c r="G68" s="26">
        <v>3257.11</v>
      </c>
      <c r="H68" s="27">
        <f t="shared" si="0"/>
        <v>1</v>
      </c>
      <c r="I68" s="29"/>
      <c r="J68" s="28"/>
    </row>
    <row r="69" spans="1:10">
      <c r="A69" s="23"/>
      <c r="B69" s="24" t="s">
        <v>103</v>
      </c>
      <c r="C69" s="3" t="s">
        <v>16</v>
      </c>
      <c r="D69" s="69"/>
      <c r="E69" s="64"/>
      <c r="F69" s="25"/>
      <c r="G69" s="26"/>
      <c r="H69" s="27"/>
      <c r="I69" s="29"/>
      <c r="J69" s="28"/>
    </row>
    <row r="70" spans="1:10" ht="22.5">
      <c r="A70" s="23"/>
      <c r="B70" s="24" t="s">
        <v>103</v>
      </c>
      <c r="C70" s="3" t="s">
        <v>62</v>
      </c>
      <c r="D70" s="69">
        <v>46.558</v>
      </c>
      <c r="E70" s="64" t="s">
        <v>541</v>
      </c>
      <c r="F70" s="25">
        <v>104.29</v>
      </c>
      <c r="G70" s="26">
        <v>104.29</v>
      </c>
      <c r="H70" s="27">
        <f t="shared" si="0"/>
        <v>1</v>
      </c>
      <c r="I70" s="29"/>
      <c r="J70" s="28"/>
    </row>
    <row r="71" spans="1:10" ht="22.5">
      <c r="A71" s="23"/>
      <c r="B71" s="24" t="s">
        <v>103</v>
      </c>
      <c r="C71" s="3" t="s">
        <v>63</v>
      </c>
      <c r="D71" s="69">
        <v>46.558</v>
      </c>
      <c r="E71" s="64" t="s">
        <v>541</v>
      </c>
      <c r="F71" s="25">
        <v>237.91</v>
      </c>
      <c r="G71" s="26">
        <v>237.91</v>
      </c>
      <c r="H71" s="27">
        <f t="shared" si="0"/>
        <v>1</v>
      </c>
      <c r="I71" s="29"/>
      <c r="J71" s="28"/>
    </row>
    <row r="72" spans="1:10" ht="33.75">
      <c r="A72" s="23"/>
      <c r="B72" s="24" t="s">
        <v>103</v>
      </c>
      <c r="C72" s="3" t="s">
        <v>64</v>
      </c>
      <c r="D72" s="69">
        <v>46.558</v>
      </c>
      <c r="E72" s="64" t="s">
        <v>541</v>
      </c>
      <c r="F72" s="25">
        <v>199.73</v>
      </c>
      <c r="G72" s="26">
        <v>199.73</v>
      </c>
      <c r="H72" s="27">
        <f t="shared" si="0"/>
        <v>1</v>
      </c>
      <c r="I72" s="29"/>
      <c r="J72" s="28"/>
    </row>
    <row r="73" spans="1:10">
      <c r="A73" s="23"/>
      <c r="B73" s="24" t="s">
        <v>103</v>
      </c>
      <c r="C73" s="3" t="s">
        <v>17</v>
      </c>
      <c r="D73" s="69"/>
      <c r="E73" s="64"/>
      <c r="F73" s="25"/>
      <c r="G73" s="26"/>
      <c r="H73" s="27"/>
      <c r="I73" s="29"/>
      <c r="J73" s="28"/>
    </row>
    <row r="74" spans="1:10" ht="22.5">
      <c r="A74" s="23"/>
      <c r="B74" s="24" t="s">
        <v>103</v>
      </c>
      <c r="C74" s="3" t="s">
        <v>76</v>
      </c>
      <c r="D74" s="69">
        <v>10.706</v>
      </c>
      <c r="E74" s="64" t="s">
        <v>539</v>
      </c>
      <c r="F74" s="25">
        <v>2246.87</v>
      </c>
      <c r="G74" s="26">
        <v>2246.87</v>
      </c>
      <c r="H74" s="27">
        <f t="shared" ref="H74:H135" si="1">G74/F74</f>
        <v>1</v>
      </c>
      <c r="I74" s="29"/>
      <c r="J74" s="28"/>
    </row>
    <row r="75" spans="1:10" ht="33.75">
      <c r="A75" s="23"/>
      <c r="B75" s="24" t="s">
        <v>103</v>
      </c>
      <c r="C75" s="3" t="s">
        <v>77</v>
      </c>
      <c r="D75" s="69">
        <v>8.4760000000000009</v>
      </c>
      <c r="E75" s="64" t="s">
        <v>539</v>
      </c>
      <c r="F75" s="25">
        <v>7413.11</v>
      </c>
      <c r="G75" s="26">
        <v>7413.11</v>
      </c>
      <c r="H75" s="27">
        <f t="shared" si="1"/>
        <v>1</v>
      </c>
      <c r="I75" s="29"/>
      <c r="J75" s="28"/>
    </row>
    <row r="76" spans="1:10" ht="33.75">
      <c r="A76" s="23"/>
      <c r="B76" s="24" t="s">
        <v>103</v>
      </c>
      <c r="C76" s="3" t="s">
        <v>47</v>
      </c>
      <c r="D76" s="69">
        <v>0.29399999999999998</v>
      </c>
      <c r="E76" s="64" t="s">
        <v>545</v>
      </c>
      <c r="F76" s="25">
        <v>957.59</v>
      </c>
      <c r="G76" s="26">
        <v>957.59</v>
      </c>
      <c r="H76" s="27">
        <f t="shared" si="1"/>
        <v>1</v>
      </c>
      <c r="I76" s="29"/>
      <c r="J76" s="28"/>
    </row>
    <row r="77" spans="1:10">
      <c r="A77" s="23"/>
      <c r="B77" s="24" t="s">
        <v>103</v>
      </c>
      <c r="C77" s="3" t="s">
        <v>18</v>
      </c>
      <c r="D77" s="69"/>
      <c r="E77" s="64"/>
      <c r="F77" s="25"/>
      <c r="G77" s="26"/>
      <c r="H77" s="27"/>
      <c r="I77" s="29"/>
      <c r="J77" s="28"/>
    </row>
    <row r="78" spans="1:10" ht="22.5">
      <c r="A78" s="23"/>
      <c r="B78" s="24" t="s">
        <v>103</v>
      </c>
      <c r="C78" s="3" t="s">
        <v>78</v>
      </c>
      <c r="D78" s="69">
        <v>19.14</v>
      </c>
      <c r="E78" s="64" t="s">
        <v>542</v>
      </c>
      <c r="F78" s="25">
        <v>17392.71</v>
      </c>
      <c r="G78" s="26">
        <v>0</v>
      </c>
      <c r="H78" s="27">
        <f t="shared" si="1"/>
        <v>0</v>
      </c>
      <c r="I78" s="29"/>
      <c r="J78" s="28"/>
    </row>
    <row r="79" spans="1:10" ht="22.5">
      <c r="A79" s="23"/>
      <c r="B79" s="24" t="s">
        <v>103</v>
      </c>
      <c r="C79" s="3" t="s">
        <v>19</v>
      </c>
      <c r="D79" s="69"/>
      <c r="E79" s="64"/>
      <c r="F79" s="25"/>
      <c r="G79" s="26"/>
      <c r="H79" s="27"/>
      <c r="I79" s="29"/>
      <c r="J79" s="28"/>
    </row>
    <row r="80" spans="1:10" ht="33.75">
      <c r="A80" s="23"/>
      <c r="B80" s="24" t="s">
        <v>103</v>
      </c>
      <c r="C80" s="3" t="s">
        <v>79</v>
      </c>
      <c r="D80" s="69">
        <v>2209.4349999999999</v>
      </c>
      <c r="E80" s="64" t="s">
        <v>539</v>
      </c>
      <c r="F80" s="25">
        <v>21895.5</v>
      </c>
      <c r="G80" s="26">
        <v>21895.5</v>
      </c>
      <c r="H80" s="27">
        <f t="shared" si="1"/>
        <v>1</v>
      </c>
      <c r="I80" s="29"/>
      <c r="J80" s="28"/>
    </row>
    <row r="81" spans="1:10" ht="33.75">
      <c r="A81" s="23"/>
      <c r="B81" s="24" t="s">
        <v>103</v>
      </c>
      <c r="C81" s="3" t="s">
        <v>80</v>
      </c>
      <c r="D81" s="69">
        <v>946.90099999999995</v>
      </c>
      <c r="E81" s="64" t="s">
        <v>539</v>
      </c>
      <c r="F81" s="25">
        <v>80751.72</v>
      </c>
      <c r="G81" s="26">
        <v>80751.72</v>
      </c>
      <c r="H81" s="27">
        <f t="shared" si="1"/>
        <v>1</v>
      </c>
      <c r="I81" s="29"/>
      <c r="J81" s="28"/>
    </row>
    <row r="82" spans="1:10" ht="22.5">
      <c r="A82" s="23"/>
      <c r="B82" s="24" t="s">
        <v>103</v>
      </c>
      <c r="C82" s="3" t="s">
        <v>81</v>
      </c>
      <c r="D82" s="69">
        <v>1753.52</v>
      </c>
      <c r="E82" s="64" t="s">
        <v>541</v>
      </c>
      <c r="F82" s="25">
        <v>34807.370000000003</v>
      </c>
      <c r="G82" s="26">
        <v>34807.370000000003</v>
      </c>
      <c r="H82" s="27">
        <f t="shared" si="1"/>
        <v>1</v>
      </c>
      <c r="I82" s="29"/>
      <c r="J82" s="28"/>
    </row>
    <row r="83" spans="1:10">
      <c r="A83" s="23"/>
      <c r="B83" s="24" t="s">
        <v>103</v>
      </c>
      <c r="C83" s="3" t="s">
        <v>82</v>
      </c>
      <c r="D83" s="69">
        <v>3102.415</v>
      </c>
      <c r="E83" s="64" t="s">
        <v>539</v>
      </c>
      <c r="F83" s="25">
        <v>42534.11</v>
      </c>
      <c r="G83" s="26">
        <v>42534.11</v>
      </c>
      <c r="H83" s="27">
        <f t="shared" si="1"/>
        <v>1</v>
      </c>
      <c r="I83" s="29"/>
      <c r="J83" s="28"/>
    </row>
    <row r="84" spans="1:10" ht="22.5">
      <c r="A84" s="23"/>
      <c r="B84" s="24" t="s">
        <v>103</v>
      </c>
      <c r="C84" s="3" t="s">
        <v>83</v>
      </c>
      <c r="D84" s="69">
        <v>3102.415</v>
      </c>
      <c r="E84" s="64" t="s">
        <v>539</v>
      </c>
      <c r="F84" s="25">
        <v>17962.98</v>
      </c>
      <c r="G84" s="26">
        <v>17962.98</v>
      </c>
      <c r="H84" s="27">
        <f t="shared" si="1"/>
        <v>1</v>
      </c>
      <c r="I84" s="29"/>
      <c r="J84" s="28"/>
    </row>
    <row r="85" spans="1:10" ht="22.5">
      <c r="A85" s="23"/>
      <c r="B85" s="24" t="s">
        <v>103</v>
      </c>
      <c r="C85" s="3" t="s">
        <v>84</v>
      </c>
      <c r="D85" s="69">
        <v>1827.6980000000001</v>
      </c>
      <c r="E85" s="64" t="s">
        <v>541</v>
      </c>
      <c r="F85" s="25">
        <v>65815.399999999994</v>
      </c>
      <c r="G85" s="26">
        <v>65815.399999999994</v>
      </c>
      <c r="H85" s="27">
        <f t="shared" si="1"/>
        <v>1</v>
      </c>
      <c r="I85" s="29"/>
      <c r="J85" s="28"/>
    </row>
    <row r="86" spans="1:10" ht="22.5">
      <c r="A86" s="23"/>
      <c r="B86" s="24" t="s">
        <v>103</v>
      </c>
      <c r="C86" s="3" t="s">
        <v>85</v>
      </c>
      <c r="D86" s="69">
        <v>1827.6980000000001</v>
      </c>
      <c r="E86" s="64" t="s">
        <v>541</v>
      </c>
      <c r="F86" s="25">
        <v>41433.910000000003</v>
      </c>
      <c r="G86" s="26">
        <v>41433.909999999996</v>
      </c>
      <c r="H86" s="27">
        <f t="shared" si="1"/>
        <v>0.99999999999999978</v>
      </c>
      <c r="I86" s="29"/>
      <c r="J86" s="28"/>
    </row>
    <row r="87" spans="1:10">
      <c r="A87" s="23"/>
      <c r="B87" s="24" t="s">
        <v>103</v>
      </c>
      <c r="C87" s="3" t="s">
        <v>86</v>
      </c>
      <c r="D87" s="69">
        <v>1827.6980000000001</v>
      </c>
      <c r="E87" s="64" t="s">
        <v>541</v>
      </c>
      <c r="F87" s="25">
        <v>1608.37</v>
      </c>
      <c r="G87" s="26">
        <v>1608.37</v>
      </c>
      <c r="H87" s="27">
        <f t="shared" si="1"/>
        <v>1</v>
      </c>
      <c r="I87" s="29"/>
      <c r="J87" s="28"/>
    </row>
    <row r="88" spans="1:10" ht="22.5">
      <c r="A88" s="23"/>
      <c r="B88" s="24" t="s">
        <v>103</v>
      </c>
      <c r="C88" s="3" t="s">
        <v>87</v>
      </c>
      <c r="D88" s="69">
        <v>1827.6980000000001</v>
      </c>
      <c r="E88" s="64" t="s">
        <v>541</v>
      </c>
      <c r="F88" s="25">
        <v>73491.740000000005</v>
      </c>
      <c r="G88" s="26">
        <v>73491.740000000005</v>
      </c>
      <c r="H88" s="27">
        <f t="shared" si="1"/>
        <v>1</v>
      </c>
      <c r="I88" s="29"/>
      <c r="J88" s="28"/>
    </row>
    <row r="89" spans="1:10" ht="22.5">
      <c r="A89" s="23"/>
      <c r="B89" s="24" t="s">
        <v>103</v>
      </c>
      <c r="C89" s="3" t="s">
        <v>88</v>
      </c>
      <c r="D89" s="69">
        <v>1827.6980000000001</v>
      </c>
      <c r="E89" s="64" t="s">
        <v>541</v>
      </c>
      <c r="F89" s="25">
        <v>16906.21</v>
      </c>
      <c r="G89" s="26">
        <v>16906.21</v>
      </c>
      <c r="H89" s="27">
        <f t="shared" si="1"/>
        <v>1</v>
      </c>
      <c r="I89" s="29"/>
      <c r="J89" s="28"/>
    </row>
    <row r="90" spans="1:10" ht="33.75">
      <c r="A90" s="23"/>
      <c r="B90" s="24" t="s">
        <v>103</v>
      </c>
      <c r="C90" s="3" t="s">
        <v>89</v>
      </c>
      <c r="D90" s="69">
        <v>108.752</v>
      </c>
      <c r="E90" s="64" t="s">
        <v>539</v>
      </c>
      <c r="F90" s="25">
        <v>2309.89</v>
      </c>
      <c r="G90" s="26">
        <v>2309.8900000000003</v>
      </c>
      <c r="H90" s="27">
        <f t="shared" si="1"/>
        <v>1.0000000000000002</v>
      </c>
      <c r="I90" s="29"/>
      <c r="J90" s="28"/>
    </row>
    <row r="91" spans="1:10">
      <c r="A91" s="23"/>
      <c r="B91" s="24" t="s">
        <v>103</v>
      </c>
      <c r="C91" s="3" t="s">
        <v>90</v>
      </c>
      <c r="D91" s="69">
        <v>108.752</v>
      </c>
      <c r="E91" s="64" t="s">
        <v>539</v>
      </c>
      <c r="F91" s="25">
        <v>1027.71</v>
      </c>
      <c r="G91" s="26">
        <v>1027.71</v>
      </c>
      <c r="H91" s="27">
        <f t="shared" si="1"/>
        <v>1</v>
      </c>
      <c r="I91" s="29"/>
      <c r="J91" s="28"/>
    </row>
    <row r="92" spans="1:10" ht="56.25">
      <c r="A92" s="23"/>
      <c r="B92" s="24" t="s">
        <v>103</v>
      </c>
      <c r="C92" s="3" t="s">
        <v>91</v>
      </c>
      <c r="D92" s="69">
        <v>80.7</v>
      </c>
      <c r="E92" s="64" t="s">
        <v>542</v>
      </c>
      <c r="F92" s="25">
        <v>13491.43</v>
      </c>
      <c r="G92" s="26">
        <v>13491.43</v>
      </c>
      <c r="H92" s="27">
        <f t="shared" si="1"/>
        <v>1</v>
      </c>
      <c r="I92" s="29"/>
      <c r="J92" s="28"/>
    </row>
    <row r="93" spans="1:10">
      <c r="A93" s="23"/>
      <c r="B93" s="24" t="s">
        <v>103</v>
      </c>
      <c r="C93" s="3" t="s">
        <v>20</v>
      </c>
      <c r="D93" s="69"/>
      <c r="E93" s="64"/>
      <c r="F93" s="25"/>
      <c r="G93" s="26"/>
      <c r="H93" s="27"/>
      <c r="I93" s="29"/>
      <c r="J93" s="28"/>
    </row>
    <row r="94" spans="1:10" ht="45">
      <c r="A94" s="23"/>
      <c r="B94" s="24" t="s">
        <v>103</v>
      </c>
      <c r="C94" s="3" t="s">
        <v>92</v>
      </c>
      <c r="D94" s="69">
        <v>6</v>
      </c>
      <c r="E94" s="64" t="s">
        <v>543</v>
      </c>
      <c r="F94" s="25">
        <v>27020.82</v>
      </c>
      <c r="G94" s="26">
        <v>0</v>
      </c>
      <c r="H94" s="27">
        <f t="shared" si="1"/>
        <v>0</v>
      </c>
      <c r="I94" s="29"/>
      <c r="J94" s="28"/>
    </row>
    <row r="95" spans="1:10" ht="56.25">
      <c r="A95" s="23"/>
      <c r="B95" s="24" t="s">
        <v>103</v>
      </c>
      <c r="C95" s="3" t="s">
        <v>93</v>
      </c>
      <c r="D95" s="69">
        <v>16</v>
      </c>
      <c r="E95" s="64" t="s">
        <v>543</v>
      </c>
      <c r="F95" s="25">
        <v>24535.52</v>
      </c>
      <c r="G95" s="26">
        <v>0</v>
      </c>
      <c r="H95" s="27">
        <f t="shared" si="1"/>
        <v>0</v>
      </c>
      <c r="I95" s="29"/>
      <c r="J95" s="28"/>
    </row>
    <row r="96" spans="1:10">
      <c r="A96" s="23"/>
      <c r="B96" s="24" t="s">
        <v>103</v>
      </c>
      <c r="C96" s="3" t="s">
        <v>94</v>
      </c>
      <c r="D96" s="69">
        <v>11</v>
      </c>
      <c r="E96" s="64" t="s">
        <v>543</v>
      </c>
      <c r="F96" s="25">
        <v>17431.59</v>
      </c>
      <c r="G96" s="26">
        <v>0</v>
      </c>
      <c r="H96" s="27">
        <f t="shared" si="1"/>
        <v>0</v>
      </c>
      <c r="I96" s="29"/>
      <c r="J96" s="28"/>
    </row>
    <row r="97" spans="1:10">
      <c r="A97" s="23"/>
      <c r="B97" s="24" t="s">
        <v>103</v>
      </c>
      <c r="C97" s="3" t="s">
        <v>95</v>
      </c>
      <c r="D97" s="69">
        <v>3</v>
      </c>
      <c r="E97" s="64" t="s">
        <v>543</v>
      </c>
      <c r="F97" s="25">
        <v>15120</v>
      </c>
      <c r="G97" s="26">
        <v>0</v>
      </c>
      <c r="H97" s="27">
        <f t="shared" si="1"/>
        <v>0</v>
      </c>
      <c r="I97" s="29"/>
      <c r="J97" s="28"/>
    </row>
    <row r="98" spans="1:10">
      <c r="A98" s="23"/>
      <c r="B98" s="24" t="s">
        <v>103</v>
      </c>
      <c r="C98" s="3" t="s">
        <v>96</v>
      </c>
      <c r="D98" s="69">
        <v>24</v>
      </c>
      <c r="E98" s="64" t="s">
        <v>543</v>
      </c>
      <c r="F98" s="25">
        <v>14072.88</v>
      </c>
      <c r="G98" s="26">
        <v>0</v>
      </c>
      <c r="H98" s="27">
        <f t="shared" si="1"/>
        <v>0</v>
      </c>
      <c r="I98" s="29"/>
      <c r="J98" s="28"/>
    </row>
    <row r="99" spans="1:10">
      <c r="A99" s="23"/>
      <c r="B99" s="24" t="s">
        <v>103</v>
      </c>
      <c r="C99" s="3" t="s">
        <v>97</v>
      </c>
      <c r="D99" s="69">
        <v>1</v>
      </c>
      <c r="E99" s="64" t="s">
        <v>543</v>
      </c>
      <c r="F99" s="25">
        <v>5282.28</v>
      </c>
      <c r="G99" s="26">
        <v>0</v>
      </c>
      <c r="H99" s="27">
        <f t="shared" si="1"/>
        <v>0</v>
      </c>
      <c r="I99" s="29"/>
      <c r="J99" s="28"/>
    </row>
    <row r="100" spans="1:10" ht="33.75">
      <c r="A100" s="23"/>
      <c r="B100" s="24" t="s">
        <v>103</v>
      </c>
      <c r="C100" s="3" t="s">
        <v>98</v>
      </c>
      <c r="D100" s="69">
        <v>1</v>
      </c>
      <c r="E100" s="64" t="s">
        <v>543</v>
      </c>
      <c r="F100" s="25">
        <v>706.82</v>
      </c>
      <c r="G100" s="26">
        <v>0</v>
      </c>
      <c r="H100" s="27">
        <f t="shared" si="1"/>
        <v>0</v>
      </c>
      <c r="I100" s="29"/>
      <c r="J100" s="28"/>
    </row>
    <row r="101" spans="1:10" ht="33.75">
      <c r="A101" s="23"/>
      <c r="B101" s="24" t="s">
        <v>103</v>
      </c>
      <c r="C101" s="3" t="s">
        <v>99</v>
      </c>
      <c r="D101" s="69">
        <v>1</v>
      </c>
      <c r="E101" s="64" t="s">
        <v>543</v>
      </c>
      <c r="F101" s="25">
        <v>812.74</v>
      </c>
      <c r="G101" s="26">
        <v>0</v>
      </c>
      <c r="H101" s="27">
        <f t="shared" si="1"/>
        <v>0</v>
      </c>
      <c r="I101" s="29"/>
      <c r="J101" s="28"/>
    </row>
    <row r="102" spans="1:10" ht="22.5">
      <c r="A102" s="23"/>
      <c r="B102" s="24" t="s">
        <v>103</v>
      </c>
      <c r="C102" s="3" t="s">
        <v>100</v>
      </c>
      <c r="D102" s="69">
        <v>12</v>
      </c>
      <c r="E102" s="64" t="s">
        <v>543</v>
      </c>
      <c r="F102" s="25">
        <v>3974.88</v>
      </c>
      <c r="G102" s="26">
        <v>3974.88</v>
      </c>
      <c r="H102" s="27">
        <f t="shared" si="1"/>
        <v>1</v>
      </c>
      <c r="I102" s="29"/>
      <c r="J102" s="28"/>
    </row>
    <row r="103" spans="1:10" ht="22.5">
      <c r="A103" s="23"/>
      <c r="B103" s="24" t="s">
        <v>103</v>
      </c>
      <c r="C103" s="3" t="s">
        <v>101</v>
      </c>
      <c r="D103" s="69">
        <v>16</v>
      </c>
      <c r="E103" s="64" t="s">
        <v>543</v>
      </c>
      <c r="F103" s="25">
        <v>10502.08</v>
      </c>
      <c r="G103" s="26">
        <v>0</v>
      </c>
      <c r="H103" s="27">
        <f t="shared" si="1"/>
        <v>0</v>
      </c>
      <c r="I103" s="29"/>
      <c r="J103" s="28"/>
    </row>
    <row r="104" spans="1:10">
      <c r="A104" s="23"/>
      <c r="B104" s="24" t="s">
        <v>103</v>
      </c>
      <c r="C104" s="3" t="s">
        <v>24</v>
      </c>
      <c r="D104" s="69"/>
      <c r="E104" s="64"/>
      <c r="F104" s="25"/>
      <c r="G104" s="26"/>
      <c r="H104" s="27"/>
      <c r="I104" s="29"/>
      <c r="J104" s="28"/>
    </row>
    <row r="105" spans="1:10" ht="22.5">
      <c r="A105" s="23"/>
      <c r="B105" s="24" t="s">
        <v>103</v>
      </c>
      <c r="C105" s="3" t="s">
        <v>102</v>
      </c>
      <c r="D105" s="69">
        <v>1</v>
      </c>
      <c r="E105" s="64" t="s">
        <v>544</v>
      </c>
      <c r="F105" s="25">
        <v>171068.4</v>
      </c>
      <c r="G105" s="26">
        <v>62052.58</v>
      </c>
      <c r="H105" s="27">
        <f t="shared" si="1"/>
        <v>0.362735490599082</v>
      </c>
      <c r="I105" s="29"/>
      <c r="J105" s="28"/>
    </row>
    <row r="106" spans="1:10">
      <c r="A106" s="23"/>
      <c r="B106" s="24" t="s">
        <v>104</v>
      </c>
      <c r="C106" s="3" t="s">
        <v>105</v>
      </c>
      <c r="D106" s="69"/>
      <c r="E106" s="64"/>
      <c r="F106" s="25"/>
      <c r="G106" s="26"/>
      <c r="H106" s="27"/>
      <c r="I106" s="29"/>
      <c r="J106" s="28"/>
    </row>
    <row r="107" spans="1:10" ht="33.75">
      <c r="A107" s="23" t="s">
        <v>394</v>
      </c>
      <c r="B107" s="24" t="s">
        <v>104</v>
      </c>
      <c r="C107" s="3" t="s">
        <v>106</v>
      </c>
      <c r="D107" s="69">
        <v>0.53200000000000003</v>
      </c>
      <c r="E107" s="64" t="s">
        <v>547</v>
      </c>
      <c r="F107" s="25">
        <v>1061.71</v>
      </c>
      <c r="G107" s="26">
        <v>1061.71</v>
      </c>
      <c r="H107" s="27">
        <f t="shared" si="1"/>
        <v>1</v>
      </c>
      <c r="I107" s="29"/>
      <c r="J107" s="28"/>
    </row>
    <row r="108" spans="1:10" ht="33.75">
      <c r="A108" s="23" t="s">
        <v>395</v>
      </c>
      <c r="B108" s="24" t="s">
        <v>104</v>
      </c>
      <c r="C108" s="3" t="s">
        <v>107</v>
      </c>
      <c r="D108" s="69">
        <v>53</v>
      </c>
      <c r="E108" s="64" t="s">
        <v>541</v>
      </c>
      <c r="F108" s="25">
        <v>58.3</v>
      </c>
      <c r="G108" s="26">
        <v>58.3</v>
      </c>
      <c r="H108" s="27">
        <f t="shared" si="1"/>
        <v>1</v>
      </c>
      <c r="I108" s="29"/>
      <c r="J108" s="28"/>
    </row>
    <row r="109" spans="1:10" ht="33.75">
      <c r="A109" s="23" t="s">
        <v>402</v>
      </c>
      <c r="B109" s="24" t="s">
        <v>104</v>
      </c>
      <c r="C109" s="3" t="s">
        <v>108</v>
      </c>
      <c r="D109" s="69">
        <v>53</v>
      </c>
      <c r="E109" s="64" t="s">
        <v>541</v>
      </c>
      <c r="F109" s="25">
        <v>18.02</v>
      </c>
      <c r="G109" s="26">
        <v>18.02</v>
      </c>
      <c r="H109" s="27">
        <f t="shared" si="1"/>
        <v>1</v>
      </c>
      <c r="I109" s="29"/>
      <c r="J109" s="28"/>
    </row>
    <row r="110" spans="1:10" ht="22.5">
      <c r="A110" s="23" t="s">
        <v>397</v>
      </c>
      <c r="B110" s="24" t="s">
        <v>104</v>
      </c>
      <c r="C110" s="3" t="s">
        <v>109</v>
      </c>
      <c r="D110" s="69">
        <v>21.2</v>
      </c>
      <c r="E110" s="64" t="s">
        <v>539</v>
      </c>
      <c r="F110" s="25">
        <v>197.8</v>
      </c>
      <c r="G110" s="26">
        <v>197.8</v>
      </c>
      <c r="H110" s="27">
        <f t="shared" si="1"/>
        <v>1</v>
      </c>
      <c r="I110" s="29"/>
      <c r="J110" s="28"/>
    </row>
    <row r="111" spans="1:10" ht="22.5">
      <c r="A111" s="23" t="s">
        <v>398</v>
      </c>
      <c r="B111" s="24" t="s">
        <v>104</v>
      </c>
      <c r="C111" s="3" t="s">
        <v>110</v>
      </c>
      <c r="D111" s="69">
        <v>21.2</v>
      </c>
      <c r="E111" s="64" t="s">
        <v>539</v>
      </c>
      <c r="F111" s="25">
        <v>103.03</v>
      </c>
      <c r="G111" s="26">
        <v>103.03</v>
      </c>
      <c r="H111" s="27">
        <f t="shared" si="1"/>
        <v>1</v>
      </c>
      <c r="I111" s="29"/>
      <c r="J111" s="28"/>
    </row>
    <row r="112" spans="1:10" ht="22.5">
      <c r="A112" s="23" t="s">
        <v>399</v>
      </c>
      <c r="B112" s="24" t="s">
        <v>104</v>
      </c>
      <c r="C112" s="3" t="s">
        <v>111</v>
      </c>
      <c r="D112" s="69">
        <v>3248</v>
      </c>
      <c r="E112" s="64" t="s">
        <v>541</v>
      </c>
      <c r="F112" s="25">
        <v>16889.599999999999</v>
      </c>
      <c r="G112" s="26">
        <v>16889.599999999999</v>
      </c>
      <c r="H112" s="27">
        <f t="shared" si="1"/>
        <v>1</v>
      </c>
      <c r="I112" s="29"/>
      <c r="J112" s="28"/>
    </row>
    <row r="113" spans="1:10" ht="22.5">
      <c r="A113" s="23" t="s">
        <v>400</v>
      </c>
      <c r="B113" s="24" t="s">
        <v>104</v>
      </c>
      <c r="C113" s="3" t="s">
        <v>112</v>
      </c>
      <c r="D113" s="69">
        <v>3248</v>
      </c>
      <c r="E113" s="64" t="s">
        <v>541</v>
      </c>
      <c r="F113" s="25">
        <v>2923.2</v>
      </c>
      <c r="G113" s="26">
        <v>2923.2</v>
      </c>
      <c r="H113" s="27">
        <f t="shared" si="1"/>
        <v>1</v>
      </c>
      <c r="I113" s="29"/>
      <c r="J113" s="28"/>
    </row>
    <row r="114" spans="1:10" ht="22.5">
      <c r="A114" s="23" t="s">
        <v>442</v>
      </c>
      <c r="B114" s="24" t="s">
        <v>104</v>
      </c>
      <c r="C114" s="3" t="s">
        <v>113</v>
      </c>
      <c r="D114" s="69">
        <v>3248</v>
      </c>
      <c r="E114" s="64" t="s">
        <v>541</v>
      </c>
      <c r="F114" s="25">
        <v>19845.28</v>
      </c>
      <c r="G114" s="26">
        <v>19845.279999999995</v>
      </c>
      <c r="H114" s="27">
        <f t="shared" si="1"/>
        <v>0.99999999999999978</v>
      </c>
      <c r="I114" s="29"/>
      <c r="J114" s="28"/>
    </row>
    <row r="115" spans="1:10" ht="22.5">
      <c r="A115" s="23" t="s">
        <v>443</v>
      </c>
      <c r="B115" s="24" t="s">
        <v>104</v>
      </c>
      <c r="C115" s="3" t="s">
        <v>114</v>
      </c>
      <c r="D115" s="69">
        <v>3248</v>
      </c>
      <c r="E115" s="64" t="s">
        <v>541</v>
      </c>
      <c r="F115" s="25">
        <v>3410.4</v>
      </c>
      <c r="G115" s="26">
        <v>3410.3999999999996</v>
      </c>
      <c r="H115" s="27">
        <f t="shared" si="1"/>
        <v>0.99999999999999989</v>
      </c>
      <c r="I115" s="29"/>
      <c r="J115" s="28"/>
    </row>
    <row r="116" spans="1:10" ht="33.75">
      <c r="A116" s="23" t="s">
        <v>444</v>
      </c>
      <c r="B116" s="24" t="s">
        <v>104</v>
      </c>
      <c r="C116" s="3" t="s">
        <v>115</v>
      </c>
      <c r="D116" s="69">
        <v>1108</v>
      </c>
      <c r="E116" s="64" t="s">
        <v>541</v>
      </c>
      <c r="F116" s="25">
        <v>5207.6000000000004</v>
      </c>
      <c r="G116" s="26">
        <v>5207.6000000000004</v>
      </c>
      <c r="H116" s="27">
        <f t="shared" si="1"/>
        <v>1</v>
      </c>
      <c r="I116" s="29"/>
      <c r="J116" s="28"/>
    </row>
    <row r="117" spans="1:10" ht="22.5">
      <c r="A117" s="23" t="s">
        <v>445</v>
      </c>
      <c r="B117" s="24" t="s">
        <v>104</v>
      </c>
      <c r="C117" s="3" t="s">
        <v>116</v>
      </c>
      <c r="D117" s="69">
        <v>898</v>
      </c>
      <c r="E117" s="64" t="s">
        <v>541</v>
      </c>
      <c r="F117" s="25">
        <v>6223.14</v>
      </c>
      <c r="G117" s="26">
        <v>6160.91</v>
      </c>
      <c r="H117" s="27">
        <f t="shared" si="1"/>
        <v>0.99000022496681728</v>
      </c>
      <c r="I117" s="29"/>
      <c r="J117" s="28"/>
    </row>
    <row r="118" spans="1:10" ht="22.5">
      <c r="A118" s="23" t="s">
        <v>446</v>
      </c>
      <c r="B118" s="24" t="s">
        <v>104</v>
      </c>
      <c r="C118" s="3" t="s">
        <v>117</v>
      </c>
      <c r="D118" s="69">
        <v>78</v>
      </c>
      <c r="E118" s="64" t="s">
        <v>541</v>
      </c>
      <c r="F118" s="25">
        <v>1447.68</v>
      </c>
      <c r="G118" s="26">
        <v>1447.68</v>
      </c>
      <c r="H118" s="27">
        <f t="shared" si="1"/>
        <v>1</v>
      </c>
      <c r="I118" s="29"/>
      <c r="J118" s="28"/>
    </row>
    <row r="119" spans="1:10" ht="45">
      <c r="A119" s="23" t="s">
        <v>447</v>
      </c>
      <c r="B119" s="24" t="s">
        <v>104</v>
      </c>
      <c r="C119" s="3" t="s">
        <v>118</v>
      </c>
      <c r="D119" s="69">
        <v>35</v>
      </c>
      <c r="E119" s="64" t="s">
        <v>541</v>
      </c>
      <c r="F119" s="25">
        <v>445.9</v>
      </c>
      <c r="G119" s="26">
        <v>445.9</v>
      </c>
      <c r="H119" s="27">
        <f t="shared" si="1"/>
        <v>1</v>
      </c>
      <c r="I119" s="29"/>
      <c r="J119" s="28"/>
    </row>
    <row r="120" spans="1:10" ht="33.75">
      <c r="A120" s="23" t="s">
        <v>448</v>
      </c>
      <c r="B120" s="24" t="s">
        <v>104</v>
      </c>
      <c r="C120" s="3" t="s">
        <v>119</v>
      </c>
      <c r="D120" s="69">
        <v>571</v>
      </c>
      <c r="E120" s="64" t="s">
        <v>541</v>
      </c>
      <c r="F120" s="25">
        <v>3357.48</v>
      </c>
      <c r="G120" s="26">
        <v>3357.48</v>
      </c>
      <c r="H120" s="27">
        <f t="shared" si="1"/>
        <v>1</v>
      </c>
      <c r="I120" s="29"/>
      <c r="J120" s="28"/>
    </row>
    <row r="121" spans="1:10" ht="22.5">
      <c r="A121" s="23" t="s">
        <v>449</v>
      </c>
      <c r="B121" s="24" t="s">
        <v>104</v>
      </c>
      <c r="C121" s="3" t="s">
        <v>120</v>
      </c>
      <c r="D121" s="69">
        <v>1146.0899999999999</v>
      </c>
      <c r="E121" s="64" t="s">
        <v>539</v>
      </c>
      <c r="F121" s="25">
        <v>20755.689999999999</v>
      </c>
      <c r="G121" s="26">
        <v>20538.560000000001</v>
      </c>
      <c r="H121" s="27">
        <f t="shared" si="1"/>
        <v>0.98953877225955877</v>
      </c>
      <c r="I121" s="29"/>
      <c r="J121" s="28"/>
    </row>
    <row r="122" spans="1:10">
      <c r="A122" s="23" t="s">
        <v>450</v>
      </c>
      <c r="B122" s="24" t="s">
        <v>104</v>
      </c>
      <c r="C122" s="3" t="s">
        <v>121</v>
      </c>
      <c r="D122" s="69">
        <v>1146.0899999999999</v>
      </c>
      <c r="E122" s="64" t="s">
        <v>539</v>
      </c>
      <c r="F122" s="25">
        <v>12033.95</v>
      </c>
      <c r="G122" s="26">
        <v>11913.61</v>
      </c>
      <c r="H122" s="27">
        <f t="shared" si="1"/>
        <v>0.98999995845088273</v>
      </c>
      <c r="I122" s="29"/>
      <c r="J122" s="28"/>
    </row>
    <row r="123" spans="1:10">
      <c r="A123" s="23"/>
      <c r="B123" s="24" t="s">
        <v>104</v>
      </c>
      <c r="C123" s="3" t="s">
        <v>122</v>
      </c>
      <c r="D123" s="69"/>
      <c r="E123" s="64"/>
      <c r="F123" s="25"/>
      <c r="G123" s="26"/>
      <c r="H123" s="27"/>
      <c r="I123" s="29"/>
      <c r="J123" s="28"/>
    </row>
    <row r="124" spans="1:10" ht="22.5">
      <c r="A124" s="23" t="s">
        <v>451</v>
      </c>
      <c r="B124" s="24" t="s">
        <v>104</v>
      </c>
      <c r="C124" s="3" t="s">
        <v>123</v>
      </c>
      <c r="D124" s="69">
        <v>646</v>
      </c>
      <c r="E124" s="64" t="s">
        <v>541</v>
      </c>
      <c r="F124" s="25">
        <v>2403.12</v>
      </c>
      <c r="G124" s="26">
        <v>2403.1200000000003</v>
      </c>
      <c r="H124" s="27">
        <f t="shared" si="1"/>
        <v>1.0000000000000002</v>
      </c>
      <c r="I124" s="29"/>
      <c r="J124" s="28"/>
    </row>
    <row r="125" spans="1:10" ht="33.75">
      <c r="A125" s="23" t="s">
        <v>452</v>
      </c>
      <c r="B125" s="24" t="s">
        <v>104</v>
      </c>
      <c r="C125" s="3" t="s">
        <v>124</v>
      </c>
      <c r="D125" s="69">
        <v>4514</v>
      </c>
      <c r="E125" s="64" t="s">
        <v>541</v>
      </c>
      <c r="F125" s="25">
        <v>5371.66</v>
      </c>
      <c r="G125" s="26">
        <v>5371.6599999999989</v>
      </c>
      <c r="H125" s="27">
        <f t="shared" si="1"/>
        <v>0.99999999999999978</v>
      </c>
      <c r="I125" s="29"/>
      <c r="J125" s="28"/>
    </row>
    <row r="126" spans="1:10" ht="22.5">
      <c r="A126" s="23" t="s">
        <v>453</v>
      </c>
      <c r="B126" s="24" t="s">
        <v>104</v>
      </c>
      <c r="C126" s="3" t="s">
        <v>125</v>
      </c>
      <c r="D126" s="69">
        <v>3379.6</v>
      </c>
      <c r="E126" s="64" t="s">
        <v>539</v>
      </c>
      <c r="F126" s="25">
        <v>31531.67</v>
      </c>
      <c r="G126" s="26">
        <v>31531.67</v>
      </c>
      <c r="H126" s="27">
        <f t="shared" si="1"/>
        <v>1</v>
      </c>
      <c r="I126" s="29"/>
      <c r="J126" s="28"/>
    </row>
    <row r="127" spans="1:10" ht="22.5">
      <c r="A127" s="23" t="s">
        <v>454</v>
      </c>
      <c r="B127" s="24" t="s">
        <v>104</v>
      </c>
      <c r="C127" s="3" t="s">
        <v>126</v>
      </c>
      <c r="D127" s="69">
        <v>3379.6</v>
      </c>
      <c r="E127" s="64" t="s">
        <v>539</v>
      </c>
      <c r="F127" s="25">
        <v>16424.86</v>
      </c>
      <c r="G127" s="26">
        <v>16424.86</v>
      </c>
      <c r="H127" s="27">
        <f t="shared" si="1"/>
        <v>1</v>
      </c>
      <c r="I127" s="29"/>
      <c r="J127" s="28"/>
    </row>
    <row r="128" spans="1:10" ht="45">
      <c r="A128" s="23" t="s">
        <v>455</v>
      </c>
      <c r="B128" s="24" t="s">
        <v>104</v>
      </c>
      <c r="C128" s="3" t="s">
        <v>127</v>
      </c>
      <c r="D128" s="69">
        <v>4514</v>
      </c>
      <c r="E128" s="64" t="s">
        <v>539</v>
      </c>
      <c r="F128" s="25">
        <v>126346.86</v>
      </c>
      <c r="G128" s="26">
        <v>126346.85999999999</v>
      </c>
      <c r="H128" s="27">
        <f t="shared" si="1"/>
        <v>0.99999999999999989</v>
      </c>
      <c r="I128" s="29"/>
      <c r="J128" s="28"/>
    </row>
    <row r="129" spans="1:10" ht="45">
      <c r="A129" s="23" t="s">
        <v>456</v>
      </c>
      <c r="B129" s="24" t="s">
        <v>104</v>
      </c>
      <c r="C129" s="3" t="s">
        <v>128</v>
      </c>
      <c r="D129" s="69">
        <v>646</v>
      </c>
      <c r="E129" s="64" t="s">
        <v>541</v>
      </c>
      <c r="F129" s="25">
        <v>11337.3</v>
      </c>
      <c r="G129" s="26">
        <v>11337.3</v>
      </c>
      <c r="H129" s="27">
        <f t="shared" si="1"/>
        <v>1</v>
      </c>
      <c r="I129" s="29"/>
      <c r="J129" s="28"/>
    </row>
    <row r="130" spans="1:10" ht="22.5">
      <c r="A130" s="23" t="s">
        <v>457</v>
      </c>
      <c r="B130" s="24" t="s">
        <v>104</v>
      </c>
      <c r="C130" s="3" t="s">
        <v>129</v>
      </c>
      <c r="D130" s="69">
        <v>4514</v>
      </c>
      <c r="E130" s="64" t="s">
        <v>541</v>
      </c>
      <c r="F130" s="25">
        <v>203220.28</v>
      </c>
      <c r="G130" s="26">
        <v>203220.28</v>
      </c>
      <c r="H130" s="27">
        <f t="shared" si="1"/>
        <v>1</v>
      </c>
      <c r="I130" s="29"/>
      <c r="J130" s="28"/>
    </row>
    <row r="131" spans="1:10" ht="33.75">
      <c r="A131" s="23" t="s">
        <v>458</v>
      </c>
      <c r="B131" s="24" t="s">
        <v>104</v>
      </c>
      <c r="C131" s="3" t="s">
        <v>130</v>
      </c>
      <c r="D131" s="69">
        <v>646</v>
      </c>
      <c r="E131" s="64" t="s">
        <v>541</v>
      </c>
      <c r="F131" s="25">
        <v>24134.560000000001</v>
      </c>
      <c r="G131" s="26">
        <v>24134.560000000001</v>
      </c>
      <c r="H131" s="27">
        <f t="shared" si="1"/>
        <v>1</v>
      </c>
      <c r="I131" s="29"/>
      <c r="J131" s="28"/>
    </row>
    <row r="132" spans="1:10" ht="45">
      <c r="A132" s="23" t="s">
        <v>459</v>
      </c>
      <c r="B132" s="24" t="s">
        <v>104</v>
      </c>
      <c r="C132" s="3" t="s">
        <v>131</v>
      </c>
      <c r="D132" s="69">
        <v>5160</v>
      </c>
      <c r="E132" s="64" t="s">
        <v>541</v>
      </c>
      <c r="F132" s="25">
        <v>166668</v>
      </c>
      <c r="G132" s="26">
        <v>166668</v>
      </c>
      <c r="H132" s="27">
        <f t="shared" si="1"/>
        <v>1</v>
      </c>
      <c r="I132" s="29"/>
      <c r="J132" s="28"/>
    </row>
    <row r="133" spans="1:10">
      <c r="A133" s="23"/>
      <c r="B133" s="24" t="s">
        <v>104</v>
      </c>
      <c r="C133" s="3" t="s">
        <v>132</v>
      </c>
      <c r="D133" s="69"/>
      <c r="E133" s="64"/>
      <c r="F133" s="25"/>
      <c r="G133" s="26"/>
      <c r="H133" s="27"/>
      <c r="I133" s="29"/>
      <c r="J133" s="28"/>
    </row>
    <row r="134" spans="1:10" ht="56.25">
      <c r="A134" s="23" t="s">
        <v>460</v>
      </c>
      <c r="B134" s="24" t="s">
        <v>104</v>
      </c>
      <c r="C134" s="3" t="s">
        <v>133</v>
      </c>
      <c r="D134" s="69">
        <v>904.8</v>
      </c>
      <c r="E134" s="64" t="s">
        <v>541</v>
      </c>
      <c r="F134" s="25">
        <v>249399.07</v>
      </c>
      <c r="G134" s="26">
        <v>199519.26</v>
      </c>
      <c r="H134" s="27">
        <f t="shared" si="1"/>
        <v>0.8000000160385522</v>
      </c>
      <c r="I134" s="29"/>
      <c r="J134" s="28"/>
    </row>
    <row r="135" spans="1:10" ht="45">
      <c r="A135" s="23" t="s">
        <v>461</v>
      </c>
      <c r="B135" s="24" t="s">
        <v>104</v>
      </c>
      <c r="C135" s="3" t="s">
        <v>134</v>
      </c>
      <c r="D135" s="69">
        <v>3609.2</v>
      </c>
      <c r="E135" s="64" t="s">
        <v>541</v>
      </c>
      <c r="F135" s="25">
        <v>717869.88</v>
      </c>
      <c r="G135" s="26">
        <v>646082.89</v>
      </c>
      <c r="H135" s="27">
        <f t="shared" si="1"/>
        <v>0.89999999721397983</v>
      </c>
      <c r="I135" s="29"/>
      <c r="J135" s="28"/>
    </row>
    <row r="136" spans="1:10">
      <c r="A136" s="23"/>
      <c r="B136" s="24" t="s">
        <v>104</v>
      </c>
      <c r="C136" s="3" t="s">
        <v>135</v>
      </c>
      <c r="D136" s="69"/>
      <c r="E136" s="64"/>
      <c r="F136" s="25"/>
      <c r="G136" s="26"/>
      <c r="H136" s="27"/>
      <c r="I136" s="29"/>
      <c r="J136" s="28"/>
    </row>
    <row r="137" spans="1:10">
      <c r="A137" s="23"/>
      <c r="B137" s="24" t="s">
        <v>104</v>
      </c>
      <c r="C137" s="3" t="s">
        <v>136</v>
      </c>
      <c r="D137" s="69"/>
      <c r="E137" s="64"/>
      <c r="F137" s="25"/>
      <c r="G137" s="26"/>
      <c r="H137" s="27"/>
      <c r="I137" s="29"/>
      <c r="J137" s="28"/>
    </row>
    <row r="138" spans="1:10" ht="22.5">
      <c r="A138" s="23" t="s">
        <v>462</v>
      </c>
      <c r="B138" s="24" t="s">
        <v>104</v>
      </c>
      <c r="C138" s="3" t="s">
        <v>137</v>
      </c>
      <c r="D138" s="69">
        <v>46</v>
      </c>
      <c r="E138" s="64" t="s">
        <v>543</v>
      </c>
      <c r="F138" s="25">
        <v>597.08000000000004</v>
      </c>
      <c r="G138" s="26">
        <v>597.08000000000004</v>
      </c>
      <c r="H138" s="27">
        <f t="shared" ref="H138:H200" si="2">G138/F138</f>
        <v>1</v>
      </c>
      <c r="I138" s="29"/>
      <c r="J138" s="28"/>
    </row>
    <row r="139" spans="1:10">
      <c r="A139" s="23" t="s">
        <v>463</v>
      </c>
      <c r="B139" s="24" t="s">
        <v>104</v>
      </c>
      <c r="C139" s="3" t="s">
        <v>138</v>
      </c>
      <c r="D139" s="69">
        <v>68</v>
      </c>
      <c r="E139" s="64" t="s">
        <v>543</v>
      </c>
      <c r="F139" s="25">
        <v>621.52</v>
      </c>
      <c r="G139" s="26">
        <v>621.52</v>
      </c>
      <c r="H139" s="27">
        <f t="shared" si="2"/>
        <v>1</v>
      </c>
      <c r="I139" s="29"/>
      <c r="J139" s="28"/>
    </row>
    <row r="140" spans="1:10">
      <c r="A140" s="23"/>
      <c r="B140" s="24" t="s">
        <v>104</v>
      </c>
      <c r="C140" s="3" t="s">
        <v>139</v>
      </c>
      <c r="D140" s="69"/>
      <c r="E140" s="64"/>
      <c r="F140" s="25"/>
      <c r="G140" s="26"/>
      <c r="H140" s="27"/>
      <c r="I140" s="29"/>
      <c r="J140" s="28"/>
    </row>
    <row r="141" spans="1:10" ht="22.5">
      <c r="A141" s="23" t="s">
        <v>464</v>
      </c>
      <c r="B141" s="24" t="s">
        <v>104</v>
      </c>
      <c r="C141" s="3" t="s">
        <v>140</v>
      </c>
      <c r="D141" s="69">
        <v>13</v>
      </c>
      <c r="E141" s="64" t="s">
        <v>543</v>
      </c>
      <c r="F141" s="25">
        <v>1940.25</v>
      </c>
      <c r="G141" s="26">
        <v>0</v>
      </c>
      <c r="H141" s="27">
        <f t="shared" si="2"/>
        <v>0</v>
      </c>
      <c r="I141" s="29"/>
      <c r="J141" s="28"/>
    </row>
    <row r="142" spans="1:10" ht="22.5">
      <c r="A142" s="23" t="s">
        <v>465</v>
      </c>
      <c r="B142" s="24" t="s">
        <v>104</v>
      </c>
      <c r="C142" s="3" t="s">
        <v>141</v>
      </c>
      <c r="D142" s="69">
        <v>17</v>
      </c>
      <c r="E142" s="64" t="s">
        <v>543</v>
      </c>
      <c r="F142" s="25">
        <v>2709.12</v>
      </c>
      <c r="G142" s="26">
        <v>0</v>
      </c>
      <c r="H142" s="27">
        <f t="shared" si="2"/>
        <v>0</v>
      </c>
      <c r="I142" s="29"/>
      <c r="J142" s="28"/>
    </row>
    <row r="143" spans="1:10">
      <c r="A143" s="23"/>
      <c r="B143" s="24" t="s">
        <v>104</v>
      </c>
      <c r="C143" s="3" t="s">
        <v>142</v>
      </c>
      <c r="D143" s="69"/>
      <c r="E143" s="64"/>
      <c r="F143" s="25"/>
      <c r="G143" s="26"/>
      <c r="H143" s="27"/>
      <c r="I143" s="29"/>
      <c r="J143" s="28"/>
    </row>
    <row r="144" spans="1:10" ht="45">
      <c r="A144" s="23" t="s">
        <v>466</v>
      </c>
      <c r="B144" s="24" t="s">
        <v>104</v>
      </c>
      <c r="C144" s="3" t="s">
        <v>143</v>
      </c>
      <c r="D144" s="69">
        <v>73</v>
      </c>
      <c r="E144" s="64" t="s">
        <v>542</v>
      </c>
      <c r="F144" s="25">
        <v>11063.15</v>
      </c>
      <c r="G144" s="26">
        <v>9956.84</v>
      </c>
      <c r="H144" s="27">
        <f t="shared" si="2"/>
        <v>0.90000045195084588</v>
      </c>
      <c r="I144" s="29"/>
      <c r="J144" s="28"/>
    </row>
    <row r="145" spans="1:10" ht="45">
      <c r="A145" s="23" t="s">
        <v>467</v>
      </c>
      <c r="B145" s="24" t="s">
        <v>104</v>
      </c>
      <c r="C145" s="3" t="s">
        <v>144</v>
      </c>
      <c r="D145" s="69">
        <v>104</v>
      </c>
      <c r="E145" s="64" t="s">
        <v>542</v>
      </c>
      <c r="F145" s="25">
        <v>14679.6</v>
      </c>
      <c r="G145" s="26">
        <v>13211.64</v>
      </c>
      <c r="H145" s="27">
        <f t="shared" si="2"/>
        <v>0.89999999999999991</v>
      </c>
      <c r="I145" s="29"/>
      <c r="J145" s="28"/>
    </row>
    <row r="146" spans="1:10">
      <c r="A146" s="23"/>
      <c r="B146" s="24" t="s">
        <v>185</v>
      </c>
      <c r="C146" s="3" t="s">
        <v>145</v>
      </c>
      <c r="D146" s="69"/>
      <c r="E146" s="64"/>
      <c r="F146" s="25"/>
      <c r="G146" s="26"/>
      <c r="H146" s="27"/>
      <c r="I146" s="29"/>
      <c r="J146" s="28"/>
    </row>
    <row r="147" spans="1:10" ht="33.75">
      <c r="A147" s="23"/>
      <c r="B147" s="24" t="s">
        <v>185</v>
      </c>
      <c r="C147" s="3" t="s">
        <v>146</v>
      </c>
      <c r="D147" s="69">
        <v>1</v>
      </c>
      <c r="E147" s="64" t="s">
        <v>543</v>
      </c>
      <c r="F147" s="25">
        <v>6440.39</v>
      </c>
      <c r="G147" s="26">
        <f>PRODUCT(F147,0.121)</f>
        <v>779.28719000000001</v>
      </c>
      <c r="H147" s="27">
        <f t="shared" si="2"/>
        <v>0.121</v>
      </c>
      <c r="I147" s="29"/>
      <c r="J147" s="28"/>
    </row>
    <row r="148" spans="1:10" ht="22.5">
      <c r="A148" s="23"/>
      <c r="B148" s="24" t="s">
        <v>185</v>
      </c>
      <c r="C148" s="3" t="s">
        <v>147</v>
      </c>
      <c r="D148" s="69">
        <v>1</v>
      </c>
      <c r="E148" s="64" t="s">
        <v>543</v>
      </c>
      <c r="F148" s="25">
        <v>8098.09</v>
      </c>
      <c r="G148" s="26">
        <f t="shared" ref="G148:G177" si="3">PRODUCT(F148,0.121)</f>
        <v>979.86888999999996</v>
      </c>
      <c r="H148" s="27">
        <f t="shared" si="2"/>
        <v>0.121</v>
      </c>
      <c r="I148" s="29"/>
      <c r="J148" s="28"/>
    </row>
    <row r="149" spans="1:10" ht="33.75">
      <c r="A149" s="23"/>
      <c r="B149" s="24" t="s">
        <v>185</v>
      </c>
      <c r="C149" s="3" t="s">
        <v>148</v>
      </c>
      <c r="D149" s="69">
        <v>1</v>
      </c>
      <c r="E149" s="64" t="s">
        <v>543</v>
      </c>
      <c r="F149" s="25">
        <v>5505.95</v>
      </c>
      <c r="G149" s="26">
        <f t="shared" si="3"/>
        <v>666.21994999999993</v>
      </c>
      <c r="H149" s="27">
        <f t="shared" si="2"/>
        <v>0.121</v>
      </c>
      <c r="I149" s="29"/>
      <c r="J149" s="28"/>
    </row>
    <row r="150" spans="1:10">
      <c r="A150" s="23"/>
      <c r="B150" s="24" t="s">
        <v>185</v>
      </c>
      <c r="C150" s="3" t="s">
        <v>149</v>
      </c>
      <c r="D150" s="69">
        <v>1</v>
      </c>
      <c r="E150" s="64" t="s">
        <v>543</v>
      </c>
      <c r="F150" s="25">
        <v>5277.94</v>
      </c>
      <c r="G150" s="26">
        <f t="shared" si="3"/>
        <v>638.63073999999995</v>
      </c>
      <c r="H150" s="27">
        <f t="shared" si="2"/>
        <v>0.121</v>
      </c>
      <c r="I150" s="29"/>
      <c r="J150" s="28"/>
    </row>
    <row r="151" spans="1:10">
      <c r="A151" s="23"/>
      <c r="B151" s="24" t="s">
        <v>185</v>
      </c>
      <c r="C151" s="3" t="s">
        <v>150</v>
      </c>
      <c r="D151" s="69">
        <v>1</v>
      </c>
      <c r="E151" s="64" t="s">
        <v>544</v>
      </c>
      <c r="F151" s="25">
        <v>21650.54</v>
      </c>
      <c r="G151" s="26">
        <f t="shared" si="3"/>
        <v>2619.7153400000002</v>
      </c>
      <c r="H151" s="27">
        <f t="shared" si="2"/>
        <v>0.12100000000000001</v>
      </c>
      <c r="I151" s="29"/>
      <c r="J151" s="28"/>
    </row>
    <row r="152" spans="1:10">
      <c r="A152" s="23"/>
      <c r="B152" s="24" t="s">
        <v>185</v>
      </c>
      <c r="C152" s="3" t="s">
        <v>151</v>
      </c>
      <c r="D152" s="69">
        <v>1</v>
      </c>
      <c r="E152" s="64" t="s">
        <v>544</v>
      </c>
      <c r="F152" s="25">
        <v>1445.4</v>
      </c>
      <c r="G152" s="26">
        <f t="shared" si="3"/>
        <v>174.89340000000001</v>
      </c>
      <c r="H152" s="27">
        <f t="shared" si="2"/>
        <v>0.121</v>
      </c>
      <c r="I152" s="29"/>
      <c r="J152" s="28"/>
    </row>
    <row r="153" spans="1:10" ht="22.5">
      <c r="A153" s="23"/>
      <c r="B153" s="24" t="s">
        <v>185</v>
      </c>
      <c r="C153" s="3" t="s">
        <v>152</v>
      </c>
      <c r="D153" s="69">
        <v>1</v>
      </c>
      <c r="E153" s="64" t="s">
        <v>544</v>
      </c>
      <c r="F153" s="25">
        <v>5131.71</v>
      </c>
      <c r="G153" s="26">
        <f t="shared" si="3"/>
        <v>620.93691000000001</v>
      </c>
      <c r="H153" s="27">
        <f t="shared" si="2"/>
        <v>0.121</v>
      </c>
      <c r="I153" s="29"/>
      <c r="J153" s="28"/>
    </row>
    <row r="154" spans="1:10" ht="22.5">
      <c r="A154" s="23"/>
      <c r="B154" s="24" t="s">
        <v>185</v>
      </c>
      <c r="C154" s="3" t="s">
        <v>153</v>
      </c>
      <c r="D154" s="69">
        <v>1</v>
      </c>
      <c r="E154" s="64" t="s">
        <v>544</v>
      </c>
      <c r="F154" s="25">
        <v>4823.71</v>
      </c>
      <c r="G154" s="26">
        <f t="shared" si="3"/>
        <v>583.66890999999998</v>
      </c>
      <c r="H154" s="27">
        <f t="shared" si="2"/>
        <v>0.121</v>
      </c>
      <c r="I154" s="29"/>
      <c r="J154" s="28"/>
    </row>
    <row r="155" spans="1:10" ht="22.5">
      <c r="A155" s="23"/>
      <c r="B155" s="24" t="s">
        <v>185</v>
      </c>
      <c r="C155" s="3" t="s">
        <v>154</v>
      </c>
      <c r="D155" s="69">
        <v>1</v>
      </c>
      <c r="E155" s="64" t="s">
        <v>544</v>
      </c>
      <c r="F155" s="25">
        <v>5120.71</v>
      </c>
      <c r="G155" s="26">
        <f t="shared" si="3"/>
        <v>619.60590999999999</v>
      </c>
      <c r="H155" s="27">
        <f t="shared" si="2"/>
        <v>0.121</v>
      </c>
      <c r="I155" s="29"/>
      <c r="J155" s="28"/>
    </row>
    <row r="156" spans="1:10">
      <c r="A156" s="23"/>
      <c r="B156" s="24" t="s">
        <v>185</v>
      </c>
      <c r="C156" s="3" t="s">
        <v>155</v>
      </c>
      <c r="D156" s="69">
        <v>20</v>
      </c>
      <c r="E156" s="64" t="s">
        <v>543</v>
      </c>
      <c r="F156" s="25">
        <v>7504</v>
      </c>
      <c r="G156" s="26">
        <f t="shared" si="3"/>
        <v>907.98399999999992</v>
      </c>
      <c r="H156" s="27">
        <f t="shared" si="2"/>
        <v>0.121</v>
      </c>
      <c r="I156" s="29"/>
      <c r="J156" s="28"/>
    </row>
    <row r="157" spans="1:10">
      <c r="A157" s="23"/>
      <c r="B157" s="24" t="s">
        <v>185</v>
      </c>
      <c r="C157" s="3" t="s">
        <v>156</v>
      </c>
      <c r="D157" s="69">
        <v>1</v>
      </c>
      <c r="E157" s="64" t="s">
        <v>543</v>
      </c>
      <c r="F157" s="25">
        <v>354.64</v>
      </c>
      <c r="G157" s="26">
        <f t="shared" si="3"/>
        <v>42.911439999999999</v>
      </c>
      <c r="H157" s="27">
        <f t="shared" si="2"/>
        <v>0.121</v>
      </c>
      <c r="I157" s="29"/>
      <c r="J157" s="28"/>
    </row>
    <row r="158" spans="1:10" ht="22.5">
      <c r="A158" s="23"/>
      <c r="B158" s="24" t="s">
        <v>185</v>
      </c>
      <c r="C158" s="3" t="s">
        <v>157</v>
      </c>
      <c r="D158" s="69">
        <v>1</v>
      </c>
      <c r="E158" s="64" t="s">
        <v>543</v>
      </c>
      <c r="F158" s="25">
        <v>42.98</v>
      </c>
      <c r="G158" s="26">
        <f t="shared" si="3"/>
        <v>5.2005799999999995</v>
      </c>
      <c r="H158" s="27">
        <f t="shared" si="2"/>
        <v>0.121</v>
      </c>
      <c r="I158" s="29"/>
      <c r="J158" s="28"/>
    </row>
    <row r="159" spans="1:10">
      <c r="A159" s="23"/>
      <c r="B159" s="24" t="s">
        <v>185</v>
      </c>
      <c r="C159" s="3" t="s">
        <v>158</v>
      </c>
      <c r="D159" s="69">
        <v>1</v>
      </c>
      <c r="E159" s="64" t="s">
        <v>543</v>
      </c>
      <c r="F159" s="25">
        <v>359.62</v>
      </c>
      <c r="G159" s="26">
        <f t="shared" si="3"/>
        <v>43.514020000000002</v>
      </c>
      <c r="H159" s="27">
        <f t="shared" si="2"/>
        <v>0.12100000000000001</v>
      </c>
      <c r="I159" s="29"/>
      <c r="J159" s="28"/>
    </row>
    <row r="160" spans="1:10" ht="45">
      <c r="A160" s="23"/>
      <c r="B160" s="24" t="s">
        <v>185</v>
      </c>
      <c r="C160" s="3" t="s">
        <v>159</v>
      </c>
      <c r="D160" s="69">
        <v>1</v>
      </c>
      <c r="E160" s="64" t="s">
        <v>544</v>
      </c>
      <c r="F160" s="25">
        <v>216.71</v>
      </c>
      <c r="G160" s="26">
        <f t="shared" si="3"/>
        <v>26.221910000000001</v>
      </c>
      <c r="H160" s="27">
        <f t="shared" si="2"/>
        <v>0.121</v>
      </c>
      <c r="I160" s="29"/>
      <c r="J160" s="28"/>
    </row>
    <row r="161" spans="1:10">
      <c r="A161" s="23"/>
      <c r="B161" s="24" t="s">
        <v>185</v>
      </c>
      <c r="C161" s="3" t="s">
        <v>160</v>
      </c>
      <c r="D161" s="69">
        <v>1</v>
      </c>
      <c r="E161" s="64" t="s">
        <v>544</v>
      </c>
      <c r="F161" s="25">
        <v>1471.2</v>
      </c>
      <c r="G161" s="26">
        <f t="shared" si="3"/>
        <v>178.01519999999999</v>
      </c>
      <c r="H161" s="27">
        <f t="shared" si="2"/>
        <v>0.121</v>
      </c>
      <c r="I161" s="29"/>
      <c r="J161" s="28"/>
    </row>
    <row r="162" spans="1:10" ht="33.75">
      <c r="A162" s="23"/>
      <c r="B162" s="24" t="s">
        <v>185</v>
      </c>
      <c r="C162" s="3" t="s">
        <v>161</v>
      </c>
      <c r="D162" s="69">
        <v>2</v>
      </c>
      <c r="E162" s="64" t="s">
        <v>543</v>
      </c>
      <c r="F162" s="25">
        <v>9216.7000000000007</v>
      </c>
      <c r="G162" s="26">
        <f t="shared" si="3"/>
        <v>1115.2207000000001</v>
      </c>
      <c r="H162" s="27">
        <f t="shared" si="2"/>
        <v>0.121</v>
      </c>
      <c r="I162" s="29"/>
      <c r="J162" s="28"/>
    </row>
    <row r="163" spans="1:10" ht="33.75">
      <c r="A163" s="23"/>
      <c r="B163" s="24" t="s">
        <v>185</v>
      </c>
      <c r="C163" s="3" t="s">
        <v>162</v>
      </c>
      <c r="D163" s="69">
        <v>1</v>
      </c>
      <c r="E163" s="64" t="s">
        <v>543</v>
      </c>
      <c r="F163" s="25">
        <v>6517.95</v>
      </c>
      <c r="G163" s="26">
        <f t="shared" si="3"/>
        <v>788.67194999999992</v>
      </c>
      <c r="H163" s="27">
        <f t="shared" si="2"/>
        <v>0.121</v>
      </c>
      <c r="I163" s="29"/>
      <c r="J163" s="28"/>
    </row>
    <row r="164" spans="1:10" ht="33.75">
      <c r="A164" s="23"/>
      <c r="B164" s="24" t="s">
        <v>185</v>
      </c>
      <c r="C164" s="3" t="s">
        <v>163</v>
      </c>
      <c r="D164" s="69">
        <v>1</v>
      </c>
      <c r="E164" s="64" t="s">
        <v>543</v>
      </c>
      <c r="F164" s="25">
        <v>8117.35</v>
      </c>
      <c r="G164" s="26">
        <f t="shared" si="3"/>
        <v>982.19934999999998</v>
      </c>
      <c r="H164" s="27">
        <f t="shared" si="2"/>
        <v>0.121</v>
      </c>
      <c r="I164" s="29"/>
      <c r="J164" s="28"/>
    </row>
    <row r="165" spans="1:10" ht="33.75">
      <c r="A165" s="23"/>
      <c r="B165" s="24" t="s">
        <v>185</v>
      </c>
      <c r="C165" s="3" t="s">
        <v>163</v>
      </c>
      <c r="D165" s="69">
        <v>1</v>
      </c>
      <c r="E165" s="64" t="s">
        <v>543</v>
      </c>
      <c r="F165" s="25">
        <v>8117.35</v>
      </c>
      <c r="G165" s="26">
        <f t="shared" si="3"/>
        <v>982.19934999999998</v>
      </c>
      <c r="H165" s="27">
        <f t="shared" si="2"/>
        <v>0.121</v>
      </c>
      <c r="I165" s="29"/>
      <c r="J165" s="28"/>
    </row>
    <row r="166" spans="1:10" ht="33.75">
      <c r="A166" s="23"/>
      <c r="B166" s="24" t="s">
        <v>185</v>
      </c>
      <c r="C166" s="3" t="s">
        <v>164</v>
      </c>
      <c r="D166" s="69">
        <v>1</v>
      </c>
      <c r="E166" s="64" t="s">
        <v>544</v>
      </c>
      <c r="F166" s="25">
        <v>13007.74</v>
      </c>
      <c r="G166" s="26">
        <f t="shared" si="3"/>
        <v>1573.9365399999999</v>
      </c>
      <c r="H166" s="27">
        <f t="shared" si="2"/>
        <v>0.121</v>
      </c>
      <c r="I166" s="29"/>
      <c r="J166" s="28"/>
    </row>
    <row r="167" spans="1:10" ht="56.25">
      <c r="A167" s="23"/>
      <c r="B167" s="24" t="s">
        <v>185</v>
      </c>
      <c r="C167" s="3" t="s">
        <v>165</v>
      </c>
      <c r="D167" s="69">
        <v>2</v>
      </c>
      <c r="E167" s="64" t="s">
        <v>544</v>
      </c>
      <c r="F167" s="25">
        <v>35677.879999999997</v>
      </c>
      <c r="G167" s="26">
        <f t="shared" si="3"/>
        <v>4317.0234799999998</v>
      </c>
      <c r="H167" s="27">
        <f t="shared" si="2"/>
        <v>0.12100000000000001</v>
      </c>
      <c r="I167" s="29"/>
      <c r="J167" s="28"/>
    </row>
    <row r="168" spans="1:10">
      <c r="A168" s="23"/>
      <c r="B168" s="24" t="s">
        <v>185</v>
      </c>
      <c r="C168" s="3" t="s">
        <v>166</v>
      </c>
      <c r="D168" s="69">
        <v>2</v>
      </c>
      <c r="E168" s="64" t="s">
        <v>544</v>
      </c>
      <c r="F168" s="25">
        <v>22935.48</v>
      </c>
      <c r="G168" s="26">
        <f t="shared" si="3"/>
        <v>2775.19308</v>
      </c>
      <c r="H168" s="27">
        <f t="shared" si="2"/>
        <v>0.121</v>
      </c>
      <c r="I168" s="29"/>
      <c r="J168" s="28"/>
    </row>
    <row r="169" spans="1:10">
      <c r="A169" s="23"/>
      <c r="B169" s="24" t="s">
        <v>185</v>
      </c>
      <c r="C169" s="3" t="s">
        <v>167</v>
      </c>
      <c r="D169" s="69">
        <v>1</v>
      </c>
      <c r="E169" s="64" t="s">
        <v>544</v>
      </c>
      <c r="F169" s="25">
        <v>6134.56</v>
      </c>
      <c r="G169" s="26">
        <f t="shared" si="3"/>
        <v>742.28176000000008</v>
      </c>
      <c r="H169" s="27">
        <f t="shared" si="2"/>
        <v>0.12100000000000001</v>
      </c>
      <c r="I169" s="29"/>
      <c r="J169" s="28"/>
    </row>
    <row r="170" spans="1:10" ht="22.5">
      <c r="A170" s="23"/>
      <c r="B170" s="24" t="s">
        <v>185</v>
      </c>
      <c r="C170" s="3" t="s">
        <v>168</v>
      </c>
      <c r="D170" s="69">
        <v>1</v>
      </c>
      <c r="E170" s="64" t="s">
        <v>543</v>
      </c>
      <c r="F170" s="25">
        <v>1026.1300000000001</v>
      </c>
      <c r="G170" s="26">
        <f t="shared" si="3"/>
        <v>124.16173000000001</v>
      </c>
      <c r="H170" s="27">
        <f t="shared" si="2"/>
        <v>0.121</v>
      </c>
      <c r="I170" s="29"/>
      <c r="J170" s="28"/>
    </row>
    <row r="171" spans="1:10" ht="33.75">
      <c r="A171" s="23"/>
      <c r="B171" s="24" t="s">
        <v>185</v>
      </c>
      <c r="C171" s="3" t="s">
        <v>169</v>
      </c>
      <c r="D171" s="69">
        <v>56</v>
      </c>
      <c r="E171" s="64" t="s">
        <v>542</v>
      </c>
      <c r="F171" s="25">
        <v>2326.8000000000002</v>
      </c>
      <c r="G171" s="26">
        <f t="shared" si="3"/>
        <v>281.5428</v>
      </c>
      <c r="H171" s="27">
        <f t="shared" si="2"/>
        <v>0.121</v>
      </c>
      <c r="I171" s="29"/>
      <c r="J171" s="28"/>
    </row>
    <row r="172" spans="1:10" ht="33.75">
      <c r="A172" s="23"/>
      <c r="B172" s="24" t="s">
        <v>185</v>
      </c>
      <c r="C172" s="3" t="s">
        <v>170</v>
      </c>
      <c r="D172" s="69">
        <v>12</v>
      </c>
      <c r="E172" s="64" t="s">
        <v>542</v>
      </c>
      <c r="F172" s="25">
        <v>414.24</v>
      </c>
      <c r="G172" s="26">
        <f t="shared" si="3"/>
        <v>50.123040000000003</v>
      </c>
      <c r="H172" s="27">
        <f t="shared" si="2"/>
        <v>0.12100000000000001</v>
      </c>
      <c r="I172" s="29"/>
      <c r="J172" s="28"/>
    </row>
    <row r="173" spans="1:10" ht="33.75">
      <c r="A173" s="23"/>
      <c r="B173" s="24" t="s">
        <v>185</v>
      </c>
      <c r="C173" s="3" t="s">
        <v>171</v>
      </c>
      <c r="D173" s="69">
        <v>9</v>
      </c>
      <c r="E173" s="64" t="s">
        <v>542</v>
      </c>
      <c r="F173" s="25">
        <v>253.17</v>
      </c>
      <c r="G173" s="26">
        <f t="shared" si="3"/>
        <v>30.633569999999999</v>
      </c>
      <c r="H173" s="27">
        <f t="shared" si="2"/>
        <v>0.121</v>
      </c>
      <c r="I173" s="29"/>
      <c r="J173" s="28"/>
    </row>
    <row r="174" spans="1:10" ht="22.5">
      <c r="A174" s="23"/>
      <c r="B174" s="24" t="s">
        <v>185</v>
      </c>
      <c r="C174" s="3" t="s">
        <v>172</v>
      </c>
      <c r="D174" s="69">
        <v>77</v>
      </c>
      <c r="E174" s="64" t="s">
        <v>542</v>
      </c>
      <c r="F174" s="25">
        <v>304.92</v>
      </c>
      <c r="G174" s="26">
        <f t="shared" si="3"/>
        <v>36.895319999999998</v>
      </c>
      <c r="H174" s="27">
        <f t="shared" si="2"/>
        <v>0.12099999999999998</v>
      </c>
      <c r="I174" s="29"/>
      <c r="J174" s="28"/>
    </row>
    <row r="175" spans="1:10" ht="22.5">
      <c r="A175" s="23"/>
      <c r="B175" s="24" t="s">
        <v>185</v>
      </c>
      <c r="C175" s="3" t="s">
        <v>173</v>
      </c>
      <c r="D175" s="69">
        <v>8</v>
      </c>
      <c r="E175" s="64" t="s">
        <v>541</v>
      </c>
      <c r="F175" s="25">
        <v>2798.4</v>
      </c>
      <c r="G175" s="26">
        <f t="shared" si="3"/>
        <v>338.60640000000001</v>
      </c>
      <c r="H175" s="27">
        <f t="shared" si="2"/>
        <v>0.121</v>
      </c>
      <c r="I175" s="29"/>
      <c r="J175" s="28"/>
    </row>
    <row r="176" spans="1:10" ht="33.75">
      <c r="A176" s="23"/>
      <c r="B176" s="24" t="s">
        <v>185</v>
      </c>
      <c r="C176" s="3" t="s">
        <v>174</v>
      </c>
      <c r="D176" s="69">
        <v>1</v>
      </c>
      <c r="E176" s="64" t="s">
        <v>543</v>
      </c>
      <c r="F176" s="25">
        <v>3655.95</v>
      </c>
      <c r="G176" s="26">
        <f t="shared" si="3"/>
        <v>442.36994999999996</v>
      </c>
      <c r="H176" s="27">
        <f t="shared" si="2"/>
        <v>0.121</v>
      </c>
      <c r="I176" s="29"/>
      <c r="J176" s="28"/>
    </row>
    <row r="177" spans="1:10" ht="45">
      <c r="A177" s="23"/>
      <c r="B177" s="24" t="s">
        <v>185</v>
      </c>
      <c r="C177" s="3" t="s">
        <v>175</v>
      </c>
      <c r="D177" s="69">
        <v>8</v>
      </c>
      <c r="E177" s="64" t="s">
        <v>541</v>
      </c>
      <c r="F177" s="25">
        <v>527.6</v>
      </c>
      <c r="G177" s="26">
        <f t="shared" si="3"/>
        <v>63.839600000000004</v>
      </c>
      <c r="H177" s="27">
        <f t="shared" si="2"/>
        <v>0.121</v>
      </c>
      <c r="I177" s="29"/>
      <c r="J177" s="28"/>
    </row>
    <row r="178" spans="1:10">
      <c r="A178" s="23"/>
      <c r="B178" s="24" t="s">
        <v>185</v>
      </c>
      <c r="C178" s="3" t="s">
        <v>176</v>
      </c>
      <c r="D178" s="69">
        <v>1</v>
      </c>
      <c r="E178" s="64" t="s">
        <v>544</v>
      </c>
      <c r="F178" s="25">
        <v>3654.72</v>
      </c>
      <c r="G178" s="26">
        <v>0</v>
      </c>
      <c r="H178" s="27">
        <f t="shared" si="2"/>
        <v>0</v>
      </c>
      <c r="I178" s="29"/>
      <c r="J178" s="28"/>
    </row>
    <row r="179" spans="1:10">
      <c r="A179" s="23"/>
      <c r="B179" s="24" t="s">
        <v>185</v>
      </c>
      <c r="C179" s="3" t="s">
        <v>177</v>
      </c>
      <c r="D179" s="69">
        <v>1</v>
      </c>
      <c r="E179" s="64" t="s">
        <v>544</v>
      </c>
      <c r="F179" s="25">
        <v>913.68</v>
      </c>
      <c r="G179" s="26">
        <v>0</v>
      </c>
      <c r="H179" s="27">
        <f t="shared" si="2"/>
        <v>0</v>
      </c>
      <c r="I179" s="29"/>
      <c r="J179" s="28"/>
    </row>
    <row r="180" spans="1:10">
      <c r="A180" s="23"/>
      <c r="B180" s="24" t="s">
        <v>185</v>
      </c>
      <c r="C180" s="3" t="s">
        <v>178</v>
      </c>
      <c r="D180" s="69">
        <v>1</v>
      </c>
      <c r="E180" s="64" t="s">
        <v>544</v>
      </c>
      <c r="F180" s="25">
        <v>1320</v>
      </c>
      <c r="G180" s="26">
        <f>PRODUCT(F180,0.122)</f>
        <v>161.04</v>
      </c>
      <c r="H180" s="27">
        <f t="shared" si="2"/>
        <v>0.122</v>
      </c>
      <c r="I180" s="29"/>
      <c r="J180" s="28"/>
    </row>
    <row r="181" spans="1:10" ht="191.25">
      <c r="A181" s="23"/>
      <c r="B181" s="24" t="s">
        <v>185</v>
      </c>
      <c r="C181" s="3" t="s">
        <v>179</v>
      </c>
      <c r="D181" s="69">
        <v>1</v>
      </c>
      <c r="E181" s="64" t="s">
        <v>544</v>
      </c>
      <c r="F181" s="25">
        <v>48396.56</v>
      </c>
      <c r="G181" s="26">
        <f t="shared" ref="G181:G186" si="4">PRODUCT(F181,0.121)</f>
        <v>5855.9837599999992</v>
      </c>
      <c r="H181" s="27">
        <f t="shared" si="2"/>
        <v>0.12099999999999998</v>
      </c>
      <c r="I181" s="29"/>
      <c r="J181" s="28"/>
    </row>
    <row r="182" spans="1:10" ht="45">
      <c r="A182" s="23"/>
      <c r="B182" s="24" t="s">
        <v>185</v>
      </c>
      <c r="C182" s="3" t="s">
        <v>180</v>
      </c>
      <c r="D182" s="69">
        <v>1</v>
      </c>
      <c r="E182" s="64" t="s">
        <v>544</v>
      </c>
      <c r="F182" s="25">
        <v>150304.56</v>
      </c>
      <c r="G182" s="26">
        <v>18309.04</v>
      </c>
      <c r="H182" s="27">
        <f t="shared" si="2"/>
        <v>0.12181293767800526</v>
      </c>
      <c r="I182" s="29"/>
      <c r="J182" s="28"/>
    </row>
    <row r="183" spans="1:10">
      <c r="A183" s="23"/>
      <c r="B183" s="24" t="s">
        <v>185</v>
      </c>
      <c r="C183" s="3" t="s">
        <v>181</v>
      </c>
      <c r="D183" s="69">
        <v>1</v>
      </c>
      <c r="E183" s="64" t="s">
        <v>543</v>
      </c>
      <c r="F183" s="25">
        <v>340.02</v>
      </c>
      <c r="G183" s="26">
        <f t="shared" si="4"/>
        <v>41.142419999999994</v>
      </c>
      <c r="H183" s="27">
        <f t="shared" si="2"/>
        <v>0.12099999999999998</v>
      </c>
      <c r="I183" s="29"/>
      <c r="J183" s="28"/>
    </row>
    <row r="184" spans="1:10">
      <c r="A184" s="23"/>
      <c r="B184" s="24" t="s">
        <v>185</v>
      </c>
      <c r="C184" s="3" t="s">
        <v>182</v>
      </c>
      <c r="D184" s="69">
        <v>4</v>
      </c>
      <c r="E184" s="64" t="s">
        <v>543</v>
      </c>
      <c r="F184" s="25">
        <v>600.04</v>
      </c>
      <c r="G184" s="26">
        <f t="shared" si="4"/>
        <v>72.604839999999996</v>
      </c>
      <c r="H184" s="27">
        <f t="shared" si="2"/>
        <v>0.121</v>
      </c>
      <c r="I184" s="29"/>
      <c r="J184" s="28"/>
    </row>
    <row r="185" spans="1:10">
      <c r="A185" s="23"/>
      <c r="B185" s="24" t="s">
        <v>185</v>
      </c>
      <c r="C185" s="3" t="s">
        <v>183</v>
      </c>
      <c r="D185" s="69">
        <v>2</v>
      </c>
      <c r="E185" s="64" t="s">
        <v>543</v>
      </c>
      <c r="F185" s="25">
        <v>168.76</v>
      </c>
      <c r="G185" s="26">
        <f t="shared" si="4"/>
        <v>20.41996</v>
      </c>
      <c r="H185" s="27">
        <f t="shared" si="2"/>
        <v>0.12100000000000001</v>
      </c>
      <c r="I185" s="29"/>
      <c r="J185" s="28"/>
    </row>
    <row r="186" spans="1:10">
      <c r="A186" s="23"/>
      <c r="B186" s="24" t="s">
        <v>185</v>
      </c>
      <c r="C186" s="3" t="s">
        <v>184</v>
      </c>
      <c r="D186" s="69">
        <v>1</v>
      </c>
      <c r="E186" s="64" t="s">
        <v>543</v>
      </c>
      <c r="F186" s="25">
        <v>67.760000000000005</v>
      </c>
      <c r="G186" s="26">
        <f t="shared" si="4"/>
        <v>8.1989599999999996</v>
      </c>
      <c r="H186" s="27">
        <f t="shared" si="2"/>
        <v>0.12099999999999998</v>
      </c>
      <c r="I186" s="29"/>
      <c r="J186" s="28"/>
    </row>
    <row r="187" spans="1:10" ht="33.75">
      <c r="A187" s="23"/>
      <c r="B187" s="24" t="s">
        <v>290</v>
      </c>
      <c r="C187" s="3" t="s">
        <v>186</v>
      </c>
      <c r="D187" s="69">
        <v>48.24</v>
      </c>
      <c r="E187" s="64" t="s">
        <v>539</v>
      </c>
      <c r="F187" s="25">
        <v>2028.97</v>
      </c>
      <c r="G187" s="26">
        <v>2028.97</v>
      </c>
      <c r="H187" s="27">
        <f t="shared" si="2"/>
        <v>1</v>
      </c>
      <c r="I187" s="29"/>
      <c r="J187" s="28"/>
    </row>
    <row r="188" spans="1:10" ht="45">
      <c r="A188" s="23"/>
      <c r="B188" s="24" t="s">
        <v>290</v>
      </c>
      <c r="C188" s="3" t="s">
        <v>187</v>
      </c>
      <c r="D188" s="69">
        <v>24.12</v>
      </c>
      <c r="E188" s="64" t="s">
        <v>539</v>
      </c>
      <c r="F188" s="25">
        <v>231.31</v>
      </c>
      <c r="G188" s="26">
        <v>231.31</v>
      </c>
      <c r="H188" s="27">
        <f t="shared" si="2"/>
        <v>1</v>
      </c>
      <c r="I188" s="29"/>
      <c r="J188" s="28"/>
    </row>
    <row r="189" spans="1:10" ht="33.75">
      <c r="A189" s="23"/>
      <c r="B189" s="24" t="s">
        <v>290</v>
      </c>
      <c r="C189" s="3" t="s">
        <v>186</v>
      </c>
      <c r="D189" s="69">
        <v>116.8</v>
      </c>
      <c r="E189" s="64" t="s">
        <v>539</v>
      </c>
      <c r="F189" s="25">
        <v>4912.6099999999997</v>
      </c>
      <c r="G189" s="26">
        <v>4912.6099999999997</v>
      </c>
      <c r="H189" s="27">
        <f t="shared" si="2"/>
        <v>1</v>
      </c>
      <c r="I189" s="29"/>
      <c r="J189" s="28"/>
    </row>
    <row r="190" spans="1:10" ht="45">
      <c r="A190" s="23"/>
      <c r="B190" s="24" t="s">
        <v>290</v>
      </c>
      <c r="C190" s="3" t="s">
        <v>187</v>
      </c>
      <c r="D190" s="69">
        <v>58.4</v>
      </c>
      <c r="E190" s="64" t="s">
        <v>539</v>
      </c>
      <c r="F190" s="25">
        <v>560.05999999999995</v>
      </c>
      <c r="G190" s="26">
        <v>560.05999999999995</v>
      </c>
      <c r="H190" s="27">
        <f t="shared" si="2"/>
        <v>1</v>
      </c>
      <c r="I190" s="29"/>
      <c r="J190" s="28"/>
    </row>
    <row r="191" spans="1:10" ht="33.75">
      <c r="A191" s="23"/>
      <c r="B191" s="24" t="s">
        <v>290</v>
      </c>
      <c r="C191" s="3" t="s">
        <v>186</v>
      </c>
      <c r="D191" s="69">
        <v>3.2</v>
      </c>
      <c r="E191" s="64" t="s">
        <v>539</v>
      </c>
      <c r="F191" s="25">
        <v>134.59</v>
      </c>
      <c r="G191" s="26">
        <v>134.59</v>
      </c>
      <c r="H191" s="27">
        <f t="shared" si="2"/>
        <v>1</v>
      </c>
      <c r="I191" s="29"/>
      <c r="J191" s="28"/>
    </row>
    <row r="192" spans="1:10" ht="45">
      <c r="A192" s="23"/>
      <c r="B192" s="24" t="s">
        <v>290</v>
      </c>
      <c r="C192" s="3" t="s">
        <v>187</v>
      </c>
      <c r="D192" s="69">
        <v>1.6</v>
      </c>
      <c r="E192" s="64" t="s">
        <v>539</v>
      </c>
      <c r="F192" s="25">
        <v>15.34</v>
      </c>
      <c r="G192" s="26">
        <v>15.339999999999998</v>
      </c>
      <c r="H192" s="27">
        <f t="shared" si="2"/>
        <v>0.99999999999999989</v>
      </c>
      <c r="I192" s="29"/>
      <c r="J192" s="28"/>
    </row>
    <row r="193" spans="1:10" ht="67.5">
      <c r="A193" s="23"/>
      <c r="B193" s="24" t="s">
        <v>290</v>
      </c>
      <c r="C193" s="3" t="s">
        <v>188</v>
      </c>
      <c r="D193" s="69">
        <v>5.2919999999999998</v>
      </c>
      <c r="E193" s="64" t="s">
        <v>539</v>
      </c>
      <c r="F193" s="25">
        <v>2082.61</v>
      </c>
      <c r="G193" s="26">
        <v>2082.61</v>
      </c>
      <c r="H193" s="27">
        <f t="shared" si="2"/>
        <v>1</v>
      </c>
      <c r="I193" s="29"/>
      <c r="J193" s="28"/>
    </row>
    <row r="194" spans="1:10" ht="45">
      <c r="A194" s="23"/>
      <c r="B194" s="24" t="s">
        <v>290</v>
      </c>
      <c r="C194" s="3" t="s">
        <v>189</v>
      </c>
      <c r="D194" s="69">
        <v>1.1879999999999999</v>
      </c>
      <c r="E194" s="64" t="s">
        <v>539</v>
      </c>
      <c r="F194" s="25">
        <v>467.53</v>
      </c>
      <c r="G194" s="26">
        <v>467.53</v>
      </c>
      <c r="H194" s="27">
        <f t="shared" si="2"/>
        <v>1</v>
      </c>
      <c r="I194" s="29"/>
      <c r="J194" s="28"/>
    </row>
    <row r="195" spans="1:10" ht="45">
      <c r="A195" s="23"/>
      <c r="B195" s="24" t="s">
        <v>290</v>
      </c>
      <c r="C195" s="3" t="s">
        <v>190</v>
      </c>
      <c r="D195" s="69">
        <v>4.5999999999999996</v>
      </c>
      <c r="E195" s="64" t="s">
        <v>539</v>
      </c>
      <c r="F195" s="25">
        <v>1810.28</v>
      </c>
      <c r="G195" s="26">
        <v>1810.28</v>
      </c>
      <c r="H195" s="27">
        <f t="shared" si="2"/>
        <v>1</v>
      </c>
      <c r="I195" s="29"/>
      <c r="J195" s="28"/>
    </row>
    <row r="196" spans="1:10" ht="22.5">
      <c r="A196" s="23"/>
      <c r="B196" s="24" t="s">
        <v>290</v>
      </c>
      <c r="C196" s="3" t="s">
        <v>191</v>
      </c>
      <c r="D196" s="69">
        <v>2300</v>
      </c>
      <c r="E196" s="64" t="s">
        <v>542</v>
      </c>
      <c r="F196" s="25">
        <v>33649</v>
      </c>
      <c r="G196" s="26">
        <v>33649</v>
      </c>
      <c r="H196" s="27">
        <f t="shared" si="2"/>
        <v>1</v>
      </c>
      <c r="I196" s="29"/>
      <c r="J196" s="28"/>
    </row>
    <row r="197" spans="1:10" ht="22.5">
      <c r="A197" s="23"/>
      <c r="B197" s="24" t="s">
        <v>290</v>
      </c>
      <c r="C197" s="3" t="s">
        <v>192</v>
      </c>
      <c r="D197" s="69">
        <v>560</v>
      </c>
      <c r="E197" s="64" t="s">
        <v>542</v>
      </c>
      <c r="F197" s="25">
        <v>10612</v>
      </c>
      <c r="G197" s="26">
        <v>10612</v>
      </c>
      <c r="H197" s="27">
        <f t="shared" si="2"/>
        <v>1</v>
      </c>
      <c r="I197" s="29"/>
      <c r="J197" s="28"/>
    </row>
    <row r="198" spans="1:10" ht="22.5">
      <c r="A198" s="23"/>
      <c r="B198" s="24" t="s">
        <v>290</v>
      </c>
      <c r="C198" s="3" t="s">
        <v>193</v>
      </c>
      <c r="D198" s="69">
        <v>112</v>
      </c>
      <c r="E198" s="64" t="s">
        <v>542</v>
      </c>
      <c r="F198" s="25">
        <v>8276.7999999999993</v>
      </c>
      <c r="G198" s="26">
        <v>8276.8000000000011</v>
      </c>
      <c r="H198" s="27">
        <f t="shared" si="2"/>
        <v>1.0000000000000002</v>
      </c>
      <c r="I198" s="29"/>
      <c r="J198" s="28"/>
    </row>
    <row r="199" spans="1:10" ht="22.5">
      <c r="A199" s="23"/>
      <c r="B199" s="24" t="s">
        <v>290</v>
      </c>
      <c r="C199" s="3" t="s">
        <v>194</v>
      </c>
      <c r="D199" s="69">
        <v>140</v>
      </c>
      <c r="E199" s="64" t="s">
        <v>542</v>
      </c>
      <c r="F199" s="25">
        <v>9800</v>
      </c>
      <c r="G199" s="26">
        <v>9800</v>
      </c>
      <c r="H199" s="27">
        <f t="shared" si="2"/>
        <v>1</v>
      </c>
      <c r="I199" s="29"/>
      <c r="J199" s="28"/>
    </row>
    <row r="200" spans="1:10" ht="22.5">
      <c r="A200" s="23"/>
      <c r="B200" s="24" t="s">
        <v>290</v>
      </c>
      <c r="C200" s="3" t="s">
        <v>195</v>
      </c>
      <c r="D200" s="69">
        <v>603</v>
      </c>
      <c r="E200" s="64" t="s">
        <v>542</v>
      </c>
      <c r="F200" s="25">
        <v>2882.34</v>
      </c>
      <c r="G200" s="26">
        <v>2882.34</v>
      </c>
      <c r="H200" s="27">
        <f t="shared" si="2"/>
        <v>1</v>
      </c>
      <c r="I200" s="29"/>
      <c r="J200" s="28"/>
    </row>
    <row r="201" spans="1:10" ht="22.5">
      <c r="A201" s="23"/>
      <c r="B201" s="24" t="s">
        <v>290</v>
      </c>
      <c r="C201" s="3" t="s">
        <v>196</v>
      </c>
      <c r="D201" s="69">
        <v>738</v>
      </c>
      <c r="E201" s="64" t="s">
        <v>542</v>
      </c>
      <c r="F201" s="25">
        <v>4878.18</v>
      </c>
      <c r="G201" s="26">
        <v>4878.1799999999994</v>
      </c>
      <c r="H201" s="27">
        <f t="shared" ref="H201:H264" si="5">G201/F201</f>
        <v>0.99999999999999978</v>
      </c>
      <c r="I201" s="29"/>
      <c r="J201" s="28"/>
    </row>
    <row r="202" spans="1:10" ht="33.75">
      <c r="A202" s="23"/>
      <c r="B202" s="24" t="s">
        <v>290</v>
      </c>
      <c r="C202" s="3" t="s">
        <v>197</v>
      </c>
      <c r="D202" s="69">
        <v>794</v>
      </c>
      <c r="E202" s="64" t="s">
        <v>542</v>
      </c>
      <c r="F202" s="25">
        <v>1413.32</v>
      </c>
      <c r="G202" s="26">
        <v>1413.32</v>
      </c>
      <c r="H202" s="27">
        <f t="shared" si="5"/>
        <v>1</v>
      </c>
      <c r="I202" s="29"/>
      <c r="J202" s="28"/>
    </row>
    <row r="203" spans="1:10" ht="33.75">
      <c r="A203" s="23"/>
      <c r="B203" s="24" t="s">
        <v>290</v>
      </c>
      <c r="C203" s="3" t="s">
        <v>198</v>
      </c>
      <c r="D203" s="69">
        <v>390</v>
      </c>
      <c r="E203" s="64" t="s">
        <v>542</v>
      </c>
      <c r="F203" s="25">
        <v>7109.7</v>
      </c>
      <c r="G203" s="26">
        <v>7109.7</v>
      </c>
      <c r="H203" s="27">
        <f t="shared" si="5"/>
        <v>1</v>
      </c>
      <c r="I203" s="29"/>
      <c r="J203" s="28"/>
    </row>
    <row r="204" spans="1:10" ht="33.75">
      <c r="A204" s="23"/>
      <c r="B204" s="24" t="s">
        <v>290</v>
      </c>
      <c r="C204" s="3" t="s">
        <v>199</v>
      </c>
      <c r="D204" s="69">
        <v>920</v>
      </c>
      <c r="E204" s="64" t="s">
        <v>542</v>
      </c>
      <c r="F204" s="25">
        <v>13836.8</v>
      </c>
      <c r="G204" s="26">
        <v>13836.8</v>
      </c>
      <c r="H204" s="27">
        <f t="shared" si="5"/>
        <v>1</v>
      </c>
      <c r="I204" s="29"/>
      <c r="J204" s="28"/>
    </row>
    <row r="205" spans="1:10" ht="33.75">
      <c r="A205" s="23"/>
      <c r="B205" s="24" t="s">
        <v>290</v>
      </c>
      <c r="C205" s="3" t="s">
        <v>200</v>
      </c>
      <c r="D205" s="69">
        <v>510</v>
      </c>
      <c r="E205" s="64" t="s">
        <v>542</v>
      </c>
      <c r="F205" s="25">
        <v>8583.2999999999993</v>
      </c>
      <c r="G205" s="26">
        <v>8583.2999999999993</v>
      </c>
      <c r="H205" s="27">
        <f t="shared" si="5"/>
        <v>1</v>
      </c>
      <c r="I205" s="29"/>
      <c r="J205" s="28"/>
    </row>
    <row r="206" spans="1:10" ht="33.75">
      <c r="A206" s="23"/>
      <c r="B206" s="24" t="s">
        <v>290</v>
      </c>
      <c r="C206" s="3" t="s">
        <v>201</v>
      </c>
      <c r="D206" s="69">
        <v>542</v>
      </c>
      <c r="E206" s="64" t="s">
        <v>542</v>
      </c>
      <c r="F206" s="25">
        <v>13918.56</v>
      </c>
      <c r="G206" s="26">
        <v>13918.56</v>
      </c>
      <c r="H206" s="27">
        <f t="shared" si="5"/>
        <v>1</v>
      </c>
      <c r="I206" s="29"/>
      <c r="J206" s="28"/>
    </row>
    <row r="207" spans="1:10" ht="33.75">
      <c r="A207" s="23"/>
      <c r="B207" s="24" t="s">
        <v>290</v>
      </c>
      <c r="C207" s="3" t="s">
        <v>202</v>
      </c>
      <c r="D207" s="69">
        <v>334</v>
      </c>
      <c r="E207" s="64" t="s">
        <v>542</v>
      </c>
      <c r="F207" s="25">
        <v>11519.66</v>
      </c>
      <c r="G207" s="26">
        <v>11519.66</v>
      </c>
      <c r="H207" s="27">
        <f t="shared" si="5"/>
        <v>1</v>
      </c>
      <c r="I207" s="29"/>
      <c r="J207" s="28"/>
    </row>
    <row r="208" spans="1:10" ht="33.75">
      <c r="A208" s="23"/>
      <c r="B208" s="24" t="s">
        <v>290</v>
      </c>
      <c r="C208" s="3" t="s">
        <v>203</v>
      </c>
      <c r="D208" s="69">
        <v>230</v>
      </c>
      <c r="E208" s="64" t="s">
        <v>542</v>
      </c>
      <c r="F208" s="25">
        <v>15244.4</v>
      </c>
      <c r="G208" s="26">
        <v>15244.4</v>
      </c>
      <c r="H208" s="27">
        <f t="shared" si="5"/>
        <v>1</v>
      </c>
      <c r="I208" s="29"/>
      <c r="J208" s="28"/>
    </row>
    <row r="209" spans="1:10" ht="22.5">
      <c r="A209" s="23"/>
      <c r="B209" s="24" t="s">
        <v>290</v>
      </c>
      <c r="C209" s="3" t="s">
        <v>204</v>
      </c>
      <c r="D209" s="69">
        <v>70</v>
      </c>
      <c r="E209" s="64" t="s">
        <v>542</v>
      </c>
      <c r="F209" s="25">
        <v>1283.0999999999999</v>
      </c>
      <c r="G209" s="26">
        <v>0</v>
      </c>
      <c r="H209" s="27">
        <f t="shared" si="5"/>
        <v>0</v>
      </c>
      <c r="I209" s="29"/>
      <c r="J209" s="28"/>
    </row>
    <row r="210" spans="1:10" ht="22.5">
      <c r="A210" s="23"/>
      <c r="B210" s="24" t="s">
        <v>290</v>
      </c>
      <c r="C210" s="3" t="s">
        <v>205</v>
      </c>
      <c r="D210" s="69">
        <v>12</v>
      </c>
      <c r="E210" s="64" t="s">
        <v>542</v>
      </c>
      <c r="F210" s="25">
        <v>180.48</v>
      </c>
      <c r="G210" s="26">
        <v>0</v>
      </c>
      <c r="H210" s="27">
        <f t="shared" si="5"/>
        <v>0</v>
      </c>
      <c r="I210" s="29"/>
      <c r="J210" s="28"/>
    </row>
    <row r="211" spans="1:10" ht="45">
      <c r="A211" s="23"/>
      <c r="B211" s="24" t="s">
        <v>290</v>
      </c>
      <c r="C211" s="3" t="s">
        <v>206</v>
      </c>
      <c r="D211" s="69">
        <v>425</v>
      </c>
      <c r="E211" s="64" t="s">
        <v>542</v>
      </c>
      <c r="F211" s="25">
        <v>7790.25</v>
      </c>
      <c r="G211" s="26">
        <v>7790.25</v>
      </c>
      <c r="H211" s="27">
        <f t="shared" si="5"/>
        <v>1</v>
      </c>
      <c r="I211" s="29"/>
      <c r="J211" s="28"/>
    </row>
    <row r="212" spans="1:10" ht="22.5">
      <c r="A212" s="23"/>
      <c r="B212" s="24" t="s">
        <v>290</v>
      </c>
      <c r="C212" s="3" t="s">
        <v>207</v>
      </c>
      <c r="D212" s="69">
        <v>8</v>
      </c>
      <c r="E212" s="64" t="s">
        <v>542</v>
      </c>
      <c r="F212" s="25">
        <v>205.44</v>
      </c>
      <c r="G212" s="26">
        <v>205.44</v>
      </c>
      <c r="H212" s="27">
        <f t="shared" si="5"/>
        <v>1</v>
      </c>
      <c r="I212" s="29"/>
      <c r="J212" s="28"/>
    </row>
    <row r="213" spans="1:10" ht="22.5">
      <c r="A213" s="23"/>
      <c r="B213" s="24" t="s">
        <v>290</v>
      </c>
      <c r="C213" s="3" t="s">
        <v>208</v>
      </c>
      <c r="D213" s="69">
        <v>12</v>
      </c>
      <c r="E213" s="64" t="s">
        <v>542</v>
      </c>
      <c r="F213" s="25">
        <v>795.36</v>
      </c>
      <c r="G213" s="26">
        <v>795.36</v>
      </c>
      <c r="H213" s="27">
        <f t="shared" si="5"/>
        <v>1</v>
      </c>
      <c r="I213" s="29"/>
      <c r="J213" s="28"/>
    </row>
    <row r="214" spans="1:10" ht="22.5">
      <c r="A214" s="23"/>
      <c r="B214" s="24" t="s">
        <v>290</v>
      </c>
      <c r="C214" s="3" t="s">
        <v>209</v>
      </c>
      <c r="D214" s="69">
        <v>32</v>
      </c>
      <c r="E214" s="64" t="s">
        <v>542</v>
      </c>
      <c r="F214" s="25">
        <v>1103.68</v>
      </c>
      <c r="G214" s="26">
        <v>1103.68</v>
      </c>
      <c r="H214" s="27">
        <f t="shared" si="5"/>
        <v>1</v>
      </c>
      <c r="I214" s="29"/>
      <c r="J214" s="28"/>
    </row>
    <row r="215" spans="1:10" ht="33.75">
      <c r="A215" s="23"/>
      <c r="B215" s="24" t="s">
        <v>290</v>
      </c>
      <c r="C215" s="3" t="s">
        <v>210</v>
      </c>
      <c r="D215" s="69">
        <v>18</v>
      </c>
      <c r="E215" s="64" t="s">
        <v>542</v>
      </c>
      <c r="F215" s="25">
        <v>594.9</v>
      </c>
      <c r="G215" s="26">
        <v>594.9</v>
      </c>
      <c r="H215" s="27">
        <f t="shared" si="5"/>
        <v>1</v>
      </c>
      <c r="I215" s="29"/>
      <c r="J215" s="28"/>
    </row>
    <row r="216" spans="1:10" ht="33.75">
      <c r="A216" s="23"/>
      <c r="B216" s="24" t="s">
        <v>290</v>
      </c>
      <c r="C216" s="3" t="s">
        <v>211</v>
      </c>
      <c r="D216" s="69">
        <v>26</v>
      </c>
      <c r="E216" s="64" t="s">
        <v>542</v>
      </c>
      <c r="F216" s="25">
        <v>1614.34</v>
      </c>
      <c r="G216" s="26">
        <v>1614.34</v>
      </c>
      <c r="H216" s="27">
        <f t="shared" si="5"/>
        <v>1</v>
      </c>
      <c r="I216" s="29"/>
      <c r="J216" s="28"/>
    </row>
    <row r="217" spans="1:10" ht="33.75">
      <c r="A217" s="23"/>
      <c r="B217" s="24" t="s">
        <v>290</v>
      </c>
      <c r="C217" s="3" t="s">
        <v>212</v>
      </c>
      <c r="D217" s="69">
        <v>56</v>
      </c>
      <c r="E217" s="64" t="s">
        <v>542</v>
      </c>
      <c r="F217" s="25">
        <v>1357.44</v>
      </c>
      <c r="G217" s="26">
        <v>1357.44</v>
      </c>
      <c r="H217" s="27">
        <f t="shared" si="5"/>
        <v>1</v>
      </c>
      <c r="I217" s="29"/>
      <c r="J217" s="28"/>
    </row>
    <row r="218" spans="1:10" ht="33.75">
      <c r="A218" s="23"/>
      <c r="B218" s="24" t="s">
        <v>290</v>
      </c>
      <c r="C218" s="3" t="s">
        <v>213</v>
      </c>
      <c r="D218" s="69">
        <v>8</v>
      </c>
      <c r="E218" s="64" t="s">
        <v>542</v>
      </c>
      <c r="F218" s="25">
        <v>154.88</v>
      </c>
      <c r="G218" s="26">
        <v>154.88</v>
      </c>
      <c r="H218" s="27">
        <f t="shared" si="5"/>
        <v>1</v>
      </c>
      <c r="I218" s="29"/>
      <c r="J218" s="28"/>
    </row>
    <row r="219" spans="1:10" ht="22.5">
      <c r="A219" s="23"/>
      <c r="B219" s="24" t="s">
        <v>290</v>
      </c>
      <c r="C219" s="3" t="s">
        <v>214</v>
      </c>
      <c r="D219" s="69">
        <v>16</v>
      </c>
      <c r="E219" s="64" t="s">
        <v>542</v>
      </c>
      <c r="F219" s="25">
        <v>348.16</v>
      </c>
      <c r="G219" s="26">
        <v>348.16</v>
      </c>
      <c r="H219" s="27">
        <f t="shared" si="5"/>
        <v>1</v>
      </c>
      <c r="I219" s="29"/>
      <c r="J219" s="28"/>
    </row>
    <row r="220" spans="1:10" ht="22.5">
      <c r="A220" s="23"/>
      <c r="B220" s="24" t="s">
        <v>290</v>
      </c>
      <c r="C220" s="3" t="s">
        <v>215</v>
      </c>
      <c r="D220" s="69">
        <v>12</v>
      </c>
      <c r="E220" s="64" t="s">
        <v>542</v>
      </c>
      <c r="F220" s="25">
        <v>239.64</v>
      </c>
      <c r="G220" s="26">
        <v>239.64</v>
      </c>
      <c r="H220" s="27">
        <f t="shared" si="5"/>
        <v>1</v>
      </c>
      <c r="I220" s="29"/>
      <c r="J220" s="28"/>
    </row>
    <row r="221" spans="1:10" ht="22.5">
      <c r="A221" s="23"/>
      <c r="B221" s="24" t="s">
        <v>290</v>
      </c>
      <c r="C221" s="3" t="s">
        <v>216</v>
      </c>
      <c r="D221" s="69">
        <v>48</v>
      </c>
      <c r="E221" s="64" t="s">
        <v>542</v>
      </c>
      <c r="F221" s="25">
        <v>950.4</v>
      </c>
      <c r="G221" s="26">
        <v>0</v>
      </c>
      <c r="H221" s="27">
        <f t="shared" si="5"/>
        <v>0</v>
      </c>
      <c r="I221" s="29"/>
      <c r="J221" s="28"/>
    </row>
    <row r="222" spans="1:10" ht="33.75">
      <c r="A222" s="23"/>
      <c r="B222" s="24" t="s">
        <v>290</v>
      </c>
      <c r="C222" s="3" t="s">
        <v>217</v>
      </c>
      <c r="D222" s="69">
        <v>116</v>
      </c>
      <c r="E222" s="64" t="s">
        <v>543</v>
      </c>
      <c r="F222" s="25">
        <v>9602.48</v>
      </c>
      <c r="G222" s="26">
        <v>0</v>
      </c>
      <c r="H222" s="27">
        <f t="shared" si="5"/>
        <v>0</v>
      </c>
      <c r="I222" s="29"/>
      <c r="J222" s="28"/>
    </row>
    <row r="223" spans="1:10" ht="33.75">
      <c r="A223" s="23"/>
      <c r="B223" s="24" t="s">
        <v>290</v>
      </c>
      <c r="C223" s="3" t="s">
        <v>218</v>
      </c>
      <c r="D223" s="69">
        <v>24</v>
      </c>
      <c r="E223" s="64" t="s">
        <v>543</v>
      </c>
      <c r="F223" s="25">
        <v>2069.04</v>
      </c>
      <c r="G223" s="26">
        <v>0</v>
      </c>
      <c r="H223" s="27">
        <f t="shared" si="5"/>
        <v>0</v>
      </c>
      <c r="I223" s="29"/>
      <c r="J223" s="28"/>
    </row>
    <row r="224" spans="1:10" ht="22.5">
      <c r="A224" s="23"/>
      <c r="B224" s="24" t="s">
        <v>290</v>
      </c>
      <c r="C224" s="3" t="s">
        <v>219</v>
      </c>
      <c r="D224" s="69">
        <v>584</v>
      </c>
      <c r="E224" s="64" t="s">
        <v>543</v>
      </c>
      <c r="F224" s="25">
        <v>700.8</v>
      </c>
      <c r="G224" s="26">
        <v>0</v>
      </c>
      <c r="H224" s="27">
        <f t="shared" si="5"/>
        <v>0</v>
      </c>
      <c r="I224" s="29"/>
      <c r="J224" s="28"/>
    </row>
    <row r="225" spans="1:10" ht="22.5">
      <c r="A225" s="23"/>
      <c r="B225" s="24" t="s">
        <v>290</v>
      </c>
      <c r="C225" s="3" t="s">
        <v>220</v>
      </c>
      <c r="D225" s="69">
        <v>376</v>
      </c>
      <c r="E225" s="64" t="s">
        <v>543</v>
      </c>
      <c r="F225" s="25">
        <v>650.48</v>
      </c>
      <c r="G225" s="26">
        <v>0</v>
      </c>
      <c r="H225" s="27">
        <f t="shared" si="5"/>
        <v>0</v>
      </c>
      <c r="I225" s="29"/>
      <c r="J225" s="28"/>
    </row>
    <row r="226" spans="1:10" ht="33.75">
      <c r="A226" s="23"/>
      <c r="B226" s="24" t="s">
        <v>290</v>
      </c>
      <c r="C226" s="3" t="s">
        <v>221</v>
      </c>
      <c r="D226" s="69">
        <v>34</v>
      </c>
      <c r="E226" s="64" t="s">
        <v>543</v>
      </c>
      <c r="F226" s="25">
        <v>4409.46</v>
      </c>
      <c r="G226" s="26">
        <v>0</v>
      </c>
      <c r="H226" s="27">
        <f t="shared" si="5"/>
        <v>0</v>
      </c>
      <c r="I226" s="29"/>
      <c r="J226" s="28"/>
    </row>
    <row r="227" spans="1:10" ht="33.75">
      <c r="A227" s="23"/>
      <c r="B227" s="24" t="s">
        <v>290</v>
      </c>
      <c r="C227" s="3" t="s">
        <v>222</v>
      </c>
      <c r="D227" s="69">
        <v>48</v>
      </c>
      <c r="E227" s="64" t="s">
        <v>543</v>
      </c>
      <c r="F227" s="25">
        <v>6225.12</v>
      </c>
      <c r="G227" s="26">
        <v>0</v>
      </c>
      <c r="H227" s="27">
        <f t="shared" si="5"/>
        <v>0</v>
      </c>
      <c r="I227" s="29"/>
      <c r="J227" s="28"/>
    </row>
    <row r="228" spans="1:10" ht="22.5">
      <c r="A228" s="23"/>
      <c r="B228" s="24" t="s">
        <v>290</v>
      </c>
      <c r="C228" s="3" t="s">
        <v>223</v>
      </c>
      <c r="D228" s="69">
        <v>30</v>
      </c>
      <c r="E228" s="64" t="s">
        <v>543</v>
      </c>
      <c r="F228" s="25">
        <v>73.5</v>
      </c>
      <c r="G228" s="26">
        <v>0</v>
      </c>
      <c r="H228" s="27">
        <f t="shared" si="5"/>
        <v>0</v>
      </c>
      <c r="I228" s="29"/>
      <c r="J228" s="28"/>
    </row>
    <row r="229" spans="1:10" ht="33.75">
      <c r="A229" s="23"/>
      <c r="B229" s="24" t="s">
        <v>290</v>
      </c>
      <c r="C229" s="3" t="s">
        <v>503</v>
      </c>
      <c r="D229" s="69">
        <v>6</v>
      </c>
      <c r="E229" s="64" t="s">
        <v>543</v>
      </c>
      <c r="F229" s="25">
        <v>1088.4000000000001</v>
      </c>
      <c r="G229" s="26">
        <v>0</v>
      </c>
      <c r="H229" s="27">
        <f t="shared" si="5"/>
        <v>0</v>
      </c>
      <c r="I229" s="29"/>
      <c r="J229" s="28"/>
    </row>
    <row r="230" spans="1:10" ht="22.5">
      <c r="A230" s="23"/>
      <c r="B230" s="24" t="s">
        <v>290</v>
      </c>
      <c r="C230" s="3" t="s">
        <v>224</v>
      </c>
      <c r="D230" s="69">
        <v>120</v>
      </c>
      <c r="E230" s="64" t="s">
        <v>548</v>
      </c>
      <c r="F230" s="25">
        <v>330</v>
      </c>
      <c r="G230" s="26">
        <v>330</v>
      </c>
      <c r="H230" s="27">
        <f t="shared" si="5"/>
        <v>1</v>
      </c>
      <c r="I230" s="29"/>
      <c r="J230" s="28"/>
    </row>
    <row r="231" spans="1:10">
      <c r="A231" s="23"/>
      <c r="B231" s="24" t="s">
        <v>290</v>
      </c>
      <c r="C231" s="3" t="s">
        <v>225</v>
      </c>
      <c r="D231" s="69">
        <v>32</v>
      </c>
      <c r="E231" s="64" t="s">
        <v>542</v>
      </c>
      <c r="F231" s="25">
        <v>1672.32</v>
      </c>
      <c r="G231" s="26">
        <v>1672.32</v>
      </c>
      <c r="H231" s="27">
        <f t="shared" si="5"/>
        <v>1</v>
      </c>
      <c r="I231" s="29"/>
      <c r="J231" s="28"/>
    </row>
    <row r="232" spans="1:10" ht="33.75">
      <c r="A232" s="23"/>
      <c r="B232" s="24" t="s">
        <v>290</v>
      </c>
      <c r="C232" s="3" t="s">
        <v>226</v>
      </c>
      <c r="D232" s="69">
        <v>32</v>
      </c>
      <c r="E232" s="64" t="s">
        <v>542</v>
      </c>
      <c r="F232" s="25">
        <v>4020.16</v>
      </c>
      <c r="G232" s="26">
        <v>4020.16</v>
      </c>
      <c r="H232" s="27">
        <f t="shared" si="5"/>
        <v>1</v>
      </c>
      <c r="I232" s="29"/>
      <c r="J232" s="28"/>
    </row>
    <row r="233" spans="1:10" ht="33.75">
      <c r="A233" s="23"/>
      <c r="B233" s="24" t="s">
        <v>290</v>
      </c>
      <c r="C233" s="3" t="s">
        <v>227</v>
      </c>
      <c r="D233" s="69">
        <v>2</v>
      </c>
      <c r="E233" s="64" t="s">
        <v>543</v>
      </c>
      <c r="F233" s="25">
        <v>573.28</v>
      </c>
      <c r="G233" s="26">
        <v>0</v>
      </c>
      <c r="H233" s="27">
        <f t="shared" si="5"/>
        <v>0</v>
      </c>
      <c r="I233" s="29"/>
      <c r="J233" s="28"/>
    </row>
    <row r="234" spans="1:10" ht="22.5">
      <c r="A234" s="23"/>
      <c r="B234" s="24" t="s">
        <v>290</v>
      </c>
      <c r="C234" s="3" t="s">
        <v>228</v>
      </c>
      <c r="D234" s="69">
        <v>8</v>
      </c>
      <c r="E234" s="64" t="s">
        <v>543</v>
      </c>
      <c r="F234" s="25">
        <v>25.36</v>
      </c>
      <c r="G234" s="26">
        <v>0</v>
      </c>
      <c r="H234" s="27">
        <f t="shared" si="5"/>
        <v>0</v>
      </c>
      <c r="I234" s="29"/>
      <c r="J234" s="28"/>
    </row>
    <row r="235" spans="1:10" ht="33.75">
      <c r="A235" s="23"/>
      <c r="B235" s="24" t="s">
        <v>290</v>
      </c>
      <c r="C235" s="3" t="s">
        <v>229</v>
      </c>
      <c r="D235" s="69">
        <v>430</v>
      </c>
      <c r="E235" s="64" t="s">
        <v>542</v>
      </c>
      <c r="F235" s="25">
        <v>23245.8</v>
      </c>
      <c r="G235" s="26">
        <v>23245.8</v>
      </c>
      <c r="H235" s="27">
        <f t="shared" si="5"/>
        <v>1</v>
      </c>
      <c r="I235" s="29"/>
      <c r="J235" s="28"/>
    </row>
    <row r="236" spans="1:10" ht="33.75">
      <c r="A236" s="23"/>
      <c r="B236" s="24" t="s">
        <v>290</v>
      </c>
      <c r="C236" s="3" t="s">
        <v>230</v>
      </c>
      <c r="D236" s="69">
        <v>18</v>
      </c>
      <c r="E236" s="64" t="s">
        <v>543</v>
      </c>
      <c r="F236" s="25">
        <v>109579.68</v>
      </c>
      <c r="G236" s="26">
        <v>109579.68</v>
      </c>
      <c r="H236" s="27">
        <f t="shared" si="5"/>
        <v>1</v>
      </c>
      <c r="I236" s="29"/>
      <c r="J236" s="28"/>
    </row>
    <row r="237" spans="1:10" ht="33.75">
      <c r="A237" s="23"/>
      <c r="B237" s="24" t="s">
        <v>290</v>
      </c>
      <c r="C237" s="3" t="s">
        <v>231</v>
      </c>
      <c r="D237" s="69">
        <v>34</v>
      </c>
      <c r="E237" s="64" t="s">
        <v>543</v>
      </c>
      <c r="F237" s="25">
        <v>9303.76</v>
      </c>
      <c r="G237" s="26">
        <v>9303.76</v>
      </c>
      <c r="H237" s="27">
        <f t="shared" si="5"/>
        <v>1</v>
      </c>
      <c r="I237" s="29"/>
      <c r="J237" s="28"/>
    </row>
    <row r="238" spans="1:10" ht="33.75">
      <c r="A238" s="23"/>
      <c r="B238" s="24" t="s">
        <v>290</v>
      </c>
      <c r="C238" s="3" t="s">
        <v>232</v>
      </c>
      <c r="D238" s="69">
        <v>0.36</v>
      </c>
      <c r="E238" s="64" t="s">
        <v>549</v>
      </c>
      <c r="F238" s="25">
        <v>6485.76</v>
      </c>
      <c r="G238" s="26">
        <v>4540.03</v>
      </c>
      <c r="H238" s="27">
        <f t="shared" si="5"/>
        <v>0.69999969163212938</v>
      </c>
      <c r="I238" s="29"/>
      <c r="J238" s="28"/>
    </row>
    <row r="239" spans="1:10" ht="33.75">
      <c r="A239" s="23"/>
      <c r="B239" s="24" t="s">
        <v>290</v>
      </c>
      <c r="C239" s="3" t="s">
        <v>232</v>
      </c>
      <c r="D239" s="69">
        <v>0.11</v>
      </c>
      <c r="E239" s="64" t="s">
        <v>549</v>
      </c>
      <c r="F239" s="25">
        <v>1559.82</v>
      </c>
      <c r="G239" s="26">
        <v>1091.8699999999999</v>
      </c>
      <c r="H239" s="27">
        <f t="shared" si="5"/>
        <v>0.6999974356015437</v>
      </c>
      <c r="I239" s="29"/>
      <c r="J239" s="28"/>
    </row>
    <row r="240" spans="1:10" ht="22.5">
      <c r="A240" s="23"/>
      <c r="B240" s="24" t="s">
        <v>290</v>
      </c>
      <c r="C240" s="3" t="s">
        <v>233</v>
      </c>
      <c r="D240" s="69">
        <v>7</v>
      </c>
      <c r="E240" s="64" t="s">
        <v>543</v>
      </c>
      <c r="F240" s="25">
        <v>1590.54</v>
      </c>
      <c r="G240" s="26">
        <v>1113.3800000000001</v>
      </c>
      <c r="H240" s="27">
        <f t="shared" si="5"/>
        <v>0.70000125743458208</v>
      </c>
      <c r="I240" s="29"/>
      <c r="J240" s="28"/>
    </row>
    <row r="241" spans="1:10" ht="22.5">
      <c r="A241" s="23"/>
      <c r="B241" s="24" t="s">
        <v>290</v>
      </c>
      <c r="C241" s="3" t="s">
        <v>234</v>
      </c>
      <c r="D241" s="69">
        <v>8</v>
      </c>
      <c r="E241" s="64" t="s">
        <v>543</v>
      </c>
      <c r="F241" s="25">
        <v>10035.280000000001</v>
      </c>
      <c r="G241" s="26">
        <v>0</v>
      </c>
      <c r="H241" s="27">
        <f t="shared" si="5"/>
        <v>0</v>
      </c>
      <c r="I241" s="29"/>
      <c r="J241" s="28"/>
    </row>
    <row r="242" spans="1:10" ht="22.5">
      <c r="A242" s="23"/>
      <c r="B242" s="24" t="s">
        <v>290</v>
      </c>
      <c r="C242" s="3" t="s">
        <v>235</v>
      </c>
      <c r="D242" s="69">
        <v>8</v>
      </c>
      <c r="E242" s="64" t="s">
        <v>543</v>
      </c>
      <c r="F242" s="25">
        <v>2975.52</v>
      </c>
      <c r="G242" s="26">
        <v>0</v>
      </c>
      <c r="H242" s="27">
        <f t="shared" si="5"/>
        <v>0</v>
      </c>
      <c r="I242" s="29"/>
      <c r="J242" s="28"/>
    </row>
    <row r="243" spans="1:10" ht="33.75">
      <c r="A243" s="23"/>
      <c r="B243" s="24" t="s">
        <v>290</v>
      </c>
      <c r="C243" s="3" t="s">
        <v>236</v>
      </c>
      <c r="D243" s="69">
        <v>130</v>
      </c>
      <c r="E243" s="64" t="s">
        <v>542</v>
      </c>
      <c r="F243" s="25">
        <v>3010.8</v>
      </c>
      <c r="G243" s="26">
        <v>2107.56</v>
      </c>
      <c r="H243" s="27">
        <f t="shared" si="5"/>
        <v>0.7</v>
      </c>
      <c r="I243" s="29"/>
      <c r="J243" s="28"/>
    </row>
    <row r="244" spans="1:10" ht="22.5">
      <c r="A244" s="23"/>
      <c r="B244" s="24" t="s">
        <v>290</v>
      </c>
      <c r="C244" s="3" t="s">
        <v>237</v>
      </c>
      <c r="D244" s="69">
        <v>10</v>
      </c>
      <c r="E244" s="64" t="s">
        <v>542</v>
      </c>
      <c r="F244" s="25">
        <v>241.1</v>
      </c>
      <c r="G244" s="26">
        <v>168.77</v>
      </c>
      <c r="H244" s="27">
        <f t="shared" si="5"/>
        <v>0.70000000000000007</v>
      </c>
      <c r="I244" s="29"/>
      <c r="J244" s="28"/>
    </row>
    <row r="245" spans="1:10" ht="22.5">
      <c r="A245" s="23"/>
      <c r="B245" s="24" t="s">
        <v>290</v>
      </c>
      <c r="C245" s="3" t="s">
        <v>238</v>
      </c>
      <c r="D245" s="69">
        <v>1</v>
      </c>
      <c r="E245" s="64" t="s">
        <v>544</v>
      </c>
      <c r="F245" s="25">
        <v>626.17999999999995</v>
      </c>
      <c r="G245" s="26">
        <v>0</v>
      </c>
      <c r="H245" s="27">
        <f t="shared" si="5"/>
        <v>0</v>
      </c>
      <c r="I245" s="29"/>
      <c r="J245" s="28"/>
    </row>
    <row r="246" spans="1:10" ht="56.25">
      <c r="A246" s="23"/>
      <c r="B246" s="24" t="s">
        <v>290</v>
      </c>
      <c r="C246" s="3" t="s">
        <v>239</v>
      </c>
      <c r="D246" s="69">
        <v>16</v>
      </c>
      <c r="E246" s="64" t="s">
        <v>543</v>
      </c>
      <c r="F246" s="25">
        <v>7005.28</v>
      </c>
      <c r="G246" s="26">
        <v>4903.7</v>
      </c>
      <c r="H246" s="27">
        <f t="shared" si="5"/>
        <v>0.70000057099787594</v>
      </c>
      <c r="I246" s="29"/>
      <c r="J246" s="28"/>
    </row>
    <row r="247" spans="1:10" ht="33.75">
      <c r="A247" s="23"/>
      <c r="B247" s="24" t="s">
        <v>290</v>
      </c>
      <c r="C247" s="3" t="s">
        <v>240</v>
      </c>
      <c r="D247" s="69">
        <v>16</v>
      </c>
      <c r="E247" s="64" t="s">
        <v>543</v>
      </c>
      <c r="F247" s="25">
        <v>38712.32</v>
      </c>
      <c r="G247" s="26">
        <v>0</v>
      </c>
      <c r="H247" s="27">
        <f t="shared" si="5"/>
        <v>0</v>
      </c>
      <c r="I247" s="29"/>
      <c r="J247" s="28"/>
    </row>
    <row r="248" spans="1:10" ht="33.75">
      <c r="A248" s="23"/>
      <c r="B248" s="24" t="s">
        <v>290</v>
      </c>
      <c r="C248" s="3" t="s">
        <v>241</v>
      </c>
      <c r="D248" s="69">
        <v>32</v>
      </c>
      <c r="E248" s="64" t="s">
        <v>543</v>
      </c>
      <c r="F248" s="25">
        <v>6292.48</v>
      </c>
      <c r="G248" s="26">
        <v>0</v>
      </c>
      <c r="H248" s="27">
        <f t="shared" si="5"/>
        <v>0</v>
      </c>
      <c r="I248" s="29"/>
      <c r="J248" s="28"/>
    </row>
    <row r="249" spans="1:10" ht="45">
      <c r="A249" s="23"/>
      <c r="B249" s="24" t="s">
        <v>290</v>
      </c>
      <c r="C249" s="3" t="s">
        <v>242</v>
      </c>
      <c r="D249" s="69">
        <v>32</v>
      </c>
      <c r="E249" s="64" t="s">
        <v>543</v>
      </c>
      <c r="F249" s="25">
        <v>203764.48000000001</v>
      </c>
      <c r="G249" s="26">
        <v>183388.03</v>
      </c>
      <c r="H249" s="27">
        <f t="shared" si="5"/>
        <v>0.89999999018474652</v>
      </c>
      <c r="I249" s="29"/>
      <c r="J249" s="28"/>
    </row>
    <row r="250" spans="1:10" ht="45">
      <c r="A250" s="23"/>
      <c r="B250" s="24" t="s">
        <v>290</v>
      </c>
      <c r="C250" s="3" t="s">
        <v>243</v>
      </c>
      <c r="D250" s="69">
        <v>6</v>
      </c>
      <c r="E250" s="64" t="s">
        <v>544</v>
      </c>
      <c r="F250" s="25">
        <v>38502.18</v>
      </c>
      <c r="G250" s="26">
        <v>11550.65</v>
      </c>
      <c r="H250" s="27">
        <f t="shared" si="5"/>
        <v>0.29999989610977873</v>
      </c>
      <c r="I250" s="29"/>
      <c r="J250" s="28"/>
    </row>
    <row r="251" spans="1:10" ht="45">
      <c r="A251" s="23"/>
      <c r="B251" s="24" t="s">
        <v>290</v>
      </c>
      <c r="C251" s="3" t="s">
        <v>244</v>
      </c>
      <c r="D251" s="69">
        <v>6</v>
      </c>
      <c r="E251" s="64" t="s">
        <v>544</v>
      </c>
      <c r="F251" s="25">
        <v>26817.18</v>
      </c>
      <c r="G251" s="26">
        <v>8045.15</v>
      </c>
      <c r="H251" s="27">
        <f t="shared" si="5"/>
        <v>0.29999985084188568</v>
      </c>
      <c r="I251" s="29"/>
      <c r="J251" s="28"/>
    </row>
    <row r="252" spans="1:10" ht="33.75">
      <c r="A252" s="23"/>
      <c r="B252" s="24" t="s">
        <v>290</v>
      </c>
      <c r="C252" s="3" t="s">
        <v>245</v>
      </c>
      <c r="D252" s="69">
        <v>12</v>
      </c>
      <c r="E252" s="64" t="s">
        <v>544</v>
      </c>
      <c r="F252" s="25">
        <v>32017.08</v>
      </c>
      <c r="G252" s="26">
        <v>9605.1200000000008</v>
      </c>
      <c r="H252" s="27">
        <f t="shared" si="5"/>
        <v>0.29999987506668319</v>
      </c>
      <c r="I252" s="29"/>
      <c r="J252" s="28"/>
    </row>
    <row r="253" spans="1:10" ht="33.75">
      <c r="A253" s="23"/>
      <c r="B253" s="24" t="s">
        <v>290</v>
      </c>
      <c r="C253" s="3" t="s">
        <v>246</v>
      </c>
      <c r="D253" s="69">
        <v>12</v>
      </c>
      <c r="E253" s="64" t="s">
        <v>544</v>
      </c>
      <c r="F253" s="25">
        <v>44286.36</v>
      </c>
      <c r="G253" s="26">
        <v>13285.91</v>
      </c>
      <c r="H253" s="27">
        <f t="shared" si="5"/>
        <v>0.30000004516063183</v>
      </c>
      <c r="I253" s="29"/>
      <c r="J253" s="28"/>
    </row>
    <row r="254" spans="1:10" ht="33.75">
      <c r="A254" s="23"/>
      <c r="B254" s="24" t="s">
        <v>290</v>
      </c>
      <c r="C254" s="3" t="s">
        <v>247</v>
      </c>
      <c r="D254" s="69">
        <v>1</v>
      </c>
      <c r="E254" s="64" t="s">
        <v>544</v>
      </c>
      <c r="F254" s="25">
        <v>8364.5300000000007</v>
      </c>
      <c r="G254" s="26">
        <v>2509.36</v>
      </c>
      <c r="H254" s="27">
        <f t="shared" si="5"/>
        <v>0.30000011955244349</v>
      </c>
      <c r="I254" s="29"/>
      <c r="J254" s="28"/>
    </row>
    <row r="255" spans="1:10" ht="22.5">
      <c r="A255" s="23"/>
      <c r="B255" s="24" t="s">
        <v>290</v>
      </c>
      <c r="C255" s="3" t="s">
        <v>248</v>
      </c>
      <c r="D255" s="69">
        <v>3</v>
      </c>
      <c r="E255" s="64" t="s">
        <v>544</v>
      </c>
      <c r="F255" s="25">
        <v>7619.91</v>
      </c>
      <c r="G255" s="26">
        <v>2285.9699999999998</v>
      </c>
      <c r="H255" s="27">
        <f t="shared" si="5"/>
        <v>0.29999960629456252</v>
      </c>
      <c r="I255" s="29"/>
      <c r="J255" s="28"/>
    </row>
    <row r="256" spans="1:10" ht="22.5">
      <c r="A256" s="23"/>
      <c r="B256" s="24" t="s">
        <v>290</v>
      </c>
      <c r="C256" s="3" t="s">
        <v>249</v>
      </c>
      <c r="D256" s="69">
        <v>2</v>
      </c>
      <c r="E256" s="64" t="s">
        <v>544</v>
      </c>
      <c r="F256" s="25">
        <v>5116.74</v>
      </c>
      <c r="G256" s="26">
        <v>1535.02</v>
      </c>
      <c r="H256" s="27">
        <f t="shared" si="5"/>
        <v>0.29999960912612328</v>
      </c>
      <c r="I256" s="29"/>
      <c r="J256" s="28"/>
    </row>
    <row r="257" spans="1:10" ht="22.5">
      <c r="A257" s="23"/>
      <c r="B257" s="24" t="s">
        <v>290</v>
      </c>
      <c r="C257" s="3" t="s">
        <v>250</v>
      </c>
      <c r="D257" s="69">
        <v>22</v>
      </c>
      <c r="E257" s="64" t="s">
        <v>544</v>
      </c>
      <c r="F257" s="25">
        <v>52100.4</v>
      </c>
      <c r="G257" s="26">
        <v>15630.12</v>
      </c>
      <c r="H257" s="27">
        <f t="shared" si="5"/>
        <v>0.3</v>
      </c>
      <c r="I257" s="29"/>
      <c r="J257" s="28"/>
    </row>
    <row r="258" spans="1:10" ht="22.5">
      <c r="A258" s="23"/>
      <c r="B258" s="24" t="s">
        <v>290</v>
      </c>
      <c r="C258" s="3" t="s">
        <v>251</v>
      </c>
      <c r="D258" s="69">
        <v>6</v>
      </c>
      <c r="E258" s="64" t="s">
        <v>544</v>
      </c>
      <c r="F258" s="25">
        <v>27128.7</v>
      </c>
      <c r="G258" s="26">
        <v>8138.61</v>
      </c>
      <c r="H258" s="27">
        <f t="shared" si="5"/>
        <v>0.3</v>
      </c>
      <c r="I258" s="29"/>
      <c r="J258" s="28"/>
    </row>
    <row r="259" spans="1:10" ht="33.75">
      <c r="A259" s="23"/>
      <c r="B259" s="24" t="s">
        <v>290</v>
      </c>
      <c r="C259" s="3" t="s">
        <v>252</v>
      </c>
      <c r="D259" s="69">
        <v>1</v>
      </c>
      <c r="E259" s="64" t="s">
        <v>543</v>
      </c>
      <c r="F259" s="25">
        <v>1144</v>
      </c>
      <c r="G259" s="26">
        <v>0</v>
      </c>
      <c r="H259" s="27">
        <f t="shared" si="5"/>
        <v>0</v>
      </c>
      <c r="I259" s="29"/>
      <c r="J259" s="28"/>
    </row>
    <row r="260" spans="1:10" ht="33.75">
      <c r="A260" s="23"/>
      <c r="B260" s="24" t="s">
        <v>290</v>
      </c>
      <c r="C260" s="3" t="s">
        <v>253</v>
      </c>
      <c r="D260" s="69">
        <v>2</v>
      </c>
      <c r="E260" s="64" t="s">
        <v>544</v>
      </c>
      <c r="F260" s="25">
        <v>939.08</v>
      </c>
      <c r="G260" s="26">
        <v>939.08</v>
      </c>
      <c r="H260" s="27">
        <f t="shared" si="5"/>
        <v>1</v>
      </c>
      <c r="I260" s="29"/>
      <c r="J260" s="28"/>
    </row>
    <row r="261" spans="1:10">
      <c r="A261" s="23"/>
      <c r="B261" s="24" t="s">
        <v>290</v>
      </c>
      <c r="C261" s="3" t="s">
        <v>254</v>
      </c>
      <c r="D261" s="69">
        <v>2</v>
      </c>
      <c r="E261" s="64" t="s">
        <v>543</v>
      </c>
      <c r="F261" s="25">
        <v>1372.8</v>
      </c>
      <c r="G261" s="26">
        <v>0</v>
      </c>
      <c r="H261" s="27">
        <f t="shared" si="5"/>
        <v>0</v>
      </c>
      <c r="I261" s="29"/>
      <c r="J261" s="28"/>
    </row>
    <row r="262" spans="1:10" ht="45">
      <c r="A262" s="23"/>
      <c r="B262" s="24" t="s">
        <v>290</v>
      </c>
      <c r="C262" s="3" t="s">
        <v>255</v>
      </c>
      <c r="D262" s="69">
        <v>5</v>
      </c>
      <c r="E262" s="64" t="s">
        <v>543</v>
      </c>
      <c r="F262" s="25">
        <v>32.35</v>
      </c>
      <c r="G262" s="26">
        <v>32.35</v>
      </c>
      <c r="H262" s="27">
        <f t="shared" si="5"/>
        <v>1</v>
      </c>
      <c r="I262" s="29"/>
      <c r="J262" s="28"/>
    </row>
    <row r="263" spans="1:10" ht="22.5">
      <c r="A263" s="23"/>
      <c r="B263" s="24" t="s">
        <v>290</v>
      </c>
      <c r="C263" s="3" t="s">
        <v>256</v>
      </c>
      <c r="D263" s="69">
        <v>2</v>
      </c>
      <c r="E263" s="64" t="s">
        <v>543</v>
      </c>
      <c r="F263" s="25">
        <v>72.7</v>
      </c>
      <c r="G263" s="26">
        <v>72.7</v>
      </c>
      <c r="H263" s="27">
        <f t="shared" si="5"/>
        <v>1</v>
      </c>
      <c r="I263" s="29"/>
      <c r="J263" s="28"/>
    </row>
    <row r="264" spans="1:10" ht="22.5">
      <c r="A264" s="23"/>
      <c r="B264" s="24" t="s">
        <v>290</v>
      </c>
      <c r="C264" s="3" t="s">
        <v>257</v>
      </c>
      <c r="D264" s="69">
        <v>1</v>
      </c>
      <c r="E264" s="64" t="s">
        <v>543</v>
      </c>
      <c r="F264" s="25">
        <v>219.15</v>
      </c>
      <c r="G264" s="26">
        <v>219.15</v>
      </c>
      <c r="H264" s="27">
        <f t="shared" si="5"/>
        <v>1</v>
      </c>
      <c r="I264" s="29"/>
      <c r="J264" s="28"/>
    </row>
    <row r="265" spans="1:10" ht="45">
      <c r="A265" s="23"/>
      <c r="B265" s="24" t="s">
        <v>290</v>
      </c>
      <c r="C265" s="3" t="s">
        <v>258</v>
      </c>
      <c r="D265" s="69">
        <v>2</v>
      </c>
      <c r="E265" s="64" t="s">
        <v>543</v>
      </c>
      <c r="F265" s="25">
        <v>754.1</v>
      </c>
      <c r="G265" s="26">
        <v>754.1</v>
      </c>
      <c r="H265" s="27">
        <f t="shared" ref="H265:H298" si="6">G265/F265</f>
        <v>1</v>
      </c>
      <c r="I265" s="29"/>
      <c r="J265" s="28"/>
    </row>
    <row r="266" spans="1:10" ht="33.75">
      <c r="A266" s="23"/>
      <c r="B266" s="24" t="s">
        <v>290</v>
      </c>
      <c r="C266" s="3" t="s">
        <v>259</v>
      </c>
      <c r="D266" s="69">
        <v>35</v>
      </c>
      <c r="E266" s="64" t="s">
        <v>542</v>
      </c>
      <c r="F266" s="25">
        <v>1950.2</v>
      </c>
      <c r="G266" s="26">
        <v>1950.2</v>
      </c>
      <c r="H266" s="27">
        <f t="shared" si="6"/>
        <v>1</v>
      </c>
      <c r="I266" s="29"/>
      <c r="J266" s="28"/>
    </row>
    <row r="267" spans="1:10" ht="33.75">
      <c r="A267" s="23"/>
      <c r="B267" s="24" t="s">
        <v>290</v>
      </c>
      <c r="C267" s="3" t="s">
        <v>260</v>
      </c>
      <c r="D267" s="69">
        <v>30</v>
      </c>
      <c r="E267" s="64" t="s">
        <v>542</v>
      </c>
      <c r="F267" s="25">
        <v>1671.6</v>
      </c>
      <c r="G267" s="26">
        <v>1671.6</v>
      </c>
      <c r="H267" s="27">
        <f t="shared" si="6"/>
        <v>1</v>
      </c>
      <c r="I267" s="29"/>
      <c r="J267" s="28"/>
    </row>
    <row r="268" spans="1:10" ht="22.5">
      <c r="A268" s="23"/>
      <c r="B268" s="24" t="s">
        <v>290</v>
      </c>
      <c r="C268" s="3" t="s">
        <v>261</v>
      </c>
      <c r="D268" s="69">
        <v>8</v>
      </c>
      <c r="E268" s="64" t="s">
        <v>543</v>
      </c>
      <c r="F268" s="25">
        <v>20750.48</v>
      </c>
      <c r="G268" s="26">
        <v>6483.62</v>
      </c>
      <c r="H268" s="27">
        <f t="shared" si="6"/>
        <v>0.31245638655105812</v>
      </c>
      <c r="I268" s="29"/>
      <c r="J268" s="28"/>
    </row>
    <row r="269" spans="1:10">
      <c r="A269" s="23"/>
      <c r="B269" s="24" t="s">
        <v>290</v>
      </c>
      <c r="C269" s="3" t="s">
        <v>262</v>
      </c>
      <c r="D269" s="69">
        <v>16</v>
      </c>
      <c r="E269" s="64" t="s">
        <v>543</v>
      </c>
      <c r="F269" s="25">
        <v>3728.16</v>
      </c>
      <c r="G269" s="26">
        <v>0</v>
      </c>
      <c r="H269" s="27">
        <f t="shared" si="6"/>
        <v>0</v>
      </c>
      <c r="I269" s="29"/>
      <c r="J269" s="28"/>
    </row>
    <row r="270" spans="1:10" ht="33.75">
      <c r="A270" s="23"/>
      <c r="B270" s="24" t="s">
        <v>290</v>
      </c>
      <c r="C270" s="3" t="s">
        <v>263</v>
      </c>
      <c r="D270" s="69">
        <v>16</v>
      </c>
      <c r="E270" s="64" t="s">
        <v>544</v>
      </c>
      <c r="F270" s="25">
        <v>56197.120000000003</v>
      </c>
      <c r="G270" s="26">
        <v>28098.560000000001</v>
      </c>
      <c r="H270" s="27">
        <f t="shared" si="6"/>
        <v>0.5</v>
      </c>
      <c r="I270" s="29"/>
      <c r="J270" s="28"/>
    </row>
    <row r="271" spans="1:10" ht="33.75">
      <c r="A271" s="23"/>
      <c r="B271" s="24" t="s">
        <v>290</v>
      </c>
      <c r="C271" s="3" t="s">
        <v>264</v>
      </c>
      <c r="D271" s="69">
        <v>2</v>
      </c>
      <c r="E271" s="64" t="s">
        <v>544</v>
      </c>
      <c r="F271" s="25">
        <v>7207.68</v>
      </c>
      <c r="G271" s="26">
        <v>3603.84</v>
      </c>
      <c r="H271" s="27">
        <f t="shared" si="6"/>
        <v>0.5</v>
      </c>
      <c r="I271" s="29"/>
      <c r="J271" s="28"/>
    </row>
    <row r="272" spans="1:10" ht="22.5">
      <c r="A272" s="23"/>
      <c r="B272" s="24" t="s">
        <v>290</v>
      </c>
      <c r="C272" s="3" t="s">
        <v>265</v>
      </c>
      <c r="D272" s="69">
        <v>3</v>
      </c>
      <c r="E272" s="64" t="s">
        <v>544</v>
      </c>
      <c r="F272" s="25">
        <v>106947.81</v>
      </c>
      <c r="G272" s="26">
        <v>53473.91</v>
      </c>
      <c r="H272" s="27">
        <f t="shared" si="6"/>
        <v>0.50000004675177556</v>
      </c>
      <c r="I272" s="29"/>
      <c r="J272" s="28"/>
    </row>
    <row r="273" spans="1:10" ht="33.75">
      <c r="A273" s="23"/>
      <c r="B273" s="24" t="s">
        <v>290</v>
      </c>
      <c r="C273" s="3" t="s">
        <v>266</v>
      </c>
      <c r="D273" s="69">
        <v>1</v>
      </c>
      <c r="E273" s="64" t="s">
        <v>544</v>
      </c>
      <c r="F273" s="25">
        <v>3272.67</v>
      </c>
      <c r="G273" s="26">
        <v>0</v>
      </c>
      <c r="H273" s="27">
        <f t="shared" si="6"/>
        <v>0</v>
      </c>
      <c r="I273" s="29"/>
      <c r="J273" s="28"/>
    </row>
    <row r="274" spans="1:10" ht="45">
      <c r="A274" s="23"/>
      <c r="B274" s="24" t="s">
        <v>290</v>
      </c>
      <c r="C274" s="3" t="s">
        <v>267</v>
      </c>
      <c r="D274" s="69">
        <v>26</v>
      </c>
      <c r="E274" s="64" t="s">
        <v>544</v>
      </c>
      <c r="F274" s="25">
        <v>5001.62</v>
      </c>
      <c r="G274" s="26">
        <v>0</v>
      </c>
      <c r="H274" s="27">
        <f t="shared" si="6"/>
        <v>0</v>
      </c>
      <c r="I274" s="29"/>
      <c r="J274" s="28"/>
    </row>
    <row r="275" spans="1:10">
      <c r="A275" s="23"/>
      <c r="B275" s="24" t="s">
        <v>290</v>
      </c>
      <c r="C275" s="3" t="s">
        <v>268</v>
      </c>
      <c r="D275" s="69">
        <v>1</v>
      </c>
      <c r="E275" s="64" t="s">
        <v>544</v>
      </c>
      <c r="F275" s="25">
        <v>7032.38</v>
      </c>
      <c r="G275" s="26">
        <v>7032.38</v>
      </c>
      <c r="H275" s="27">
        <f t="shared" si="6"/>
        <v>1</v>
      </c>
      <c r="I275" s="29"/>
      <c r="J275" s="28"/>
    </row>
    <row r="276" spans="1:10" ht="33.75">
      <c r="A276" s="23"/>
      <c r="B276" s="24" t="s">
        <v>290</v>
      </c>
      <c r="C276" s="3" t="s">
        <v>269</v>
      </c>
      <c r="D276" s="69">
        <v>3</v>
      </c>
      <c r="E276" s="64" t="s">
        <v>543</v>
      </c>
      <c r="F276" s="25">
        <v>4488.75</v>
      </c>
      <c r="G276" s="26">
        <v>4488.75</v>
      </c>
      <c r="H276" s="27">
        <f t="shared" si="6"/>
        <v>1</v>
      </c>
      <c r="I276" s="29"/>
      <c r="J276" s="28"/>
    </row>
    <row r="277" spans="1:10">
      <c r="A277" s="23"/>
      <c r="B277" s="24" t="s">
        <v>290</v>
      </c>
      <c r="C277" s="3" t="s">
        <v>270</v>
      </c>
      <c r="D277" s="69">
        <v>143</v>
      </c>
      <c r="E277" s="64" t="s">
        <v>543</v>
      </c>
      <c r="F277" s="25">
        <v>11778.91</v>
      </c>
      <c r="G277" s="26">
        <v>0</v>
      </c>
      <c r="H277" s="27">
        <f t="shared" si="6"/>
        <v>0</v>
      </c>
      <c r="I277" s="29"/>
      <c r="J277" s="28"/>
    </row>
    <row r="278" spans="1:10">
      <c r="A278" s="23"/>
      <c r="B278" s="24" t="s">
        <v>290</v>
      </c>
      <c r="C278" s="3" t="s">
        <v>271</v>
      </c>
      <c r="D278" s="69">
        <v>110</v>
      </c>
      <c r="E278" s="64" t="s">
        <v>543</v>
      </c>
      <c r="F278" s="25">
        <v>8154.3</v>
      </c>
      <c r="G278" s="26">
        <v>0</v>
      </c>
      <c r="H278" s="27">
        <f t="shared" si="6"/>
        <v>0</v>
      </c>
      <c r="I278" s="29"/>
      <c r="J278" s="28"/>
    </row>
    <row r="279" spans="1:10">
      <c r="A279" s="23"/>
      <c r="B279" s="24" t="s">
        <v>290</v>
      </c>
      <c r="C279" s="3" t="s">
        <v>272</v>
      </c>
      <c r="D279" s="69">
        <v>42</v>
      </c>
      <c r="E279" s="64" t="s">
        <v>543</v>
      </c>
      <c r="F279" s="25">
        <v>3805.62</v>
      </c>
      <c r="G279" s="26">
        <v>0</v>
      </c>
      <c r="H279" s="27">
        <f t="shared" si="6"/>
        <v>0</v>
      </c>
      <c r="I279" s="29"/>
      <c r="J279" s="28"/>
    </row>
    <row r="280" spans="1:10" ht="22.5">
      <c r="A280" s="23"/>
      <c r="B280" s="24" t="s">
        <v>290</v>
      </c>
      <c r="C280" s="3" t="s">
        <v>273</v>
      </c>
      <c r="D280" s="69">
        <v>1</v>
      </c>
      <c r="E280" s="64" t="s">
        <v>543</v>
      </c>
      <c r="F280" s="25">
        <v>28.83</v>
      </c>
      <c r="G280" s="26">
        <v>0</v>
      </c>
      <c r="H280" s="27">
        <f t="shared" si="6"/>
        <v>0</v>
      </c>
      <c r="I280" s="29"/>
      <c r="J280" s="28"/>
    </row>
    <row r="281" spans="1:10" ht="22.5">
      <c r="A281" s="23"/>
      <c r="B281" s="24" t="s">
        <v>290</v>
      </c>
      <c r="C281" s="3" t="s">
        <v>274</v>
      </c>
      <c r="D281" s="69">
        <v>39</v>
      </c>
      <c r="E281" s="64" t="s">
        <v>543</v>
      </c>
      <c r="F281" s="25">
        <v>749.58</v>
      </c>
      <c r="G281" s="26">
        <v>0</v>
      </c>
      <c r="H281" s="27">
        <f t="shared" si="6"/>
        <v>0</v>
      </c>
      <c r="I281" s="29"/>
      <c r="J281" s="28"/>
    </row>
    <row r="282" spans="1:10" ht="22.5">
      <c r="A282" s="23"/>
      <c r="B282" s="24" t="s">
        <v>290</v>
      </c>
      <c r="C282" s="3" t="s">
        <v>275</v>
      </c>
      <c r="D282" s="69">
        <v>1</v>
      </c>
      <c r="E282" s="64" t="s">
        <v>543</v>
      </c>
      <c r="F282" s="25">
        <v>56.74</v>
      </c>
      <c r="G282" s="26">
        <v>0</v>
      </c>
      <c r="H282" s="27">
        <f t="shared" si="6"/>
        <v>0</v>
      </c>
      <c r="I282" s="29"/>
      <c r="J282" s="28"/>
    </row>
    <row r="283" spans="1:10" ht="22.5">
      <c r="A283" s="23"/>
      <c r="B283" s="24" t="s">
        <v>290</v>
      </c>
      <c r="C283" s="3" t="s">
        <v>276</v>
      </c>
      <c r="D283" s="69">
        <v>13</v>
      </c>
      <c r="E283" s="64" t="s">
        <v>543</v>
      </c>
      <c r="F283" s="25">
        <v>333.19</v>
      </c>
      <c r="G283" s="26">
        <v>0</v>
      </c>
      <c r="H283" s="27">
        <f t="shared" si="6"/>
        <v>0</v>
      </c>
      <c r="I283" s="29"/>
      <c r="J283" s="28"/>
    </row>
    <row r="284" spans="1:10" ht="22.5">
      <c r="A284" s="23"/>
      <c r="B284" s="24" t="s">
        <v>290</v>
      </c>
      <c r="C284" s="3" t="s">
        <v>277</v>
      </c>
      <c r="D284" s="69">
        <v>1</v>
      </c>
      <c r="E284" s="64" t="s">
        <v>543</v>
      </c>
      <c r="F284" s="25">
        <v>15.1</v>
      </c>
      <c r="G284" s="26">
        <v>0</v>
      </c>
      <c r="H284" s="27">
        <f t="shared" si="6"/>
        <v>0</v>
      </c>
      <c r="I284" s="29"/>
      <c r="J284" s="28"/>
    </row>
    <row r="285" spans="1:10" ht="22.5">
      <c r="A285" s="23"/>
      <c r="B285" s="24" t="s">
        <v>290</v>
      </c>
      <c r="C285" s="3" t="s">
        <v>278</v>
      </c>
      <c r="D285" s="69">
        <v>49</v>
      </c>
      <c r="E285" s="64" t="s">
        <v>543</v>
      </c>
      <c r="F285" s="25">
        <v>605.64</v>
      </c>
      <c r="G285" s="26">
        <v>0</v>
      </c>
      <c r="H285" s="27">
        <f t="shared" si="6"/>
        <v>0</v>
      </c>
      <c r="I285" s="29"/>
      <c r="J285" s="28"/>
    </row>
    <row r="286" spans="1:10" ht="22.5">
      <c r="A286" s="23"/>
      <c r="B286" s="24" t="s">
        <v>290</v>
      </c>
      <c r="C286" s="3" t="s">
        <v>279</v>
      </c>
      <c r="D286" s="69">
        <v>1</v>
      </c>
      <c r="E286" s="64" t="s">
        <v>543</v>
      </c>
      <c r="F286" s="25">
        <v>181.67</v>
      </c>
      <c r="G286" s="26">
        <v>0</v>
      </c>
      <c r="H286" s="27">
        <f t="shared" si="6"/>
        <v>0</v>
      </c>
      <c r="I286" s="29"/>
      <c r="J286" s="28"/>
    </row>
    <row r="287" spans="1:10" ht="22.5">
      <c r="A287" s="23"/>
      <c r="B287" s="24" t="s">
        <v>290</v>
      </c>
      <c r="C287" s="3" t="s">
        <v>280</v>
      </c>
      <c r="D287" s="69">
        <v>98</v>
      </c>
      <c r="E287" s="64" t="s">
        <v>543</v>
      </c>
      <c r="F287" s="25">
        <v>7320.6</v>
      </c>
      <c r="G287" s="26">
        <v>0</v>
      </c>
      <c r="H287" s="27">
        <f t="shared" si="6"/>
        <v>0</v>
      </c>
      <c r="I287" s="29"/>
      <c r="J287" s="28"/>
    </row>
    <row r="288" spans="1:10" ht="22.5">
      <c r="A288" s="23"/>
      <c r="B288" s="24" t="s">
        <v>290</v>
      </c>
      <c r="C288" s="3" t="s">
        <v>281</v>
      </c>
      <c r="D288" s="69">
        <v>10</v>
      </c>
      <c r="E288" s="64" t="s">
        <v>542</v>
      </c>
      <c r="F288" s="25">
        <v>999.2</v>
      </c>
      <c r="G288" s="26">
        <v>0</v>
      </c>
      <c r="H288" s="27">
        <f t="shared" si="6"/>
        <v>0</v>
      </c>
      <c r="I288" s="29"/>
      <c r="J288" s="28"/>
    </row>
    <row r="289" spans="1:10">
      <c r="A289" s="23"/>
      <c r="B289" s="24" t="s">
        <v>290</v>
      </c>
      <c r="C289" s="3" t="s">
        <v>282</v>
      </c>
      <c r="D289" s="69">
        <v>1</v>
      </c>
      <c r="E289" s="64" t="s">
        <v>543</v>
      </c>
      <c r="F289" s="25">
        <v>1601.6</v>
      </c>
      <c r="G289" s="26">
        <v>1601.6</v>
      </c>
      <c r="H289" s="27">
        <f t="shared" si="6"/>
        <v>1</v>
      </c>
      <c r="I289" s="29"/>
      <c r="J289" s="28"/>
    </row>
    <row r="290" spans="1:10" ht="22.5">
      <c r="A290" s="23"/>
      <c r="B290" s="24" t="s">
        <v>290</v>
      </c>
      <c r="C290" s="3" t="s">
        <v>283</v>
      </c>
      <c r="D290" s="69">
        <v>1</v>
      </c>
      <c r="E290" s="64" t="s">
        <v>543</v>
      </c>
      <c r="F290" s="25">
        <v>3970.52</v>
      </c>
      <c r="G290" s="26">
        <v>0</v>
      </c>
      <c r="H290" s="27">
        <f t="shared" si="6"/>
        <v>0</v>
      </c>
      <c r="I290" s="29"/>
      <c r="J290" s="28"/>
    </row>
    <row r="291" spans="1:10" ht="22.5">
      <c r="A291" s="23"/>
      <c r="B291" s="24" t="s">
        <v>290</v>
      </c>
      <c r="C291" s="3" t="s">
        <v>284</v>
      </c>
      <c r="D291" s="69">
        <v>1</v>
      </c>
      <c r="E291" s="64" t="s">
        <v>544</v>
      </c>
      <c r="F291" s="25">
        <v>133.65</v>
      </c>
      <c r="G291" s="26">
        <v>0</v>
      </c>
      <c r="H291" s="27">
        <f t="shared" si="6"/>
        <v>0</v>
      </c>
      <c r="I291" s="29"/>
      <c r="J291" s="28"/>
    </row>
    <row r="292" spans="1:10" ht="22.5">
      <c r="A292" s="23"/>
      <c r="B292" s="24" t="s">
        <v>290</v>
      </c>
      <c r="C292" s="3" t="s">
        <v>285</v>
      </c>
      <c r="D292" s="69">
        <v>1</v>
      </c>
      <c r="E292" s="64" t="s">
        <v>544</v>
      </c>
      <c r="F292" s="25">
        <v>613.35</v>
      </c>
      <c r="G292" s="26">
        <v>0</v>
      </c>
      <c r="H292" s="27">
        <f t="shared" si="6"/>
        <v>0</v>
      </c>
      <c r="I292" s="29"/>
      <c r="J292" s="28"/>
    </row>
    <row r="293" spans="1:10" ht="22.5">
      <c r="A293" s="23"/>
      <c r="B293" s="24" t="s">
        <v>290</v>
      </c>
      <c r="C293" s="3" t="s">
        <v>286</v>
      </c>
      <c r="D293" s="69">
        <v>1</v>
      </c>
      <c r="E293" s="64" t="s">
        <v>543</v>
      </c>
      <c r="F293" s="25">
        <v>314.81</v>
      </c>
      <c r="G293" s="26">
        <v>0</v>
      </c>
      <c r="H293" s="27">
        <f t="shared" si="6"/>
        <v>0</v>
      </c>
      <c r="I293" s="29"/>
      <c r="J293" s="28"/>
    </row>
    <row r="294" spans="1:10" ht="22.5">
      <c r="A294" s="23"/>
      <c r="B294" s="24" t="s">
        <v>290</v>
      </c>
      <c r="C294" s="3" t="s">
        <v>287</v>
      </c>
      <c r="D294" s="69">
        <v>1</v>
      </c>
      <c r="E294" s="64" t="s">
        <v>544</v>
      </c>
      <c r="F294" s="25">
        <v>1770.63</v>
      </c>
      <c r="G294" s="26">
        <v>0</v>
      </c>
      <c r="H294" s="27">
        <f t="shared" si="6"/>
        <v>0</v>
      </c>
      <c r="I294" s="29"/>
      <c r="J294" s="28"/>
    </row>
    <row r="295" spans="1:10" ht="22.5">
      <c r="A295" s="23"/>
      <c r="B295" s="24" t="s">
        <v>290</v>
      </c>
      <c r="C295" s="3" t="s">
        <v>287</v>
      </c>
      <c r="D295" s="69">
        <v>1</v>
      </c>
      <c r="E295" s="64" t="s">
        <v>544</v>
      </c>
      <c r="F295" s="25">
        <v>5698.28</v>
      </c>
      <c r="G295" s="26">
        <v>0</v>
      </c>
      <c r="H295" s="27">
        <f t="shared" si="6"/>
        <v>0</v>
      </c>
      <c r="I295" s="29"/>
      <c r="J295" s="28"/>
    </row>
    <row r="296" spans="1:10" ht="22.5">
      <c r="A296" s="23"/>
      <c r="B296" s="24" t="s">
        <v>290</v>
      </c>
      <c r="C296" s="3" t="s">
        <v>288</v>
      </c>
      <c r="D296" s="69">
        <v>8</v>
      </c>
      <c r="E296" s="64" t="s">
        <v>543</v>
      </c>
      <c r="F296" s="25">
        <v>46813.440000000002</v>
      </c>
      <c r="G296" s="26">
        <v>0</v>
      </c>
      <c r="H296" s="27">
        <f t="shared" si="6"/>
        <v>0</v>
      </c>
      <c r="I296" s="29"/>
      <c r="J296" s="28"/>
    </row>
    <row r="297" spans="1:10" ht="22.5">
      <c r="A297" s="23"/>
      <c r="B297" s="24" t="s">
        <v>290</v>
      </c>
      <c r="C297" s="3" t="s">
        <v>289</v>
      </c>
      <c r="D297" s="69">
        <v>8</v>
      </c>
      <c r="E297" s="64" t="s">
        <v>543</v>
      </c>
      <c r="F297" s="25">
        <v>563.76</v>
      </c>
      <c r="G297" s="26">
        <v>0</v>
      </c>
      <c r="H297" s="27">
        <f t="shared" si="6"/>
        <v>0</v>
      </c>
      <c r="I297" s="29"/>
      <c r="J297" s="28"/>
    </row>
    <row r="298" spans="1:10" ht="22.5">
      <c r="A298" s="23"/>
      <c r="B298" s="24" t="s">
        <v>290</v>
      </c>
      <c r="C298" s="3" t="s">
        <v>288</v>
      </c>
      <c r="D298" s="69">
        <v>8</v>
      </c>
      <c r="E298" s="64" t="s">
        <v>543</v>
      </c>
      <c r="F298" s="25">
        <v>55256.24</v>
      </c>
      <c r="G298" s="26">
        <v>0</v>
      </c>
      <c r="H298" s="27">
        <f t="shared" si="6"/>
        <v>0</v>
      </c>
      <c r="I298" s="29"/>
      <c r="J298" s="28"/>
    </row>
    <row r="299" spans="1:10">
      <c r="A299" s="23"/>
      <c r="B299" s="24" t="s">
        <v>320</v>
      </c>
      <c r="C299" s="3" t="s">
        <v>291</v>
      </c>
      <c r="D299" s="69"/>
      <c r="E299" s="64"/>
      <c r="F299" s="25"/>
      <c r="G299" s="26"/>
      <c r="H299" s="27"/>
      <c r="I299" s="29"/>
      <c r="J299" s="28"/>
    </row>
    <row r="300" spans="1:10" ht="22.5">
      <c r="A300" s="23"/>
      <c r="B300" s="24" t="s">
        <v>320</v>
      </c>
      <c r="C300" s="3" t="s">
        <v>292</v>
      </c>
      <c r="D300" s="69">
        <v>0.56000000000000005</v>
      </c>
      <c r="E300" s="64" t="s">
        <v>549</v>
      </c>
      <c r="F300" s="25">
        <v>1039.47</v>
      </c>
      <c r="G300" s="26">
        <v>1039.47</v>
      </c>
      <c r="H300" s="27">
        <f t="shared" ref="H300:H327" si="7">G300/F300</f>
        <v>1</v>
      </c>
      <c r="I300" s="29"/>
      <c r="J300" s="28"/>
    </row>
    <row r="301" spans="1:10" ht="56.25">
      <c r="A301" s="23"/>
      <c r="B301" s="24" t="s">
        <v>320</v>
      </c>
      <c r="C301" s="3" t="s">
        <v>293</v>
      </c>
      <c r="D301" s="69">
        <v>94.180999999999997</v>
      </c>
      <c r="E301" s="64" t="s">
        <v>539</v>
      </c>
      <c r="F301" s="25">
        <v>3442.32</v>
      </c>
      <c r="G301" s="26">
        <v>3442.32</v>
      </c>
      <c r="H301" s="27">
        <f t="shared" si="7"/>
        <v>1</v>
      </c>
      <c r="I301" s="29"/>
      <c r="J301" s="28"/>
    </row>
    <row r="302" spans="1:10" ht="45">
      <c r="A302" s="23"/>
      <c r="B302" s="24" t="s">
        <v>320</v>
      </c>
      <c r="C302" s="3" t="s">
        <v>294</v>
      </c>
      <c r="D302" s="69">
        <v>847.63300000000004</v>
      </c>
      <c r="E302" s="64" t="s">
        <v>539</v>
      </c>
      <c r="F302" s="25">
        <v>11849.91</v>
      </c>
      <c r="G302" s="26">
        <v>11849.91</v>
      </c>
      <c r="H302" s="27">
        <f t="shared" si="7"/>
        <v>1</v>
      </c>
      <c r="I302" s="29"/>
      <c r="J302" s="28"/>
    </row>
    <row r="303" spans="1:10" ht="33.75">
      <c r="A303" s="23"/>
      <c r="B303" s="24" t="s">
        <v>320</v>
      </c>
      <c r="C303" s="3" t="s">
        <v>295</v>
      </c>
      <c r="D303" s="69">
        <v>486.61</v>
      </c>
      <c r="E303" s="64" t="s">
        <v>541</v>
      </c>
      <c r="F303" s="25">
        <v>16666.39</v>
      </c>
      <c r="G303" s="26">
        <v>16666.39</v>
      </c>
      <c r="H303" s="27">
        <f t="shared" si="7"/>
        <v>1</v>
      </c>
      <c r="I303" s="29"/>
      <c r="J303" s="28"/>
    </row>
    <row r="304" spans="1:10" ht="33.75">
      <c r="A304" s="23"/>
      <c r="B304" s="24" t="s">
        <v>320</v>
      </c>
      <c r="C304" s="3" t="s">
        <v>296</v>
      </c>
      <c r="D304" s="69">
        <v>486.61</v>
      </c>
      <c r="E304" s="64" t="s">
        <v>541</v>
      </c>
      <c r="F304" s="25">
        <v>13474.23</v>
      </c>
      <c r="G304" s="26">
        <v>13474.229999999998</v>
      </c>
      <c r="H304" s="27">
        <f t="shared" si="7"/>
        <v>0.99999999999999989</v>
      </c>
      <c r="I304" s="29"/>
      <c r="J304" s="28"/>
    </row>
    <row r="305" spans="1:10" ht="45">
      <c r="A305" s="23"/>
      <c r="B305" s="24" t="s">
        <v>320</v>
      </c>
      <c r="C305" s="3" t="s">
        <v>297</v>
      </c>
      <c r="D305" s="69">
        <v>579.03399999999999</v>
      </c>
      <c r="E305" s="64" t="s">
        <v>539</v>
      </c>
      <c r="F305" s="25">
        <v>4174.84</v>
      </c>
      <c r="G305" s="26">
        <v>4174.84</v>
      </c>
      <c r="H305" s="27">
        <f t="shared" si="7"/>
        <v>1</v>
      </c>
      <c r="I305" s="29"/>
      <c r="J305" s="28"/>
    </row>
    <row r="306" spans="1:10" ht="33.75">
      <c r="A306" s="23"/>
      <c r="B306" s="24" t="s">
        <v>320</v>
      </c>
      <c r="C306" s="3" t="s">
        <v>298</v>
      </c>
      <c r="D306" s="69">
        <v>64.337000000000003</v>
      </c>
      <c r="E306" s="64" t="s">
        <v>539</v>
      </c>
      <c r="F306" s="25">
        <v>1175.44</v>
      </c>
      <c r="G306" s="26">
        <v>1175.44</v>
      </c>
      <c r="H306" s="27">
        <f t="shared" si="7"/>
        <v>1</v>
      </c>
      <c r="I306" s="29"/>
      <c r="J306" s="28"/>
    </row>
    <row r="307" spans="1:10" ht="22.5">
      <c r="A307" s="23"/>
      <c r="B307" s="24" t="s">
        <v>320</v>
      </c>
      <c r="C307" s="3" t="s">
        <v>299</v>
      </c>
      <c r="D307" s="69">
        <v>298.44299999999998</v>
      </c>
      <c r="E307" s="64" t="s">
        <v>539</v>
      </c>
      <c r="F307" s="25">
        <v>2784.47</v>
      </c>
      <c r="G307" s="26">
        <v>2784.47</v>
      </c>
      <c r="H307" s="27">
        <f t="shared" si="7"/>
        <v>1</v>
      </c>
      <c r="I307" s="29"/>
      <c r="J307" s="28"/>
    </row>
    <row r="308" spans="1:10" ht="22.5">
      <c r="A308" s="23"/>
      <c r="B308" s="24" t="s">
        <v>320</v>
      </c>
      <c r="C308" s="3" t="s">
        <v>300</v>
      </c>
      <c r="D308" s="69">
        <v>298.44</v>
      </c>
      <c r="E308" s="64" t="s">
        <v>539</v>
      </c>
      <c r="F308" s="25">
        <v>2175.63</v>
      </c>
      <c r="G308" s="26">
        <v>2175.63</v>
      </c>
      <c r="H308" s="27">
        <f t="shared" si="7"/>
        <v>1</v>
      </c>
      <c r="I308" s="29"/>
      <c r="J308" s="28"/>
    </row>
    <row r="309" spans="1:10" ht="22.5">
      <c r="A309" s="23"/>
      <c r="B309" s="24" t="s">
        <v>320</v>
      </c>
      <c r="C309" s="3" t="s">
        <v>301</v>
      </c>
      <c r="D309" s="69">
        <v>298</v>
      </c>
      <c r="E309" s="64" t="s">
        <v>539</v>
      </c>
      <c r="F309" s="25">
        <v>1361.86</v>
      </c>
      <c r="G309" s="26">
        <v>1361.86</v>
      </c>
      <c r="H309" s="27">
        <f t="shared" si="7"/>
        <v>1</v>
      </c>
      <c r="I309" s="29"/>
      <c r="J309" s="28"/>
    </row>
    <row r="310" spans="1:10">
      <c r="A310" s="23"/>
      <c r="B310" s="24" t="s">
        <v>320</v>
      </c>
      <c r="C310" s="3" t="s">
        <v>302</v>
      </c>
      <c r="D310" s="69">
        <v>187.8</v>
      </c>
      <c r="E310" s="64" t="s">
        <v>539</v>
      </c>
      <c r="F310" s="25">
        <v>3059.26</v>
      </c>
      <c r="G310" s="26">
        <v>3059.2599999999998</v>
      </c>
      <c r="H310" s="27">
        <f t="shared" si="7"/>
        <v>0.99999999999999989</v>
      </c>
      <c r="I310" s="29"/>
      <c r="J310" s="28"/>
    </row>
    <row r="311" spans="1:10" ht="45">
      <c r="A311" s="23"/>
      <c r="B311" s="24" t="s">
        <v>320</v>
      </c>
      <c r="C311" s="3" t="s">
        <v>303</v>
      </c>
      <c r="D311" s="69">
        <v>1677.1759999999999</v>
      </c>
      <c r="E311" s="64" t="s">
        <v>541</v>
      </c>
      <c r="F311" s="25">
        <v>7144.77</v>
      </c>
      <c r="G311" s="26">
        <v>7144.77</v>
      </c>
      <c r="H311" s="27">
        <f t="shared" si="7"/>
        <v>1</v>
      </c>
      <c r="I311" s="29"/>
      <c r="J311" s="28"/>
    </row>
    <row r="312" spans="1:10" ht="22.5">
      <c r="A312" s="23"/>
      <c r="B312" s="24" t="s">
        <v>320</v>
      </c>
      <c r="C312" s="3" t="s">
        <v>304</v>
      </c>
      <c r="D312" s="69">
        <v>672</v>
      </c>
      <c r="E312" s="64" t="s">
        <v>541</v>
      </c>
      <c r="F312" s="25">
        <v>2056.3200000000002</v>
      </c>
      <c r="G312" s="26">
        <v>2056.3200000000002</v>
      </c>
      <c r="H312" s="27">
        <f t="shared" si="7"/>
        <v>1</v>
      </c>
      <c r="I312" s="29"/>
      <c r="J312" s="28"/>
    </row>
    <row r="313" spans="1:10">
      <c r="A313" s="23"/>
      <c r="B313" s="24" t="s">
        <v>320</v>
      </c>
      <c r="C313" s="3" t="s">
        <v>305</v>
      </c>
      <c r="D313" s="69"/>
      <c r="E313" s="64"/>
      <c r="F313" s="25"/>
      <c r="G313" s="26"/>
      <c r="H313" s="27"/>
      <c r="I313" s="29"/>
      <c r="J313" s="28"/>
    </row>
    <row r="314" spans="1:10" ht="33.75">
      <c r="A314" s="23"/>
      <c r="B314" s="24" t="s">
        <v>320</v>
      </c>
      <c r="C314" s="3" t="s">
        <v>306</v>
      </c>
      <c r="D314" s="69">
        <v>1</v>
      </c>
      <c r="E314" s="64" t="s">
        <v>544</v>
      </c>
      <c r="F314" s="25">
        <v>8683.2000000000007</v>
      </c>
      <c r="G314" s="26">
        <v>8683.2000000000007</v>
      </c>
      <c r="H314" s="27">
        <f t="shared" si="7"/>
        <v>1</v>
      </c>
      <c r="I314" s="29"/>
      <c r="J314" s="28"/>
    </row>
    <row r="315" spans="1:10">
      <c r="A315" s="23"/>
      <c r="B315" s="24" t="s">
        <v>320</v>
      </c>
      <c r="C315" s="3" t="s">
        <v>307</v>
      </c>
      <c r="D315" s="69"/>
      <c r="E315" s="64"/>
      <c r="F315" s="25"/>
      <c r="G315" s="26"/>
      <c r="H315" s="27"/>
      <c r="I315" s="29"/>
      <c r="J315" s="28"/>
    </row>
    <row r="316" spans="1:10" ht="22.5">
      <c r="A316" s="23"/>
      <c r="B316" s="24" t="s">
        <v>320</v>
      </c>
      <c r="C316" s="3" t="s">
        <v>308</v>
      </c>
      <c r="D316" s="69">
        <v>210.2</v>
      </c>
      <c r="E316" s="64" t="s">
        <v>542</v>
      </c>
      <c r="F316" s="25">
        <v>35803.370000000003</v>
      </c>
      <c r="G316" s="26">
        <v>35803.370000000003</v>
      </c>
      <c r="H316" s="27">
        <f t="shared" si="7"/>
        <v>1</v>
      </c>
      <c r="I316" s="29"/>
      <c r="J316" s="28"/>
    </row>
    <row r="317" spans="1:10" ht="22.5">
      <c r="A317" s="23"/>
      <c r="B317" s="24" t="s">
        <v>320</v>
      </c>
      <c r="C317" s="3" t="s">
        <v>309</v>
      </c>
      <c r="D317" s="69">
        <v>39.6</v>
      </c>
      <c r="E317" s="64" t="s">
        <v>542</v>
      </c>
      <c r="F317" s="25">
        <v>3148.2</v>
      </c>
      <c r="G317" s="26">
        <v>3148.2</v>
      </c>
      <c r="H317" s="27">
        <f t="shared" si="7"/>
        <v>1</v>
      </c>
      <c r="I317" s="29"/>
      <c r="J317" s="28"/>
    </row>
    <row r="318" spans="1:10" ht="22.5">
      <c r="A318" s="23"/>
      <c r="B318" s="24" t="s">
        <v>320</v>
      </c>
      <c r="C318" s="3" t="s">
        <v>310</v>
      </c>
      <c r="D318" s="69">
        <v>310.5</v>
      </c>
      <c r="E318" s="64" t="s">
        <v>542</v>
      </c>
      <c r="F318" s="25">
        <v>18266.72</v>
      </c>
      <c r="G318" s="26">
        <v>18266.72</v>
      </c>
      <c r="H318" s="27">
        <f t="shared" si="7"/>
        <v>1</v>
      </c>
      <c r="I318" s="29"/>
      <c r="J318" s="28"/>
    </row>
    <row r="319" spans="1:10" ht="33.75">
      <c r="A319" s="23"/>
      <c r="B319" s="24" t="s">
        <v>320</v>
      </c>
      <c r="C319" s="3" t="s">
        <v>311</v>
      </c>
      <c r="D319" s="69">
        <v>9</v>
      </c>
      <c r="E319" s="64" t="s">
        <v>543</v>
      </c>
      <c r="F319" s="25">
        <v>995.76</v>
      </c>
      <c r="G319" s="26">
        <v>995.76</v>
      </c>
      <c r="H319" s="27">
        <f t="shared" si="7"/>
        <v>1</v>
      </c>
      <c r="I319" s="29"/>
      <c r="J319" s="28"/>
    </row>
    <row r="320" spans="1:10" ht="33.75">
      <c r="A320" s="23"/>
      <c r="B320" s="24" t="s">
        <v>320</v>
      </c>
      <c r="C320" s="3" t="s">
        <v>312</v>
      </c>
      <c r="D320" s="69">
        <v>4</v>
      </c>
      <c r="E320" s="64" t="s">
        <v>543</v>
      </c>
      <c r="F320" s="25">
        <v>309.64</v>
      </c>
      <c r="G320" s="26">
        <v>309.64</v>
      </c>
      <c r="H320" s="27">
        <f t="shared" si="7"/>
        <v>1</v>
      </c>
      <c r="I320" s="29"/>
      <c r="J320" s="28"/>
    </row>
    <row r="321" spans="1:10" ht="33.75">
      <c r="A321" s="23"/>
      <c r="B321" s="24" t="s">
        <v>320</v>
      </c>
      <c r="C321" s="3" t="s">
        <v>313</v>
      </c>
      <c r="D321" s="69">
        <v>42</v>
      </c>
      <c r="E321" s="64" t="s">
        <v>543</v>
      </c>
      <c r="F321" s="25">
        <v>2154.1799999999998</v>
      </c>
      <c r="G321" s="26">
        <v>2154.1799999999998</v>
      </c>
      <c r="H321" s="27">
        <f t="shared" si="7"/>
        <v>1</v>
      </c>
      <c r="I321" s="29"/>
      <c r="J321" s="28"/>
    </row>
    <row r="322" spans="1:10" ht="22.5">
      <c r="A322" s="23"/>
      <c r="B322" s="24" t="s">
        <v>320</v>
      </c>
      <c r="C322" s="3" t="s">
        <v>314</v>
      </c>
      <c r="D322" s="69">
        <v>2</v>
      </c>
      <c r="E322" s="64" t="s">
        <v>543</v>
      </c>
      <c r="F322" s="25">
        <v>1818.82</v>
      </c>
      <c r="G322" s="26">
        <v>1818.82</v>
      </c>
      <c r="H322" s="27">
        <f t="shared" si="7"/>
        <v>1</v>
      </c>
      <c r="I322" s="29"/>
      <c r="J322" s="28"/>
    </row>
    <row r="323" spans="1:10" ht="22.5">
      <c r="A323" s="23"/>
      <c r="B323" s="24" t="s">
        <v>320</v>
      </c>
      <c r="C323" s="3" t="s">
        <v>315</v>
      </c>
      <c r="D323" s="69">
        <v>4</v>
      </c>
      <c r="E323" s="64" t="s">
        <v>543</v>
      </c>
      <c r="F323" s="25">
        <v>2255.92</v>
      </c>
      <c r="G323" s="26">
        <v>2255.92</v>
      </c>
      <c r="H323" s="27">
        <f t="shared" si="7"/>
        <v>1</v>
      </c>
      <c r="I323" s="29"/>
      <c r="J323" s="28"/>
    </row>
    <row r="324" spans="1:10" ht="22.5">
      <c r="A324" s="23"/>
      <c r="B324" s="24" t="s">
        <v>320</v>
      </c>
      <c r="C324" s="3" t="s">
        <v>316</v>
      </c>
      <c r="D324" s="69">
        <v>24</v>
      </c>
      <c r="E324" s="64" t="s">
        <v>543</v>
      </c>
      <c r="F324" s="25">
        <v>6488.16</v>
      </c>
      <c r="G324" s="26">
        <v>6488.16</v>
      </c>
      <c r="H324" s="27">
        <f t="shared" si="7"/>
        <v>1</v>
      </c>
      <c r="I324" s="29"/>
      <c r="J324" s="28"/>
    </row>
    <row r="325" spans="1:10" ht="22.5">
      <c r="A325" s="23"/>
      <c r="B325" s="24" t="s">
        <v>320</v>
      </c>
      <c r="C325" s="3" t="s">
        <v>317</v>
      </c>
      <c r="D325" s="69">
        <v>9</v>
      </c>
      <c r="E325" s="64" t="s">
        <v>543</v>
      </c>
      <c r="F325" s="25">
        <v>26699.759999999998</v>
      </c>
      <c r="G325" s="26">
        <v>26699.760000000002</v>
      </c>
      <c r="H325" s="27">
        <f t="shared" si="7"/>
        <v>1.0000000000000002</v>
      </c>
      <c r="I325" s="29"/>
      <c r="J325" s="28"/>
    </row>
    <row r="326" spans="1:10" ht="22.5">
      <c r="A326" s="23"/>
      <c r="B326" s="24" t="s">
        <v>320</v>
      </c>
      <c r="C326" s="3" t="s">
        <v>318</v>
      </c>
      <c r="D326" s="69">
        <v>5</v>
      </c>
      <c r="E326" s="64" t="s">
        <v>543</v>
      </c>
      <c r="F326" s="25">
        <v>3066.75</v>
      </c>
      <c r="G326" s="26">
        <v>3066.75</v>
      </c>
      <c r="H326" s="27">
        <f t="shared" si="7"/>
        <v>1</v>
      </c>
      <c r="I326" s="29"/>
      <c r="J326" s="28"/>
    </row>
    <row r="327" spans="1:10" ht="22.5">
      <c r="A327" s="23"/>
      <c r="B327" s="24" t="s">
        <v>320</v>
      </c>
      <c r="C327" s="3" t="s">
        <v>319</v>
      </c>
      <c r="D327" s="69">
        <v>1</v>
      </c>
      <c r="E327" s="64" t="s">
        <v>543</v>
      </c>
      <c r="F327" s="25">
        <v>1210.71</v>
      </c>
      <c r="G327" s="26">
        <v>1210.71</v>
      </c>
      <c r="H327" s="27">
        <f t="shared" si="7"/>
        <v>1</v>
      </c>
      <c r="I327" s="29"/>
      <c r="J327" s="28"/>
    </row>
    <row r="328" spans="1:10">
      <c r="A328" s="23"/>
      <c r="B328" s="24" t="s">
        <v>345</v>
      </c>
      <c r="C328" s="3" t="s">
        <v>321</v>
      </c>
      <c r="D328" s="69">
        <v>2</v>
      </c>
      <c r="E328" s="64" t="s">
        <v>543</v>
      </c>
      <c r="F328" s="25">
        <v>104.16</v>
      </c>
      <c r="G328" s="26">
        <v>104.16</v>
      </c>
      <c r="H328" s="27">
        <f t="shared" ref="H328:H388" si="8">G328/F328</f>
        <v>1</v>
      </c>
      <c r="I328" s="29"/>
      <c r="J328" s="28"/>
    </row>
    <row r="329" spans="1:10">
      <c r="A329" s="23"/>
      <c r="B329" s="24" t="s">
        <v>345</v>
      </c>
      <c r="C329" s="3" t="s">
        <v>322</v>
      </c>
      <c r="D329" s="69">
        <v>2</v>
      </c>
      <c r="E329" s="64" t="s">
        <v>543</v>
      </c>
      <c r="F329" s="25">
        <v>157.16</v>
      </c>
      <c r="G329" s="26">
        <v>157.16</v>
      </c>
      <c r="H329" s="27">
        <f t="shared" si="8"/>
        <v>1</v>
      </c>
      <c r="I329" s="29"/>
      <c r="J329" s="28"/>
    </row>
    <row r="330" spans="1:10">
      <c r="A330" s="23"/>
      <c r="B330" s="24" t="s">
        <v>345</v>
      </c>
      <c r="C330" s="3" t="s">
        <v>323</v>
      </c>
      <c r="D330" s="69">
        <v>9</v>
      </c>
      <c r="E330" s="64" t="s">
        <v>543</v>
      </c>
      <c r="F330" s="25">
        <v>1036.08</v>
      </c>
      <c r="G330" s="26">
        <v>1036.08</v>
      </c>
      <c r="H330" s="27">
        <f t="shared" si="8"/>
        <v>1</v>
      </c>
      <c r="I330" s="29"/>
      <c r="J330" s="28"/>
    </row>
    <row r="331" spans="1:10">
      <c r="A331" s="23"/>
      <c r="B331" s="24" t="s">
        <v>345</v>
      </c>
      <c r="C331" s="3" t="s">
        <v>324</v>
      </c>
      <c r="D331" s="69">
        <v>3</v>
      </c>
      <c r="E331" s="64" t="s">
        <v>543</v>
      </c>
      <c r="F331" s="25">
        <v>470.55</v>
      </c>
      <c r="G331" s="26">
        <v>470.55</v>
      </c>
      <c r="H331" s="27">
        <f t="shared" si="8"/>
        <v>1</v>
      </c>
      <c r="I331" s="29"/>
      <c r="J331" s="28"/>
    </row>
    <row r="332" spans="1:10">
      <c r="A332" s="23"/>
      <c r="B332" s="24" t="s">
        <v>345</v>
      </c>
      <c r="C332" s="3" t="s">
        <v>499</v>
      </c>
      <c r="D332" s="69">
        <v>8.9999999999999993E-3</v>
      </c>
      <c r="E332" s="64" t="s">
        <v>547</v>
      </c>
      <c r="F332" s="25">
        <v>163.37</v>
      </c>
      <c r="G332" s="26">
        <v>163.37</v>
      </c>
      <c r="H332" s="27">
        <f t="shared" si="8"/>
        <v>1</v>
      </c>
      <c r="I332" s="29"/>
      <c r="J332" s="28"/>
    </row>
    <row r="333" spans="1:10">
      <c r="A333" s="23"/>
      <c r="B333" s="24" t="s">
        <v>345</v>
      </c>
      <c r="C333" s="3" t="s">
        <v>325</v>
      </c>
      <c r="D333" s="69">
        <v>20.83</v>
      </c>
      <c r="E333" s="64" t="s">
        <v>550</v>
      </c>
      <c r="F333" s="25">
        <v>1625.57</v>
      </c>
      <c r="G333" s="26">
        <v>1625.57</v>
      </c>
      <c r="H333" s="27">
        <f t="shared" si="8"/>
        <v>1</v>
      </c>
      <c r="I333" s="29"/>
      <c r="J333" s="28"/>
    </row>
    <row r="334" spans="1:10" ht="33.75">
      <c r="A334" s="23"/>
      <c r="B334" s="24" t="s">
        <v>345</v>
      </c>
      <c r="C334" s="3" t="s">
        <v>326</v>
      </c>
      <c r="D334" s="69">
        <v>122</v>
      </c>
      <c r="E334" s="64" t="s">
        <v>541</v>
      </c>
      <c r="F334" s="25">
        <v>124.44</v>
      </c>
      <c r="G334" s="26">
        <v>124.44</v>
      </c>
      <c r="H334" s="27">
        <f t="shared" si="8"/>
        <v>1</v>
      </c>
      <c r="I334" s="29"/>
      <c r="J334" s="28"/>
    </row>
    <row r="335" spans="1:10" ht="22.5">
      <c r="A335" s="23"/>
      <c r="B335" s="24" t="s">
        <v>345</v>
      </c>
      <c r="C335" s="3" t="s">
        <v>327</v>
      </c>
      <c r="D335" s="69">
        <v>3</v>
      </c>
      <c r="E335" s="64" t="s">
        <v>543</v>
      </c>
      <c r="F335" s="25">
        <v>593.61</v>
      </c>
      <c r="G335" s="26">
        <v>593.61</v>
      </c>
      <c r="H335" s="27">
        <f t="shared" si="8"/>
        <v>1</v>
      </c>
      <c r="I335" s="29"/>
      <c r="J335" s="28"/>
    </row>
    <row r="336" spans="1:10" ht="22.5">
      <c r="A336" s="23"/>
      <c r="B336" s="24" t="s">
        <v>345</v>
      </c>
      <c r="C336" s="3" t="s">
        <v>328</v>
      </c>
      <c r="D336" s="69">
        <v>3</v>
      </c>
      <c r="E336" s="64" t="s">
        <v>543</v>
      </c>
      <c r="F336" s="25">
        <v>95.61</v>
      </c>
      <c r="G336" s="26">
        <v>95.61</v>
      </c>
      <c r="H336" s="27">
        <f t="shared" si="8"/>
        <v>1</v>
      </c>
      <c r="I336" s="29"/>
      <c r="J336" s="28"/>
    </row>
    <row r="337" spans="1:10" ht="33.75">
      <c r="A337" s="23"/>
      <c r="B337" s="24" t="s">
        <v>345</v>
      </c>
      <c r="C337" s="3" t="s">
        <v>329</v>
      </c>
      <c r="D337" s="69">
        <v>261</v>
      </c>
      <c r="E337" s="64" t="s">
        <v>542</v>
      </c>
      <c r="F337" s="25">
        <v>3223.35</v>
      </c>
      <c r="G337" s="26">
        <v>0</v>
      </c>
      <c r="H337" s="27">
        <f t="shared" si="8"/>
        <v>0</v>
      </c>
      <c r="I337" s="29"/>
      <c r="J337" s="28"/>
    </row>
    <row r="338" spans="1:10">
      <c r="A338" s="23"/>
      <c r="B338" s="24" t="s">
        <v>345</v>
      </c>
      <c r="C338" s="3" t="s">
        <v>330</v>
      </c>
      <c r="D338" s="69">
        <v>31.7</v>
      </c>
      <c r="E338" s="64" t="s">
        <v>541</v>
      </c>
      <c r="F338" s="25">
        <v>317.63</v>
      </c>
      <c r="G338" s="26">
        <v>158.82</v>
      </c>
      <c r="H338" s="27">
        <f t="shared" si="8"/>
        <v>0.50001574158612216</v>
      </c>
      <c r="I338" s="29"/>
      <c r="J338" s="28"/>
    </row>
    <row r="339" spans="1:10" ht="56.25">
      <c r="A339" s="23"/>
      <c r="B339" s="24" t="s">
        <v>345</v>
      </c>
      <c r="C339" s="3" t="s">
        <v>331</v>
      </c>
      <c r="D339" s="69">
        <v>16</v>
      </c>
      <c r="E339" s="64" t="s">
        <v>543</v>
      </c>
      <c r="F339" s="25">
        <v>302.08</v>
      </c>
      <c r="G339" s="26">
        <v>151.04</v>
      </c>
      <c r="H339" s="27">
        <f t="shared" si="8"/>
        <v>0.5</v>
      </c>
      <c r="I339" s="29"/>
      <c r="J339" s="28"/>
    </row>
    <row r="340" spans="1:10" ht="33.75">
      <c r="A340" s="23"/>
      <c r="B340" s="24" t="s">
        <v>345</v>
      </c>
      <c r="C340" s="3" t="s">
        <v>332</v>
      </c>
      <c r="D340" s="69">
        <v>25.36</v>
      </c>
      <c r="E340" s="64" t="s">
        <v>539</v>
      </c>
      <c r="F340" s="25">
        <v>1917.98</v>
      </c>
      <c r="G340" s="26">
        <v>0</v>
      </c>
      <c r="H340" s="27">
        <f t="shared" si="8"/>
        <v>0</v>
      </c>
      <c r="I340" s="29"/>
      <c r="J340" s="28"/>
    </row>
    <row r="341" spans="1:10" ht="33.75">
      <c r="A341" s="23"/>
      <c r="B341" s="24" t="s">
        <v>345</v>
      </c>
      <c r="C341" s="3" t="s">
        <v>333</v>
      </c>
      <c r="D341" s="69">
        <v>16</v>
      </c>
      <c r="E341" s="64" t="s">
        <v>543</v>
      </c>
      <c r="F341" s="25">
        <v>8496.48</v>
      </c>
      <c r="G341" s="26">
        <v>0</v>
      </c>
      <c r="H341" s="27">
        <f t="shared" si="8"/>
        <v>0</v>
      </c>
      <c r="I341" s="29"/>
      <c r="J341" s="28"/>
    </row>
    <row r="342" spans="1:10" ht="33.75">
      <c r="A342" s="23"/>
      <c r="B342" s="24" t="s">
        <v>345</v>
      </c>
      <c r="C342" s="3" t="s">
        <v>334</v>
      </c>
      <c r="D342" s="69">
        <v>16</v>
      </c>
      <c r="E342" s="64" t="s">
        <v>543</v>
      </c>
      <c r="F342" s="25">
        <v>9116.16</v>
      </c>
      <c r="G342" s="26">
        <v>0</v>
      </c>
      <c r="H342" s="27">
        <f t="shared" si="8"/>
        <v>0</v>
      </c>
      <c r="I342" s="29"/>
      <c r="J342" s="28"/>
    </row>
    <row r="343" spans="1:10" ht="22.5">
      <c r="A343" s="23"/>
      <c r="B343" s="24" t="s">
        <v>345</v>
      </c>
      <c r="C343" s="3" t="s">
        <v>335</v>
      </c>
      <c r="D343" s="69">
        <v>31.7</v>
      </c>
      <c r="E343" s="64" t="s">
        <v>541</v>
      </c>
      <c r="F343" s="25">
        <v>233.95</v>
      </c>
      <c r="G343" s="26">
        <v>0</v>
      </c>
      <c r="H343" s="27">
        <f t="shared" si="8"/>
        <v>0</v>
      </c>
      <c r="I343" s="29"/>
      <c r="J343" s="28"/>
    </row>
    <row r="344" spans="1:10" ht="45">
      <c r="A344" s="23"/>
      <c r="B344" s="24" t="s">
        <v>345</v>
      </c>
      <c r="C344" s="3" t="s">
        <v>336</v>
      </c>
      <c r="D344" s="69">
        <v>53.2</v>
      </c>
      <c r="E344" s="64" t="s">
        <v>541</v>
      </c>
      <c r="F344" s="25">
        <v>1313.51</v>
      </c>
      <c r="G344" s="26">
        <v>0</v>
      </c>
      <c r="H344" s="27">
        <f t="shared" si="8"/>
        <v>0</v>
      </c>
      <c r="I344" s="29"/>
      <c r="J344" s="28"/>
    </row>
    <row r="345" spans="1:10" ht="33.75">
      <c r="A345" s="23"/>
      <c r="B345" s="24" t="s">
        <v>345</v>
      </c>
      <c r="C345" s="3" t="s">
        <v>332</v>
      </c>
      <c r="D345" s="69">
        <v>42.56</v>
      </c>
      <c r="E345" s="64" t="s">
        <v>539</v>
      </c>
      <c r="F345" s="25">
        <v>2982.18</v>
      </c>
      <c r="G345" s="26">
        <v>0</v>
      </c>
      <c r="H345" s="27">
        <f t="shared" si="8"/>
        <v>0</v>
      </c>
      <c r="I345" s="29"/>
      <c r="J345" s="28"/>
    </row>
    <row r="346" spans="1:10">
      <c r="A346" s="23"/>
      <c r="B346" s="24" t="s">
        <v>345</v>
      </c>
      <c r="C346" s="3" t="s">
        <v>337</v>
      </c>
      <c r="D346" s="69">
        <v>53.2</v>
      </c>
      <c r="E346" s="64" t="s">
        <v>541</v>
      </c>
      <c r="F346" s="25">
        <v>6141.41</v>
      </c>
      <c r="G346" s="26">
        <v>0</v>
      </c>
      <c r="H346" s="27">
        <f t="shared" si="8"/>
        <v>0</v>
      </c>
      <c r="I346" s="29"/>
      <c r="J346" s="28"/>
    </row>
    <row r="347" spans="1:10" ht="22.5">
      <c r="A347" s="23"/>
      <c r="B347" s="24" t="s">
        <v>345</v>
      </c>
      <c r="C347" s="3" t="s">
        <v>338</v>
      </c>
      <c r="D347" s="69">
        <v>53.2</v>
      </c>
      <c r="E347" s="64" t="s">
        <v>541</v>
      </c>
      <c r="F347" s="25">
        <v>392.62</v>
      </c>
      <c r="G347" s="26">
        <v>0</v>
      </c>
      <c r="H347" s="27">
        <f t="shared" si="8"/>
        <v>0</v>
      </c>
      <c r="I347" s="29"/>
      <c r="J347" s="28"/>
    </row>
    <row r="348" spans="1:10" ht="22.5">
      <c r="A348" s="23"/>
      <c r="B348" s="24" t="s">
        <v>345</v>
      </c>
      <c r="C348" s="3" t="s">
        <v>26</v>
      </c>
      <c r="D348" s="69">
        <v>25.36</v>
      </c>
      <c r="E348" s="64" t="s">
        <v>539</v>
      </c>
      <c r="F348" s="25">
        <v>552.09</v>
      </c>
      <c r="G348" s="26">
        <v>0</v>
      </c>
      <c r="H348" s="27">
        <f t="shared" si="8"/>
        <v>0</v>
      </c>
      <c r="I348" s="29"/>
      <c r="J348" s="28"/>
    </row>
    <row r="349" spans="1:10" ht="22.5">
      <c r="A349" s="23"/>
      <c r="B349" s="24" t="s">
        <v>345</v>
      </c>
      <c r="C349" s="3" t="s">
        <v>339</v>
      </c>
      <c r="D349" s="69"/>
      <c r="E349" s="64"/>
      <c r="F349" s="25"/>
      <c r="G349" s="26"/>
      <c r="H349" s="27"/>
      <c r="I349" s="29"/>
      <c r="J349" s="28"/>
    </row>
    <row r="350" spans="1:10" ht="22.5">
      <c r="A350" s="23"/>
      <c r="B350" s="24" t="s">
        <v>345</v>
      </c>
      <c r="C350" s="3" t="s">
        <v>340</v>
      </c>
      <c r="D350" s="69">
        <v>16</v>
      </c>
      <c r="E350" s="64" t="s">
        <v>543</v>
      </c>
      <c r="F350" s="25">
        <v>2860.8</v>
      </c>
      <c r="G350" s="26">
        <v>0</v>
      </c>
      <c r="H350" s="27">
        <f t="shared" si="8"/>
        <v>0</v>
      </c>
      <c r="I350" s="29"/>
      <c r="J350" s="28"/>
    </row>
    <row r="351" spans="1:10" ht="33.75">
      <c r="A351" s="23"/>
      <c r="B351" s="24" t="s">
        <v>345</v>
      </c>
      <c r="C351" s="3" t="s">
        <v>341</v>
      </c>
      <c r="D351" s="69">
        <v>53.2</v>
      </c>
      <c r="E351" s="64" t="s">
        <v>541</v>
      </c>
      <c r="F351" s="25">
        <v>6867.06</v>
      </c>
      <c r="G351" s="26">
        <v>0</v>
      </c>
      <c r="H351" s="27">
        <f t="shared" si="8"/>
        <v>0</v>
      </c>
      <c r="I351" s="29"/>
      <c r="J351" s="28"/>
    </row>
    <row r="352" spans="1:10">
      <c r="A352" s="23"/>
      <c r="B352" s="24" t="s">
        <v>345</v>
      </c>
      <c r="C352" s="3" t="s">
        <v>342</v>
      </c>
      <c r="D352" s="69"/>
      <c r="E352" s="64"/>
      <c r="F352" s="25"/>
      <c r="G352" s="26"/>
      <c r="H352" s="27"/>
      <c r="I352" s="29"/>
      <c r="J352" s="28"/>
    </row>
    <row r="353" spans="1:10" ht="22.5">
      <c r="A353" s="23"/>
      <c r="B353" s="24" t="s">
        <v>345</v>
      </c>
      <c r="C353" s="3" t="s">
        <v>343</v>
      </c>
      <c r="D353" s="69">
        <v>1</v>
      </c>
      <c r="E353" s="64" t="s">
        <v>544</v>
      </c>
      <c r="F353" s="25">
        <v>11309.2</v>
      </c>
      <c r="G353" s="26">
        <v>0</v>
      </c>
      <c r="H353" s="27">
        <f t="shared" si="8"/>
        <v>0</v>
      </c>
      <c r="I353" s="29"/>
      <c r="J353" s="28"/>
    </row>
    <row r="354" spans="1:10" ht="56.25">
      <c r="A354" s="23"/>
      <c r="B354" s="24" t="s">
        <v>345</v>
      </c>
      <c r="C354" s="3" t="s">
        <v>344</v>
      </c>
      <c r="D354" s="69">
        <v>16</v>
      </c>
      <c r="E354" s="64" t="s">
        <v>543</v>
      </c>
      <c r="F354" s="25">
        <v>974.56</v>
      </c>
      <c r="G354" s="26">
        <v>0</v>
      </c>
      <c r="H354" s="27">
        <f t="shared" si="8"/>
        <v>0</v>
      </c>
      <c r="I354" s="29"/>
      <c r="J354" s="28"/>
    </row>
    <row r="355" spans="1:10">
      <c r="A355" s="23"/>
      <c r="B355" s="24" t="s">
        <v>351</v>
      </c>
      <c r="C355" s="3" t="s">
        <v>20</v>
      </c>
      <c r="D355" s="69"/>
      <c r="E355" s="64"/>
      <c r="F355" s="25"/>
      <c r="G355" s="26"/>
      <c r="H355" s="27"/>
      <c r="I355" s="29"/>
      <c r="J355" s="28"/>
    </row>
    <row r="356" spans="1:10" ht="45">
      <c r="A356" s="23"/>
      <c r="B356" s="24" t="s">
        <v>351</v>
      </c>
      <c r="C356" s="3" t="s">
        <v>346</v>
      </c>
      <c r="D356" s="69">
        <v>8</v>
      </c>
      <c r="E356" s="64" t="s">
        <v>543</v>
      </c>
      <c r="F356" s="25">
        <v>39922.559999999998</v>
      </c>
      <c r="G356" s="26">
        <v>0</v>
      </c>
      <c r="H356" s="27">
        <f t="shared" si="8"/>
        <v>0</v>
      </c>
      <c r="I356" s="29"/>
      <c r="J356" s="28"/>
    </row>
    <row r="357" spans="1:10" ht="45">
      <c r="A357" s="23"/>
      <c r="B357" s="24" t="s">
        <v>351</v>
      </c>
      <c r="C357" s="3" t="s">
        <v>347</v>
      </c>
      <c r="D357" s="69">
        <v>5</v>
      </c>
      <c r="E357" s="64" t="s">
        <v>543</v>
      </c>
      <c r="F357" s="25">
        <v>8451.6</v>
      </c>
      <c r="G357" s="26">
        <v>0</v>
      </c>
      <c r="H357" s="27">
        <f t="shared" si="8"/>
        <v>0</v>
      </c>
      <c r="I357" s="29"/>
      <c r="J357" s="28"/>
    </row>
    <row r="358" spans="1:10" ht="45">
      <c r="A358" s="23"/>
      <c r="B358" s="24" t="s">
        <v>351</v>
      </c>
      <c r="C358" s="3" t="s">
        <v>348</v>
      </c>
      <c r="D358" s="69">
        <v>6</v>
      </c>
      <c r="E358" s="64" t="s">
        <v>543</v>
      </c>
      <c r="F358" s="25">
        <v>6356.46</v>
      </c>
      <c r="G358" s="26">
        <v>0</v>
      </c>
      <c r="H358" s="27">
        <f t="shared" si="8"/>
        <v>0</v>
      </c>
      <c r="I358" s="29"/>
      <c r="J358" s="28"/>
    </row>
    <row r="359" spans="1:10">
      <c r="A359" s="23"/>
      <c r="B359" s="24" t="s">
        <v>351</v>
      </c>
      <c r="C359" s="3" t="s">
        <v>21</v>
      </c>
      <c r="D359" s="69">
        <v>3</v>
      </c>
      <c r="E359" s="64" t="s">
        <v>543</v>
      </c>
      <c r="F359" s="25">
        <v>5251.86</v>
      </c>
      <c r="G359" s="26">
        <v>0</v>
      </c>
      <c r="H359" s="27">
        <f t="shared" si="8"/>
        <v>0</v>
      </c>
      <c r="I359" s="29"/>
      <c r="J359" s="28"/>
    </row>
    <row r="360" spans="1:10">
      <c r="A360" s="23"/>
      <c r="B360" s="24" t="s">
        <v>351</v>
      </c>
      <c r="C360" s="3" t="s">
        <v>22</v>
      </c>
      <c r="D360" s="69">
        <v>2</v>
      </c>
      <c r="E360" s="64" t="s">
        <v>543</v>
      </c>
      <c r="F360" s="25">
        <v>1282.74</v>
      </c>
      <c r="G360" s="26">
        <v>0</v>
      </c>
      <c r="H360" s="27">
        <f t="shared" si="8"/>
        <v>0</v>
      </c>
      <c r="I360" s="29"/>
      <c r="J360" s="28"/>
    </row>
    <row r="361" spans="1:10">
      <c r="A361" s="23"/>
      <c r="B361" s="24" t="s">
        <v>351</v>
      </c>
      <c r="C361" s="3" t="s">
        <v>23</v>
      </c>
      <c r="D361" s="69">
        <v>1</v>
      </c>
      <c r="E361" s="64" t="s">
        <v>543</v>
      </c>
      <c r="F361" s="25">
        <v>5852.28</v>
      </c>
      <c r="G361" s="26">
        <v>0</v>
      </c>
      <c r="H361" s="27">
        <f t="shared" si="8"/>
        <v>0</v>
      </c>
      <c r="I361" s="29"/>
      <c r="J361" s="28"/>
    </row>
    <row r="362" spans="1:10" ht="33.75">
      <c r="A362" s="23"/>
      <c r="B362" s="24" t="s">
        <v>351</v>
      </c>
      <c r="C362" s="3" t="s">
        <v>349</v>
      </c>
      <c r="D362" s="69">
        <v>5</v>
      </c>
      <c r="E362" s="64" t="s">
        <v>543</v>
      </c>
      <c r="F362" s="25">
        <v>2663.7</v>
      </c>
      <c r="G362" s="26">
        <v>0</v>
      </c>
      <c r="H362" s="27">
        <f t="shared" si="8"/>
        <v>0</v>
      </c>
      <c r="I362" s="29"/>
      <c r="J362" s="28"/>
    </row>
    <row r="363" spans="1:10">
      <c r="A363" s="23"/>
      <c r="B363" s="24" t="s">
        <v>351</v>
      </c>
      <c r="C363" s="3" t="s">
        <v>350</v>
      </c>
      <c r="D363" s="69">
        <v>16</v>
      </c>
      <c r="E363" s="64" t="s">
        <v>543</v>
      </c>
      <c r="F363" s="25">
        <v>5956.48</v>
      </c>
      <c r="G363" s="26">
        <v>0</v>
      </c>
      <c r="H363" s="27">
        <f t="shared" si="8"/>
        <v>0</v>
      </c>
      <c r="I363" s="29"/>
      <c r="J363" s="28"/>
    </row>
    <row r="364" spans="1:10">
      <c r="A364" s="23"/>
      <c r="B364" s="24" t="s">
        <v>363</v>
      </c>
      <c r="C364" s="3" t="s">
        <v>105</v>
      </c>
      <c r="D364" s="69"/>
      <c r="E364" s="64"/>
      <c r="F364" s="25"/>
      <c r="G364" s="26"/>
      <c r="H364" s="27"/>
      <c r="I364" s="29"/>
      <c r="J364" s="28"/>
    </row>
    <row r="365" spans="1:10" ht="33.75">
      <c r="A365" s="23" t="s">
        <v>394</v>
      </c>
      <c r="B365" s="24" t="s">
        <v>363</v>
      </c>
      <c r="C365" s="3" t="s">
        <v>106</v>
      </c>
      <c r="D365" s="69">
        <v>0.13</v>
      </c>
      <c r="E365" s="64" t="s">
        <v>547</v>
      </c>
      <c r="F365" s="25">
        <f>262.72-0.11</f>
        <v>262.61</v>
      </c>
      <c r="G365" s="26">
        <v>262.61</v>
      </c>
      <c r="H365" s="27">
        <f t="shared" si="8"/>
        <v>1</v>
      </c>
      <c r="I365" s="29"/>
      <c r="J365" s="28"/>
    </row>
    <row r="366" spans="1:10" ht="22.5">
      <c r="A366" s="23" t="s">
        <v>395</v>
      </c>
      <c r="B366" s="24" t="s">
        <v>363</v>
      </c>
      <c r="C366" s="3" t="s">
        <v>116</v>
      </c>
      <c r="D366" s="69">
        <v>571</v>
      </c>
      <c r="E366" s="64" t="s">
        <v>541</v>
      </c>
      <c r="F366" s="25">
        <v>3957.03</v>
      </c>
      <c r="G366" s="26">
        <v>3957.03</v>
      </c>
      <c r="H366" s="27">
        <f t="shared" si="8"/>
        <v>1</v>
      </c>
      <c r="I366" s="29"/>
      <c r="J366" s="28"/>
    </row>
    <row r="367" spans="1:10" ht="45">
      <c r="A367" s="23" t="s">
        <v>396</v>
      </c>
      <c r="B367" s="24" t="s">
        <v>363</v>
      </c>
      <c r="C367" s="3" t="s">
        <v>118</v>
      </c>
      <c r="D367" s="69">
        <v>728</v>
      </c>
      <c r="E367" s="64" t="s">
        <v>541</v>
      </c>
      <c r="F367" s="25">
        <v>9274.7199999999993</v>
      </c>
      <c r="G367" s="26">
        <v>9274.7199999999993</v>
      </c>
      <c r="H367" s="27">
        <f t="shared" si="8"/>
        <v>1</v>
      </c>
      <c r="I367" s="29"/>
      <c r="J367" s="28"/>
    </row>
    <row r="368" spans="1:10" ht="33.75">
      <c r="A368" s="23" t="s">
        <v>397</v>
      </c>
      <c r="B368" s="24" t="s">
        <v>363</v>
      </c>
      <c r="C368" s="3" t="s">
        <v>119</v>
      </c>
      <c r="D368" s="69">
        <v>20</v>
      </c>
      <c r="E368" s="64" t="s">
        <v>542</v>
      </c>
      <c r="F368" s="25">
        <v>117.6</v>
      </c>
      <c r="G368" s="26">
        <v>117.6</v>
      </c>
      <c r="H368" s="27">
        <f t="shared" si="8"/>
        <v>1</v>
      </c>
      <c r="I368" s="29"/>
      <c r="J368" s="28"/>
    </row>
    <row r="369" spans="1:10" ht="22.5">
      <c r="A369" s="23" t="s">
        <v>398</v>
      </c>
      <c r="B369" s="24" t="s">
        <v>363</v>
      </c>
      <c r="C369" s="3" t="s">
        <v>352</v>
      </c>
      <c r="D369" s="69">
        <v>105.32</v>
      </c>
      <c r="E369" s="64" t="s">
        <v>539</v>
      </c>
      <c r="F369" s="25">
        <v>1907.35</v>
      </c>
      <c r="G369" s="26">
        <v>1907.35</v>
      </c>
      <c r="H369" s="27">
        <f t="shared" si="8"/>
        <v>1</v>
      </c>
      <c r="I369" s="29"/>
      <c r="J369" s="28"/>
    </row>
    <row r="370" spans="1:10">
      <c r="A370" s="23" t="s">
        <v>399</v>
      </c>
      <c r="B370" s="24" t="s">
        <v>363</v>
      </c>
      <c r="C370" s="3" t="s">
        <v>353</v>
      </c>
      <c r="D370" s="69">
        <v>105.32</v>
      </c>
      <c r="E370" s="64" t="s">
        <v>539</v>
      </c>
      <c r="F370" s="25">
        <v>1105.8599999999999</v>
      </c>
      <c r="G370" s="26">
        <v>1105.8600000000001</v>
      </c>
      <c r="H370" s="27">
        <f t="shared" si="8"/>
        <v>1.0000000000000002</v>
      </c>
      <c r="I370" s="29"/>
      <c r="J370" s="28"/>
    </row>
    <row r="371" spans="1:10">
      <c r="A371" s="23"/>
      <c r="B371" s="24" t="s">
        <v>363</v>
      </c>
      <c r="C371" s="3" t="s">
        <v>122</v>
      </c>
      <c r="D371" s="69"/>
      <c r="E371" s="64"/>
      <c r="F371" s="25"/>
      <c r="G371" s="26"/>
      <c r="H371" s="27"/>
      <c r="I371" s="29"/>
      <c r="J371" s="28"/>
    </row>
    <row r="372" spans="1:10" ht="22.5">
      <c r="A372" s="23" t="s">
        <v>401</v>
      </c>
      <c r="B372" s="24" t="s">
        <v>363</v>
      </c>
      <c r="C372" s="3" t="s">
        <v>123</v>
      </c>
      <c r="D372" s="69">
        <v>1048</v>
      </c>
      <c r="E372" s="64" t="s">
        <v>541</v>
      </c>
      <c r="F372" s="25">
        <v>3898.56</v>
      </c>
      <c r="G372" s="26">
        <v>3898.56</v>
      </c>
      <c r="H372" s="27">
        <f t="shared" si="8"/>
        <v>1</v>
      </c>
      <c r="I372" s="29"/>
      <c r="J372" s="28"/>
    </row>
    <row r="373" spans="1:10" ht="33.75">
      <c r="A373" s="23" t="s">
        <v>428</v>
      </c>
      <c r="B373" s="24" t="s">
        <v>363</v>
      </c>
      <c r="C373" s="3" t="s">
        <v>124</v>
      </c>
      <c r="D373" s="69">
        <v>1048</v>
      </c>
      <c r="E373" s="64" t="s">
        <v>541</v>
      </c>
      <c r="F373" s="25">
        <v>1247.1199999999999</v>
      </c>
      <c r="G373" s="26">
        <v>1247.1199999999999</v>
      </c>
      <c r="H373" s="27">
        <f t="shared" si="8"/>
        <v>1</v>
      </c>
      <c r="I373" s="29"/>
      <c r="J373" s="28"/>
    </row>
    <row r="374" spans="1:10" ht="22.5">
      <c r="A374" s="23" t="s">
        <v>429</v>
      </c>
      <c r="B374" s="24" t="s">
        <v>363</v>
      </c>
      <c r="C374" s="3" t="s">
        <v>354</v>
      </c>
      <c r="D374" s="69">
        <v>503.04</v>
      </c>
      <c r="E374" s="64" t="s">
        <v>539</v>
      </c>
      <c r="F374" s="25">
        <v>4693.3599999999997</v>
      </c>
      <c r="G374" s="26">
        <v>4693.3599999999997</v>
      </c>
      <c r="H374" s="27">
        <f t="shared" si="8"/>
        <v>1</v>
      </c>
      <c r="I374" s="29"/>
      <c r="J374" s="28"/>
    </row>
    <row r="375" spans="1:10" ht="22.5">
      <c r="A375" s="23" t="s">
        <v>430</v>
      </c>
      <c r="B375" s="24" t="s">
        <v>363</v>
      </c>
      <c r="C375" s="3" t="s">
        <v>126</v>
      </c>
      <c r="D375" s="69">
        <v>503.04</v>
      </c>
      <c r="E375" s="64" t="s">
        <v>539</v>
      </c>
      <c r="F375" s="25">
        <v>1629.85</v>
      </c>
      <c r="G375" s="26">
        <v>1629.85</v>
      </c>
      <c r="H375" s="27">
        <f t="shared" si="8"/>
        <v>1</v>
      </c>
      <c r="I375" s="29"/>
      <c r="J375" s="28"/>
    </row>
    <row r="376" spans="1:10" ht="45">
      <c r="A376" s="23" t="s">
        <v>431</v>
      </c>
      <c r="B376" s="24" t="s">
        <v>363</v>
      </c>
      <c r="C376" s="3" t="s">
        <v>355</v>
      </c>
      <c r="D376" s="69">
        <v>1048</v>
      </c>
      <c r="E376" s="64" t="s">
        <v>541</v>
      </c>
      <c r="F376" s="25">
        <v>33850.400000000001</v>
      </c>
      <c r="G376" s="26">
        <v>33850.400000000001</v>
      </c>
      <c r="H376" s="27">
        <f t="shared" si="8"/>
        <v>1</v>
      </c>
      <c r="I376" s="29"/>
      <c r="J376" s="28"/>
    </row>
    <row r="377" spans="1:10" ht="33.75">
      <c r="A377" s="23" t="s">
        <v>432</v>
      </c>
      <c r="B377" s="24" t="s">
        <v>363</v>
      </c>
      <c r="C377" s="3" t="s">
        <v>356</v>
      </c>
      <c r="D377" s="69">
        <v>1048</v>
      </c>
      <c r="E377" s="64" t="s">
        <v>541</v>
      </c>
      <c r="F377" s="25">
        <v>39383</v>
      </c>
      <c r="G377" s="26">
        <v>39383</v>
      </c>
      <c r="H377" s="27">
        <f t="shared" si="8"/>
        <v>1</v>
      </c>
      <c r="I377" s="29"/>
      <c r="J377" s="28"/>
    </row>
    <row r="378" spans="1:10">
      <c r="A378" s="23"/>
      <c r="B378" s="24" t="s">
        <v>363</v>
      </c>
      <c r="C378" s="3" t="s">
        <v>132</v>
      </c>
      <c r="D378" s="69"/>
      <c r="E378" s="64"/>
      <c r="F378" s="25"/>
      <c r="G378" s="26"/>
      <c r="H378" s="27"/>
      <c r="I378" s="29"/>
      <c r="J378" s="28"/>
    </row>
    <row r="379" spans="1:10" ht="56.25">
      <c r="A379" s="23" t="s">
        <v>433</v>
      </c>
      <c r="B379" s="24" t="s">
        <v>363</v>
      </c>
      <c r="C379" s="3" t="s">
        <v>357</v>
      </c>
      <c r="D379" s="69">
        <v>120.5</v>
      </c>
      <c r="E379" s="64" t="s">
        <v>541</v>
      </c>
      <c r="F379" s="25">
        <v>33214.620000000003</v>
      </c>
      <c r="G379" s="26">
        <v>33214.620000000003</v>
      </c>
      <c r="H379" s="27">
        <f t="shared" si="8"/>
        <v>1</v>
      </c>
      <c r="I379" s="29"/>
      <c r="J379" s="28"/>
    </row>
    <row r="380" spans="1:10" ht="45">
      <c r="A380" s="23" t="s">
        <v>434</v>
      </c>
      <c r="B380" s="24" t="s">
        <v>363</v>
      </c>
      <c r="C380" s="3" t="s">
        <v>358</v>
      </c>
      <c r="D380" s="69">
        <v>927.5</v>
      </c>
      <c r="E380" s="64" t="s">
        <v>541</v>
      </c>
      <c r="F380" s="25">
        <v>184479.75</v>
      </c>
      <c r="G380" s="26">
        <v>184479.75</v>
      </c>
      <c r="H380" s="27">
        <f t="shared" si="8"/>
        <v>1</v>
      </c>
      <c r="I380" s="29"/>
      <c r="J380" s="28"/>
    </row>
    <row r="381" spans="1:10" ht="45">
      <c r="A381" s="23" t="s">
        <v>435</v>
      </c>
      <c r="B381" s="24" t="s">
        <v>363</v>
      </c>
      <c r="C381" s="3" t="s">
        <v>359</v>
      </c>
      <c r="D381" s="69">
        <v>239</v>
      </c>
      <c r="E381" s="64" t="s">
        <v>541</v>
      </c>
      <c r="F381" s="25">
        <v>20778.66</v>
      </c>
      <c r="G381" s="26">
        <v>20778.66</v>
      </c>
      <c r="H381" s="27">
        <f t="shared" si="8"/>
        <v>1</v>
      </c>
      <c r="I381" s="29"/>
      <c r="J381" s="28"/>
    </row>
    <row r="382" spans="1:10">
      <c r="A382" s="23"/>
      <c r="B382" s="24" t="s">
        <v>363</v>
      </c>
      <c r="C382" s="3" t="s">
        <v>135</v>
      </c>
      <c r="D382" s="69"/>
      <c r="E382" s="64"/>
      <c r="F382" s="25"/>
      <c r="G382" s="26"/>
      <c r="H382" s="27"/>
      <c r="I382" s="29"/>
      <c r="J382" s="28"/>
    </row>
    <row r="383" spans="1:10">
      <c r="A383" s="23"/>
      <c r="B383" s="24" t="s">
        <v>363</v>
      </c>
      <c r="C383" s="3" t="s">
        <v>136</v>
      </c>
      <c r="D383" s="69"/>
      <c r="E383" s="64"/>
      <c r="F383" s="25"/>
      <c r="G383" s="26"/>
      <c r="H383" s="27"/>
      <c r="I383" s="29"/>
      <c r="J383" s="28"/>
    </row>
    <row r="384" spans="1:10" ht="22.5">
      <c r="A384" s="23" t="s">
        <v>436</v>
      </c>
      <c r="B384" s="24" t="s">
        <v>363</v>
      </c>
      <c r="C384" s="3" t="s">
        <v>360</v>
      </c>
      <c r="D384" s="69">
        <v>8</v>
      </c>
      <c r="E384" s="64" t="s">
        <v>543</v>
      </c>
      <c r="F384" s="25">
        <v>103.84</v>
      </c>
      <c r="G384" s="26">
        <v>103.84</v>
      </c>
      <c r="H384" s="27">
        <f t="shared" si="8"/>
        <v>1</v>
      </c>
      <c r="I384" s="29"/>
      <c r="J384" s="28"/>
    </row>
    <row r="385" spans="1:10">
      <c r="A385" s="23" t="s">
        <v>437</v>
      </c>
      <c r="B385" s="24" t="s">
        <v>363</v>
      </c>
      <c r="C385" s="3" t="s">
        <v>361</v>
      </c>
      <c r="D385" s="69">
        <v>14</v>
      </c>
      <c r="E385" s="64" t="s">
        <v>543</v>
      </c>
      <c r="F385" s="25">
        <v>127.96</v>
      </c>
      <c r="G385" s="26">
        <v>127.96</v>
      </c>
      <c r="H385" s="27">
        <f t="shared" si="8"/>
        <v>1</v>
      </c>
      <c r="I385" s="29"/>
      <c r="J385" s="28"/>
    </row>
    <row r="386" spans="1:10">
      <c r="A386" s="23"/>
      <c r="B386" s="24" t="s">
        <v>363</v>
      </c>
      <c r="C386" s="3" t="s">
        <v>139</v>
      </c>
      <c r="D386" s="69"/>
      <c r="E386" s="64"/>
      <c r="F386" s="25"/>
      <c r="G386" s="26"/>
      <c r="H386" s="27"/>
      <c r="I386" s="29"/>
      <c r="J386" s="28"/>
    </row>
    <row r="387" spans="1:10" ht="22.5">
      <c r="A387" s="23" t="s">
        <v>438</v>
      </c>
      <c r="B387" s="24" t="s">
        <v>363</v>
      </c>
      <c r="C387" s="3" t="s">
        <v>140</v>
      </c>
      <c r="D387" s="69">
        <v>5</v>
      </c>
      <c r="E387" s="64" t="s">
        <v>543</v>
      </c>
      <c r="F387" s="25">
        <v>746.25</v>
      </c>
      <c r="G387" s="26">
        <v>0</v>
      </c>
      <c r="H387" s="27">
        <f t="shared" si="8"/>
        <v>0</v>
      </c>
      <c r="I387" s="29"/>
      <c r="J387" s="28"/>
    </row>
    <row r="388" spans="1:10" ht="22.5">
      <c r="A388" s="23" t="s">
        <v>439</v>
      </c>
      <c r="B388" s="24" t="s">
        <v>363</v>
      </c>
      <c r="C388" s="3" t="s">
        <v>362</v>
      </c>
      <c r="D388" s="69">
        <v>7</v>
      </c>
      <c r="E388" s="64" t="s">
        <v>543</v>
      </c>
      <c r="F388" s="25">
        <v>1115.51</v>
      </c>
      <c r="G388" s="26">
        <v>0</v>
      </c>
      <c r="H388" s="27">
        <f t="shared" si="8"/>
        <v>0</v>
      </c>
      <c r="I388" s="29"/>
      <c r="J388" s="28"/>
    </row>
    <row r="389" spans="1:10">
      <c r="A389" s="23"/>
      <c r="B389" s="24" t="s">
        <v>363</v>
      </c>
      <c r="C389" s="3" t="s">
        <v>142</v>
      </c>
      <c r="D389" s="69"/>
      <c r="E389" s="64"/>
      <c r="F389" s="25"/>
      <c r="G389" s="26"/>
      <c r="H389" s="27"/>
      <c r="I389" s="29"/>
      <c r="J389" s="28"/>
    </row>
    <row r="390" spans="1:10" ht="45">
      <c r="A390" s="23" t="s">
        <v>440</v>
      </c>
      <c r="B390" s="24" t="s">
        <v>363</v>
      </c>
      <c r="C390" s="3" t="s">
        <v>143</v>
      </c>
      <c r="D390" s="69">
        <v>35</v>
      </c>
      <c r="E390" s="64" t="s">
        <v>542</v>
      </c>
      <c r="F390" s="25">
        <v>5305.3</v>
      </c>
      <c r="G390" s="26">
        <v>5305.3</v>
      </c>
      <c r="H390" s="27">
        <f t="shared" ref="H390:H450" si="9">G390/F390</f>
        <v>1</v>
      </c>
      <c r="I390" s="29"/>
      <c r="J390" s="28"/>
    </row>
    <row r="391" spans="1:10" ht="45">
      <c r="A391" s="23" t="s">
        <v>441</v>
      </c>
      <c r="B391" s="24" t="s">
        <v>363</v>
      </c>
      <c r="C391" s="3" t="s">
        <v>144</v>
      </c>
      <c r="D391" s="69">
        <v>33.6</v>
      </c>
      <c r="E391" s="64" t="s">
        <v>542</v>
      </c>
      <c r="F391" s="25">
        <v>4742.6400000000003</v>
      </c>
      <c r="G391" s="26">
        <v>4742.6400000000003</v>
      </c>
      <c r="H391" s="27">
        <f t="shared" si="9"/>
        <v>1</v>
      </c>
      <c r="I391" s="29"/>
      <c r="J391" s="28"/>
    </row>
    <row r="392" spans="1:10" ht="33.75">
      <c r="A392" s="23" t="s">
        <v>394</v>
      </c>
      <c r="B392" s="24" t="s">
        <v>377</v>
      </c>
      <c r="C392" s="3" t="s">
        <v>186</v>
      </c>
      <c r="D392" s="69">
        <v>2.4</v>
      </c>
      <c r="E392" s="64" t="s">
        <v>539</v>
      </c>
      <c r="F392" s="25">
        <v>173.76</v>
      </c>
      <c r="G392" s="26">
        <v>173.76</v>
      </c>
      <c r="H392" s="27">
        <f t="shared" si="9"/>
        <v>1</v>
      </c>
      <c r="I392" s="29"/>
      <c r="J392" s="28"/>
    </row>
    <row r="393" spans="1:10" ht="45">
      <c r="A393" s="23" t="s">
        <v>395</v>
      </c>
      <c r="B393" s="24" t="s">
        <v>377</v>
      </c>
      <c r="C393" s="3" t="s">
        <v>187</v>
      </c>
      <c r="D393" s="69">
        <v>1.2</v>
      </c>
      <c r="E393" s="64" t="s">
        <v>539</v>
      </c>
      <c r="F393" s="25">
        <v>19.489999999999998</v>
      </c>
      <c r="G393" s="26">
        <v>19.489999999999998</v>
      </c>
      <c r="H393" s="27">
        <f t="shared" si="9"/>
        <v>1</v>
      </c>
      <c r="I393" s="29"/>
      <c r="J393" s="28"/>
    </row>
    <row r="394" spans="1:10" ht="33.75">
      <c r="A394" s="23" t="s">
        <v>396</v>
      </c>
      <c r="B394" s="24" t="s">
        <v>377</v>
      </c>
      <c r="C394" s="3" t="s">
        <v>186</v>
      </c>
      <c r="D394" s="69">
        <v>18.399999999999999</v>
      </c>
      <c r="E394" s="64" t="s">
        <v>539</v>
      </c>
      <c r="F394" s="25">
        <v>1332.16</v>
      </c>
      <c r="G394" s="26">
        <v>1332.16</v>
      </c>
      <c r="H394" s="27">
        <f t="shared" si="9"/>
        <v>1</v>
      </c>
      <c r="I394" s="29"/>
      <c r="J394" s="28"/>
    </row>
    <row r="395" spans="1:10" ht="67.5">
      <c r="A395" s="23" t="s">
        <v>397</v>
      </c>
      <c r="B395" s="24" t="s">
        <v>377</v>
      </c>
      <c r="C395" s="3" t="s">
        <v>188</v>
      </c>
      <c r="D395" s="69">
        <v>1.1759999999999999</v>
      </c>
      <c r="E395" s="64" t="s">
        <v>539</v>
      </c>
      <c r="F395" s="25">
        <v>462.8</v>
      </c>
      <c r="G395" s="26">
        <v>462.8</v>
      </c>
      <c r="H395" s="27">
        <f t="shared" si="9"/>
        <v>1</v>
      </c>
      <c r="I395" s="29"/>
      <c r="J395" s="28"/>
    </row>
    <row r="396" spans="1:10" ht="22.5">
      <c r="A396" s="23" t="s">
        <v>398</v>
      </c>
      <c r="B396" s="24" t="s">
        <v>377</v>
      </c>
      <c r="C396" s="3" t="s">
        <v>191</v>
      </c>
      <c r="D396" s="69">
        <v>140</v>
      </c>
      <c r="E396" s="64" t="s">
        <v>542</v>
      </c>
      <c r="F396" s="25">
        <v>2406.6</v>
      </c>
      <c r="G396" s="26">
        <v>2406.6</v>
      </c>
      <c r="H396" s="27">
        <f t="shared" si="9"/>
        <v>1</v>
      </c>
      <c r="I396" s="29"/>
      <c r="J396" s="28"/>
    </row>
    <row r="397" spans="1:10" ht="22.5">
      <c r="A397" s="23" t="s">
        <v>399</v>
      </c>
      <c r="B397" s="24" t="s">
        <v>377</v>
      </c>
      <c r="C397" s="3" t="s">
        <v>193</v>
      </c>
      <c r="D397" s="69">
        <v>16</v>
      </c>
      <c r="E397" s="64" t="s">
        <v>542</v>
      </c>
      <c r="F397" s="25">
        <v>1185.44</v>
      </c>
      <c r="G397" s="26">
        <v>1185.44</v>
      </c>
      <c r="H397" s="27">
        <f t="shared" si="9"/>
        <v>1</v>
      </c>
      <c r="I397" s="29"/>
      <c r="J397" s="28"/>
    </row>
    <row r="398" spans="1:10" ht="22.5">
      <c r="A398" s="23" t="s">
        <v>400</v>
      </c>
      <c r="B398" s="24" t="s">
        <v>377</v>
      </c>
      <c r="C398" s="3" t="s">
        <v>194</v>
      </c>
      <c r="D398" s="69">
        <v>20</v>
      </c>
      <c r="E398" s="64" t="s">
        <v>542</v>
      </c>
      <c r="F398" s="25">
        <v>1486.6</v>
      </c>
      <c r="G398" s="26">
        <v>1486.6</v>
      </c>
      <c r="H398" s="27">
        <f t="shared" si="9"/>
        <v>1</v>
      </c>
      <c r="I398" s="29"/>
      <c r="J398" s="28"/>
    </row>
    <row r="399" spans="1:10" ht="22.5">
      <c r="A399" s="23" t="s">
        <v>442</v>
      </c>
      <c r="B399" s="24" t="s">
        <v>377</v>
      </c>
      <c r="C399" s="3" t="s">
        <v>195</v>
      </c>
      <c r="D399" s="69">
        <v>30</v>
      </c>
      <c r="E399" s="64" t="s">
        <v>542</v>
      </c>
      <c r="F399" s="25">
        <v>177.3</v>
      </c>
      <c r="G399" s="26">
        <v>177.3</v>
      </c>
      <c r="H399" s="27">
        <f t="shared" si="9"/>
        <v>1</v>
      </c>
      <c r="I399" s="29"/>
      <c r="J399" s="28"/>
    </row>
    <row r="400" spans="1:10" ht="22.5">
      <c r="A400" s="23" t="s">
        <v>443</v>
      </c>
      <c r="B400" s="24" t="s">
        <v>377</v>
      </c>
      <c r="C400" s="3" t="s">
        <v>196</v>
      </c>
      <c r="D400" s="69">
        <v>115</v>
      </c>
      <c r="E400" s="64" t="s">
        <v>542</v>
      </c>
      <c r="F400" s="25">
        <v>945.3</v>
      </c>
      <c r="G400" s="26">
        <v>945.3</v>
      </c>
      <c r="H400" s="27">
        <f t="shared" si="9"/>
        <v>1</v>
      </c>
      <c r="I400" s="29"/>
      <c r="J400" s="28"/>
    </row>
    <row r="401" spans="1:10" ht="33.75">
      <c r="A401" s="23" t="s">
        <v>444</v>
      </c>
      <c r="B401" s="24" t="s">
        <v>377</v>
      </c>
      <c r="C401" s="3" t="s">
        <v>197</v>
      </c>
      <c r="D401" s="69">
        <v>115</v>
      </c>
      <c r="E401" s="64" t="s">
        <v>542</v>
      </c>
      <c r="F401" s="25">
        <v>259.89999999999998</v>
      </c>
      <c r="G401" s="26">
        <v>259.89999999999998</v>
      </c>
      <c r="H401" s="27">
        <f t="shared" si="9"/>
        <v>1</v>
      </c>
      <c r="I401" s="29"/>
      <c r="J401" s="28"/>
    </row>
    <row r="402" spans="1:10" ht="33.75">
      <c r="A402" s="23" t="s">
        <v>445</v>
      </c>
      <c r="B402" s="24" t="s">
        <v>377</v>
      </c>
      <c r="C402" s="3" t="s">
        <v>198</v>
      </c>
      <c r="D402" s="69">
        <v>135</v>
      </c>
      <c r="E402" s="64" t="s">
        <v>542</v>
      </c>
      <c r="F402" s="25">
        <v>2736.45</v>
      </c>
      <c r="G402" s="26">
        <v>2736.45</v>
      </c>
      <c r="H402" s="27">
        <f t="shared" si="9"/>
        <v>1</v>
      </c>
      <c r="I402" s="29"/>
      <c r="J402" s="28"/>
    </row>
    <row r="403" spans="1:10" ht="33.75">
      <c r="A403" s="23" t="s">
        <v>446</v>
      </c>
      <c r="B403" s="24" t="s">
        <v>377</v>
      </c>
      <c r="C403" s="3" t="s">
        <v>364</v>
      </c>
      <c r="D403" s="69">
        <v>510</v>
      </c>
      <c r="E403" s="64" t="s">
        <v>542</v>
      </c>
      <c r="F403" s="25">
        <v>9628.7999999999993</v>
      </c>
      <c r="G403" s="26">
        <v>9628.7999999999993</v>
      </c>
      <c r="H403" s="27">
        <f t="shared" si="9"/>
        <v>1</v>
      </c>
      <c r="I403" s="29"/>
      <c r="J403" s="28"/>
    </row>
    <row r="404" spans="1:10" ht="22.5">
      <c r="A404" s="23" t="s">
        <v>447</v>
      </c>
      <c r="B404" s="24" t="s">
        <v>377</v>
      </c>
      <c r="C404" s="3" t="s">
        <v>204</v>
      </c>
      <c r="D404" s="69">
        <v>20</v>
      </c>
      <c r="E404" s="64" t="s">
        <v>542</v>
      </c>
      <c r="F404" s="25">
        <v>408.6</v>
      </c>
      <c r="G404" s="26">
        <v>0</v>
      </c>
      <c r="H404" s="27">
        <f t="shared" si="9"/>
        <v>0</v>
      </c>
      <c r="I404" s="29"/>
      <c r="J404" s="28"/>
    </row>
    <row r="405" spans="1:10" ht="33.75">
      <c r="A405" s="23" t="s">
        <v>448</v>
      </c>
      <c r="B405" s="24" t="s">
        <v>377</v>
      </c>
      <c r="C405" s="3" t="s">
        <v>365</v>
      </c>
      <c r="D405" s="69">
        <v>120</v>
      </c>
      <c r="E405" s="64" t="s">
        <v>542</v>
      </c>
      <c r="F405" s="25">
        <v>2451.6</v>
      </c>
      <c r="G405" s="26">
        <v>2451.6</v>
      </c>
      <c r="H405" s="27">
        <f t="shared" si="9"/>
        <v>1</v>
      </c>
      <c r="I405" s="29"/>
      <c r="J405" s="28"/>
    </row>
    <row r="406" spans="1:10" ht="22.5">
      <c r="A406" s="23" t="s">
        <v>449</v>
      </c>
      <c r="B406" s="24" t="s">
        <v>377</v>
      </c>
      <c r="C406" s="3" t="s">
        <v>216</v>
      </c>
      <c r="D406" s="69">
        <v>15</v>
      </c>
      <c r="E406" s="64" t="s">
        <v>542</v>
      </c>
      <c r="F406" s="25">
        <v>328.8</v>
      </c>
      <c r="G406" s="26">
        <v>0</v>
      </c>
      <c r="H406" s="27">
        <f t="shared" si="9"/>
        <v>0</v>
      </c>
      <c r="I406" s="29"/>
      <c r="J406" s="28"/>
    </row>
    <row r="407" spans="1:10" ht="33.75">
      <c r="A407" s="23" t="s">
        <v>450</v>
      </c>
      <c r="B407" s="24" t="s">
        <v>377</v>
      </c>
      <c r="C407" s="3" t="s">
        <v>221</v>
      </c>
      <c r="D407" s="69">
        <v>10</v>
      </c>
      <c r="E407" s="64" t="s">
        <v>543</v>
      </c>
      <c r="F407" s="25">
        <v>1300.0999999999999</v>
      </c>
      <c r="G407" s="26">
        <v>0</v>
      </c>
      <c r="H407" s="27">
        <f t="shared" si="9"/>
        <v>0</v>
      </c>
      <c r="I407" s="29"/>
      <c r="J407" s="28"/>
    </row>
    <row r="408" spans="1:10" ht="22.5">
      <c r="A408" s="23" t="s">
        <v>470</v>
      </c>
      <c r="B408" s="24" t="s">
        <v>377</v>
      </c>
      <c r="C408" s="3" t="s">
        <v>220</v>
      </c>
      <c r="D408" s="69">
        <v>40</v>
      </c>
      <c r="E408" s="64" t="s">
        <v>543</v>
      </c>
      <c r="F408" s="25">
        <v>1098.4000000000001</v>
      </c>
      <c r="G408" s="26">
        <v>0</v>
      </c>
      <c r="H408" s="27">
        <f t="shared" si="9"/>
        <v>0</v>
      </c>
      <c r="I408" s="29"/>
      <c r="J408" s="28"/>
    </row>
    <row r="409" spans="1:10" ht="33.75">
      <c r="A409" s="23" t="s">
        <v>471</v>
      </c>
      <c r="B409" s="24" t="s">
        <v>377</v>
      </c>
      <c r="C409" s="3" t="s">
        <v>229</v>
      </c>
      <c r="D409" s="69">
        <v>135</v>
      </c>
      <c r="E409" s="64" t="s">
        <v>542</v>
      </c>
      <c r="F409" s="25">
        <v>10673.1</v>
      </c>
      <c r="G409" s="26">
        <v>10673.1</v>
      </c>
      <c r="H409" s="27">
        <f t="shared" si="9"/>
        <v>1</v>
      </c>
      <c r="I409" s="29"/>
      <c r="J409" s="28"/>
    </row>
    <row r="410" spans="1:10" ht="33.75">
      <c r="A410" s="23" t="s">
        <v>472</v>
      </c>
      <c r="B410" s="24" t="s">
        <v>377</v>
      </c>
      <c r="C410" s="3" t="s">
        <v>230</v>
      </c>
      <c r="D410" s="69">
        <v>4</v>
      </c>
      <c r="E410" s="64" t="s">
        <v>543</v>
      </c>
      <c r="F410" s="25">
        <v>26932.36</v>
      </c>
      <c r="G410" s="26">
        <v>26932.36</v>
      </c>
      <c r="H410" s="27">
        <f t="shared" si="9"/>
        <v>1</v>
      </c>
      <c r="I410" s="29"/>
      <c r="J410" s="28"/>
    </row>
    <row r="411" spans="1:10" ht="33.75">
      <c r="A411" s="23" t="s">
        <v>473</v>
      </c>
      <c r="B411" s="24" t="s">
        <v>377</v>
      </c>
      <c r="C411" s="3" t="s">
        <v>231</v>
      </c>
      <c r="D411" s="69">
        <v>8</v>
      </c>
      <c r="E411" s="64" t="s">
        <v>543</v>
      </c>
      <c r="F411" s="25">
        <v>3537.52</v>
      </c>
      <c r="G411" s="26">
        <v>3537.52</v>
      </c>
      <c r="H411" s="27">
        <f t="shared" si="9"/>
        <v>1</v>
      </c>
      <c r="I411" s="29"/>
      <c r="J411" s="28"/>
    </row>
    <row r="412" spans="1:10" ht="33.75">
      <c r="A412" s="23" t="s">
        <v>474</v>
      </c>
      <c r="B412" s="24" t="s">
        <v>377</v>
      </c>
      <c r="C412" s="3" t="s">
        <v>232</v>
      </c>
      <c r="D412" s="69">
        <v>0.13500000000000001</v>
      </c>
      <c r="E412" s="64" t="s">
        <v>549</v>
      </c>
      <c r="F412" s="25">
        <v>2997.49</v>
      </c>
      <c r="G412" s="26">
        <v>2997.49</v>
      </c>
      <c r="H412" s="27">
        <f t="shared" si="9"/>
        <v>1</v>
      </c>
      <c r="I412" s="29"/>
      <c r="J412" s="28"/>
    </row>
    <row r="413" spans="1:10" ht="33.75">
      <c r="A413" s="23" t="s">
        <v>475</v>
      </c>
      <c r="B413" s="24" t="s">
        <v>377</v>
      </c>
      <c r="C413" s="3" t="s">
        <v>232</v>
      </c>
      <c r="D413" s="69">
        <v>0.01</v>
      </c>
      <c r="E413" s="64" t="s">
        <v>549</v>
      </c>
      <c r="F413" s="25">
        <v>182.7</v>
      </c>
      <c r="G413" s="26">
        <v>182.7</v>
      </c>
      <c r="H413" s="27">
        <f t="shared" si="9"/>
        <v>1</v>
      </c>
      <c r="I413" s="29"/>
      <c r="J413" s="28"/>
    </row>
    <row r="414" spans="1:10" ht="22.5">
      <c r="A414" s="23" t="s">
        <v>476</v>
      </c>
      <c r="B414" s="24" t="s">
        <v>377</v>
      </c>
      <c r="C414" s="3" t="s">
        <v>233</v>
      </c>
      <c r="D414" s="69">
        <v>1</v>
      </c>
      <c r="E414" s="64" t="s">
        <v>543</v>
      </c>
      <c r="F414" s="25">
        <v>229.69</v>
      </c>
      <c r="G414" s="26">
        <v>160.78</v>
      </c>
      <c r="H414" s="27">
        <f t="shared" si="9"/>
        <v>0.69998693891767161</v>
      </c>
      <c r="I414" s="29"/>
      <c r="J414" s="28"/>
    </row>
    <row r="415" spans="1:10" ht="22.5">
      <c r="A415" s="23" t="s">
        <v>477</v>
      </c>
      <c r="B415" s="24" t="s">
        <v>377</v>
      </c>
      <c r="C415" s="3" t="s">
        <v>234</v>
      </c>
      <c r="D415" s="69">
        <v>1</v>
      </c>
      <c r="E415" s="64" t="s">
        <v>543</v>
      </c>
      <c r="F415" s="25">
        <v>1269.6099999999999</v>
      </c>
      <c r="G415" s="26">
        <v>0</v>
      </c>
      <c r="H415" s="27">
        <f t="shared" si="9"/>
        <v>0</v>
      </c>
      <c r="I415" s="29"/>
      <c r="J415" s="28"/>
    </row>
    <row r="416" spans="1:10" ht="22.5">
      <c r="A416" s="23" t="s">
        <v>478</v>
      </c>
      <c r="B416" s="24" t="s">
        <v>377</v>
      </c>
      <c r="C416" s="3" t="s">
        <v>235</v>
      </c>
      <c r="D416" s="69">
        <v>1</v>
      </c>
      <c r="E416" s="64" t="s">
        <v>543</v>
      </c>
      <c r="F416" s="25">
        <v>371.94</v>
      </c>
      <c r="G416" s="26">
        <v>0</v>
      </c>
      <c r="H416" s="27">
        <f t="shared" si="9"/>
        <v>0</v>
      </c>
      <c r="I416" s="29"/>
      <c r="J416" s="28"/>
    </row>
    <row r="417" spans="1:10" ht="33.75">
      <c r="A417" s="23" t="s">
        <v>479</v>
      </c>
      <c r="B417" s="24" t="s">
        <v>377</v>
      </c>
      <c r="C417" s="3" t="s">
        <v>236</v>
      </c>
      <c r="D417" s="69">
        <v>10</v>
      </c>
      <c r="E417" s="64" t="s">
        <v>542</v>
      </c>
      <c r="F417" s="25">
        <v>310.10000000000002</v>
      </c>
      <c r="G417" s="26">
        <v>217.07</v>
      </c>
      <c r="H417" s="27">
        <f t="shared" si="9"/>
        <v>0.7</v>
      </c>
      <c r="I417" s="29"/>
      <c r="J417" s="28"/>
    </row>
    <row r="418" spans="1:10" ht="56.25">
      <c r="A418" s="23" t="s">
        <v>480</v>
      </c>
      <c r="B418" s="24" t="s">
        <v>377</v>
      </c>
      <c r="C418" s="3" t="s">
        <v>366</v>
      </c>
      <c r="D418" s="69">
        <v>4</v>
      </c>
      <c r="E418" s="64" t="s">
        <v>543</v>
      </c>
      <c r="F418" s="25">
        <v>1959.84</v>
      </c>
      <c r="G418" s="26">
        <v>1959.84</v>
      </c>
      <c r="H418" s="27">
        <f t="shared" si="9"/>
        <v>1</v>
      </c>
      <c r="I418" s="29"/>
      <c r="J418" s="28"/>
    </row>
    <row r="419" spans="1:10" ht="33.75">
      <c r="A419" s="23" t="s">
        <v>481</v>
      </c>
      <c r="B419" s="24" t="s">
        <v>377</v>
      </c>
      <c r="C419" s="3" t="s">
        <v>367</v>
      </c>
      <c r="D419" s="69">
        <v>5</v>
      </c>
      <c r="E419" s="64" t="s">
        <v>543</v>
      </c>
      <c r="F419" s="25">
        <v>26418.65</v>
      </c>
      <c r="G419" s="26">
        <v>0</v>
      </c>
      <c r="H419" s="27">
        <f t="shared" si="9"/>
        <v>0</v>
      </c>
      <c r="I419" s="29"/>
      <c r="J419" s="28"/>
    </row>
    <row r="420" spans="1:10" ht="33.75">
      <c r="A420" s="23" t="s">
        <v>482</v>
      </c>
      <c r="B420" s="24" t="s">
        <v>377</v>
      </c>
      <c r="C420" s="3" t="s">
        <v>368</v>
      </c>
      <c r="D420" s="69">
        <v>10</v>
      </c>
      <c r="E420" s="64" t="s">
        <v>544</v>
      </c>
      <c r="F420" s="25">
        <v>359.2</v>
      </c>
      <c r="G420" s="26">
        <v>0</v>
      </c>
      <c r="H420" s="27">
        <f t="shared" si="9"/>
        <v>0</v>
      </c>
      <c r="I420" s="29"/>
      <c r="J420" s="28"/>
    </row>
    <row r="421" spans="1:10" ht="45">
      <c r="A421" s="23" t="s">
        <v>483</v>
      </c>
      <c r="B421" s="24" t="s">
        <v>377</v>
      </c>
      <c r="C421" s="3" t="s">
        <v>369</v>
      </c>
      <c r="D421" s="69">
        <v>10</v>
      </c>
      <c r="E421" s="64" t="s">
        <v>543</v>
      </c>
      <c r="F421" s="25">
        <v>45967.1</v>
      </c>
      <c r="G421" s="26">
        <v>41370.39</v>
      </c>
      <c r="H421" s="27">
        <f t="shared" si="9"/>
        <v>0.9</v>
      </c>
      <c r="I421" s="29"/>
      <c r="J421" s="28"/>
    </row>
    <row r="422" spans="1:10">
      <c r="A422" s="23" t="s">
        <v>484</v>
      </c>
      <c r="B422" s="24" t="s">
        <v>377</v>
      </c>
      <c r="C422" s="3" t="s">
        <v>370</v>
      </c>
      <c r="D422" s="69">
        <v>1</v>
      </c>
      <c r="E422" s="64" t="s">
        <v>543</v>
      </c>
      <c r="F422" s="25">
        <v>94.27</v>
      </c>
      <c r="G422" s="26">
        <v>0</v>
      </c>
      <c r="H422" s="27">
        <f t="shared" si="9"/>
        <v>0</v>
      </c>
      <c r="I422" s="29"/>
      <c r="J422" s="28"/>
    </row>
    <row r="423" spans="1:10" ht="22.5">
      <c r="A423" s="23" t="s">
        <v>485</v>
      </c>
      <c r="B423" s="24" t="s">
        <v>377</v>
      </c>
      <c r="C423" s="3" t="s">
        <v>261</v>
      </c>
      <c r="D423" s="69">
        <v>1</v>
      </c>
      <c r="E423" s="64" t="s">
        <v>543</v>
      </c>
      <c r="F423" s="25">
        <v>1840.14</v>
      </c>
      <c r="G423" s="26">
        <v>0</v>
      </c>
      <c r="H423" s="27">
        <f t="shared" si="9"/>
        <v>0</v>
      </c>
      <c r="I423" s="29"/>
      <c r="J423" s="28"/>
    </row>
    <row r="424" spans="1:10">
      <c r="A424" s="23" t="s">
        <v>486</v>
      </c>
      <c r="B424" s="24" t="s">
        <v>377</v>
      </c>
      <c r="C424" s="3" t="s">
        <v>371</v>
      </c>
      <c r="D424" s="69">
        <v>4</v>
      </c>
      <c r="E424" s="64" t="s">
        <v>543</v>
      </c>
      <c r="F424" s="25">
        <v>984.24</v>
      </c>
      <c r="G424" s="26">
        <v>0</v>
      </c>
      <c r="H424" s="27">
        <f t="shared" si="9"/>
        <v>0</v>
      </c>
      <c r="I424" s="29"/>
      <c r="J424" s="28"/>
    </row>
    <row r="425" spans="1:10" ht="45">
      <c r="A425" s="23" t="s">
        <v>487</v>
      </c>
      <c r="B425" s="24" t="s">
        <v>377</v>
      </c>
      <c r="C425" s="3" t="s">
        <v>267</v>
      </c>
      <c r="D425" s="69">
        <v>2</v>
      </c>
      <c r="E425" s="64" t="s">
        <v>544</v>
      </c>
      <c r="F425" s="25">
        <v>445.78</v>
      </c>
      <c r="G425" s="26">
        <v>0</v>
      </c>
      <c r="H425" s="27">
        <f t="shared" si="9"/>
        <v>0</v>
      </c>
      <c r="I425" s="29"/>
      <c r="J425" s="28"/>
    </row>
    <row r="426" spans="1:10">
      <c r="A426" s="23" t="s">
        <v>488</v>
      </c>
      <c r="B426" s="24" t="s">
        <v>377</v>
      </c>
      <c r="C426" s="3" t="s">
        <v>268</v>
      </c>
      <c r="D426" s="69">
        <v>1</v>
      </c>
      <c r="E426" s="64" t="s">
        <v>544</v>
      </c>
      <c r="F426" s="25">
        <v>2608.23</v>
      </c>
      <c r="G426" s="26">
        <v>2608.23</v>
      </c>
      <c r="H426" s="27">
        <f t="shared" si="9"/>
        <v>1</v>
      </c>
      <c r="I426" s="29"/>
      <c r="J426" s="28"/>
    </row>
    <row r="427" spans="1:10" ht="33.75">
      <c r="A427" s="23" t="s">
        <v>489</v>
      </c>
      <c r="B427" s="24" t="s">
        <v>377</v>
      </c>
      <c r="C427" s="3" t="s">
        <v>269</v>
      </c>
      <c r="D427" s="69">
        <v>1</v>
      </c>
      <c r="E427" s="64" t="s">
        <v>543</v>
      </c>
      <c r="F427" s="25">
        <v>1090.1300000000001</v>
      </c>
      <c r="G427" s="26">
        <v>0</v>
      </c>
      <c r="H427" s="27">
        <f t="shared" si="9"/>
        <v>0</v>
      </c>
      <c r="I427" s="29"/>
      <c r="J427" s="28"/>
    </row>
    <row r="428" spans="1:10">
      <c r="A428" s="23" t="s">
        <v>490</v>
      </c>
      <c r="B428" s="24" t="s">
        <v>377</v>
      </c>
      <c r="C428" s="3" t="s">
        <v>372</v>
      </c>
      <c r="D428" s="69">
        <v>1</v>
      </c>
      <c r="E428" s="64" t="s">
        <v>544</v>
      </c>
      <c r="F428" s="25">
        <v>82.37</v>
      </c>
      <c r="G428" s="26">
        <v>0</v>
      </c>
      <c r="H428" s="27">
        <f t="shared" si="9"/>
        <v>0</v>
      </c>
      <c r="I428" s="29"/>
      <c r="J428" s="28"/>
    </row>
    <row r="429" spans="1:10">
      <c r="A429" s="23" t="s">
        <v>491</v>
      </c>
      <c r="B429" s="24" t="s">
        <v>377</v>
      </c>
      <c r="C429" s="3" t="s">
        <v>373</v>
      </c>
      <c r="D429" s="69">
        <v>1</v>
      </c>
      <c r="E429" s="64" t="s">
        <v>544</v>
      </c>
      <c r="F429" s="25">
        <v>74.13</v>
      </c>
      <c r="G429" s="26">
        <v>0</v>
      </c>
      <c r="H429" s="27">
        <f t="shared" si="9"/>
        <v>0</v>
      </c>
      <c r="I429" s="29"/>
      <c r="J429" s="28"/>
    </row>
    <row r="430" spans="1:10">
      <c r="A430" s="23" t="s">
        <v>492</v>
      </c>
      <c r="B430" s="24" t="s">
        <v>377</v>
      </c>
      <c r="C430" s="3" t="s">
        <v>374</v>
      </c>
      <c r="D430" s="69">
        <v>1</v>
      </c>
      <c r="E430" s="64" t="s">
        <v>544</v>
      </c>
      <c r="F430" s="25">
        <v>90.61</v>
      </c>
      <c r="G430" s="26">
        <v>0</v>
      </c>
      <c r="H430" s="27">
        <f t="shared" si="9"/>
        <v>0</v>
      </c>
      <c r="I430" s="29"/>
      <c r="J430" s="28"/>
    </row>
    <row r="431" spans="1:10" ht="22.5">
      <c r="A431" s="23" t="s">
        <v>493</v>
      </c>
      <c r="B431" s="24" t="s">
        <v>377</v>
      </c>
      <c r="C431" s="3" t="s">
        <v>375</v>
      </c>
      <c r="D431" s="69">
        <v>1</v>
      </c>
      <c r="E431" s="64" t="s">
        <v>544</v>
      </c>
      <c r="F431" s="25">
        <v>28.83</v>
      </c>
      <c r="G431" s="26">
        <v>0</v>
      </c>
      <c r="H431" s="27">
        <f t="shared" si="9"/>
        <v>0</v>
      </c>
      <c r="I431" s="29"/>
      <c r="J431" s="28"/>
    </row>
    <row r="432" spans="1:10" ht="22.5">
      <c r="A432" s="23" t="s">
        <v>494</v>
      </c>
      <c r="B432" s="24" t="s">
        <v>377</v>
      </c>
      <c r="C432" s="3" t="s">
        <v>376</v>
      </c>
      <c r="D432" s="69">
        <v>9</v>
      </c>
      <c r="E432" s="64" t="s">
        <v>544</v>
      </c>
      <c r="F432" s="25">
        <v>172.98</v>
      </c>
      <c r="G432" s="26">
        <v>0</v>
      </c>
      <c r="H432" s="27">
        <f t="shared" si="9"/>
        <v>0</v>
      </c>
      <c r="I432" s="29"/>
      <c r="J432" s="28"/>
    </row>
    <row r="433" spans="1:10" ht="22.5">
      <c r="A433" s="23" t="s">
        <v>495</v>
      </c>
      <c r="B433" s="24" t="s">
        <v>377</v>
      </c>
      <c r="C433" s="3" t="s">
        <v>275</v>
      </c>
      <c r="D433" s="69">
        <v>1</v>
      </c>
      <c r="E433" s="64" t="s">
        <v>543</v>
      </c>
      <c r="F433" s="25">
        <v>56.74</v>
      </c>
      <c r="G433" s="26">
        <v>0</v>
      </c>
      <c r="H433" s="27">
        <f t="shared" si="9"/>
        <v>0</v>
      </c>
      <c r="I433" s="29"/>
      <c r="J433" s="28"/>
    </row>
    <row r="434" spans="1:10" ht="22.5">
      <c r="A434" s="23" t="s">
        <v>496</v>
      </c>
      <c r="B434" s="24" t="s">
        <v>377</v>
      </c>
      <c r="C434" s="3" t="s">
        <v>276</v>
      </c>
      <c r="D434" s="69">
        <v>1</v>
      </c>
      <c r="E434" s="64" t="s">
        <v>543</v>
      </c>
      <c r="F434" s="25">
        <v>25.63</v>
      </c>
      <c r="G434" s="26">
        <v>0</v>
      </c>
      <c r="H434" s="27">
        <f t="shared" si="9"/>
        <v>0</v>
      </c>
      <c r="I434" s="29"/>
      <c r="J434" s="28"/>
    </row>
    <row r="435" spans="1:10" ht="22.5">
      <c r="A435" s="23" t="s">
        <v>497</v>
      </c>
      <c r="B435" s="24" t="s">
        <v>377</v>
      </c>
      <c r="C435" s="3" t="s">
        <v>277</v>
      </c>
      <c r="D435" s="69">
        <v>1</v>
      </c>
      <c r="E435" s="64" t="s">
        <v>543</v>
      </c>
      <c r="F435" s="25">
        <v>15.1</v>
      </c>
      <c r="G435" s="26">
        <v>0</v>
      </c>
      <c r="H435" s="27">
        <f t="shared" si="9"/>
        <v>0</v>
      </c>
      <c r="I435" s="29"/>
      <c r="J435" s="28"/>
    </row>
    <row r="436" spans="1:10" ht="22.5">
      <c r="A436" s="23" t="s">
        <v>498</v>
      </c>
      <c r="B436" s="24" t="s">
        <v>377</v>
      </c>
      <c r="C436" s="3" t="s">
        <v>278</v>
      </c>
      <c r="D436" s="69">
        <v>4</v>
      </c>
      <c r="E436" s="64" t="s">
        <v>544</v>
      </c>
      <c r="F436" s="25">
        <v>49.44</v>
      </c>
      <c r="G436" s="26">
        <v>0</v>
      </c>
      <c r="H436" s="27">
        <f t="shared" si="9"/>
        <v>0</v>
      </c>
      <c r="I436" s="29"/>
      <c r="J436" s="28"/>
    </row>
    <row r="437" spans="1:10">
      <c r="A437" s="23"/>
      <c r="B437" s="24"/>
      <c r="C437" s="3" t="s">
        <v>8</v>
      </c>
      <c r="D437" s="69"/>
      <c r="E437" s="64"/>
      <c r="F437" s="25"/>
      <c r="G437" s="26"/>
      <c r="H437" s="27"/>
      <c r="I437" s="29"/>
      <c r="J437" s="28"/>
    </row>
    <row r="438" spans="1:10" ht="22.5">
      <c r="A438" s="23" t="s">
        <v>403</v>
      </c>
      <c r="B438" s="24" t="s">
        <v>391</v>
      </c>
      <c r="C438" s="3" t="s">
        <v>292</v>
      </c>
      <c r="D438" s="69">
        <v>0.23899999999999999</v>
      </c>
      <c r="E438" s="64" t="s">
        <v>549</v>
      </c>
      <c r="F438" s="25">
        <v>444.79</v>
      </c>
      <c r="G438" s="26">
        <v>444.79</v>
      </c>
      <c r="H438" s="27">
        <f t="shared" si="9"/>
        <v>1</v>
      </c>
      <c r="I438" s="29"/>
      <c r="J438" s="28"/>
    </row>
    <row r="439" spans="1:10" ht="56.25">
      <c r="A439" s="23" t="s">
        <v>404</v>
      </c>
      <c r="B439" s="24" t="s">
        <v>391</v>
      </c>
      <c r="C439" s="3" t="s">
        <v>293</v>
      </c>
      <c r="D439" s="69">
        <v>52.73</v>
      </c>
      <c r="E439" s="64" t="s">
        <v>539</v>
      </c>
      <c r="F439" s="25">
        <v>2087.58</v>
      </c>
      <c r="G439" s="26">
        <v>2087.58</v>
      </c>
      <c r="H439" s="27">
        <f t="shared" si="9"/>
        <v>1</v>
      </c>
      <c r="I439" s="29"/>
      <c r="J439" s="28"/>
    </row>
    <row r="440" spans="1:10" ht="45">
      <c r="A440" s="23" t="s">
        <v>405</v>
      </c>
      <c r="B440" s="24" t="s">
        <v>391</v>
      </c>
      <c r="C440" s="3" t="s">
        <v>294</v>
      </c>
      <c r="D440" s="69">
        <v>474.572</v>
      </c>
      <c r="E440" s="64" t="s">
        <v>539</v>
      </c>
      <c r="F440" s="25">
        <v>6824.35</v>
      </c>
      <c r="G440" s="26">
        <v>6824.35</v>
      </c>
      <c r="H440" s="27">
        <f t="shared" si="9"/>
        <v>1</v>
      </c>
      <c r="I440" s="29"/>
      <c r="J440" s="28"/>
    </row>
    <row r="441" spans="1:10" ht="33.75">
      <c r="A441" s="23" t="s">
        <v>406</v>
      </c>
      <c r="B441" s="24" t="s">
        <v>391</v>
      </c>
      <c r="C441" s="3" t="s">
        <v>378</v>
      </c>
      <c r="D441" s="69">
        <v>243.78800000000001</v>
      </c>
      <c r="E441" s="64" t="s">
        <v>541</v>
      </c>
      <c r="F441" s="25">
        <v>6965.02</v>
      </c>
      <c r="G441" s="26">
        <v>6965.02</v>
      </c>
      <c r="H441" s="27">
        <f t="shared" si="9"/>
        <v>1</v>
      </c>
      <c r="I441" s="29"/>
      <c r="J441" s="28"/>
    </row>
    <row r="442" spans="1:10" ht="33.75">
      <c r="A442" s="23" t="s">
        <v>407</v>
      </c>
      <c r="B442" s="24" t="s">
        <v>391</v>
      </c>
      <c r="C442" s="3" t="s">
        <v>379</v>
      </c>
      <c r="D442" s="69">
        <v>243.78800000000001</v>
      </c>
      <c r="E442" s="64" t="s">
        <v>541</v>
      </c>
      <c r="F442" s="25">
        <v>9931.92</v>
      </c>
      <c r="G442" s="26">
        <v>9931.92</v>
      </c>
      <c r="H442" s="27">
        <f t="shared" si="9"/>
        <v>1</v>
      </c>
      <c r="I442" s="29"/>
      <c r="J442" s="28"/>
    </row>
    <row r="443" spans="1:10" ht="45">
      <c r="A443" s="23" t="s">
        <v>408</v>
      </c>
      <c r="B443" s="24" t="s">
        <v>391</v>
      </c>
      <c r="C443" s="3" t="s">
        <v>536</v>
      </c>
      <c r="D443" s="69">
        <v>349.19</v>
      </c>
      <c r="E443" s="64" t="s">
        <v>539</v>
      </c>
      <c r="F443" s="25">
        <v>2538.61</v>
      </c>
      <c r="G443" s="26">
        <v>2538.61</v>
      </c>
      <c r="H443" s="27">
        <f t="shared" si="9"/>
        <v>1</v>
      </c>
      <c r="I443" s="29"/>
      <c r="J443" s="28"/>
    </row>
    <row r="444" spans="1:10" ht="33.75">
      <c r="A444" s="23" t="s">
        <v>409</v>
      </c>
      <c r="B444" s="24" t="s">
        <v>391</v>
      </c>
      <c r="C444" s="3" t="s">
        <v>298</v>
      </c>
      <c r="D444" s="69">
        <v>38.798999999999999</v>
      </c>
      <c r="E444" s="64" t="s">
        <v>539</v>
      </c>
      <c r="F444" s="25">
        <v>708.86</v>
      </c>
      <c r="G444" s="26">
        <v>708.86</v>
      </c>
      <c r="H444" s="27">
        <f t="shared" si="9"/>
        <v>1</v>
      </c>
      <c r="I444" s="29"/>
      <c r="J444" s="28"/>
    </row>
    <row r="445" spans="1:10" ht="22.5">
      <c r="A445" s="23" t="s">
        <v>410</v>
      </c>
      <c r="B445" s="24" t="s">
        <v>391</v>
      </c>
      <c r="C445" s="3" t="s">
        <v>299</v>
      </c>
      <c r="D445" s="69">
        <v>139.31299999999999</v>
      </c>
      <c r="E445" s="64" t="s">
        <v>539</v>
      </c>
      <c r="F445" s="25">
        <v>1299.79</v>
      </c>
      <c r="G445" s="26">
        <v>1299.79</v>
      </c>
      <c r="H445" s="27">
        <f t="shared" si="9"/>
        <v>1</v>
      </c>
      <c r="I445" s="29"/>
      <c r="J445" s="28"/>
    </row>
    <row r="446" spans="1:10" ht="22.5">
      <c r="A446" s="23" t="s">
        <v>411</v>
      </c>
      <c r="B446" s="24" t="s">
        <v>391</v>
      </c>
      <c r="C446" s="3" t="s">
        <v>300</v>
      </c>
      <c r="D446" s="69">
        <v>139.31</v>
      </c>
      <c r="E446" s="64" t="s">
        <v>539</v>
      </c>
      <c r="F446" s="25">
        <v>3385.23</v>
      </c>
      <c r="G446" s="26">
        <v>3385.23</v>
      </c>
      <c r="H446" s="27">
        <f t="shared" si="9"/>
        <v>1</v>
      </c>
      <c r="I446" s="29"/>
      <c r="J446" s="28"/>
    </row>
    <row r="447" spans="1:10" ht="22.5">
      <c r="A447" s="23" t="s">
        <v>412</v>
      </c>
      <c r="B447" s="24" t="s">
        <v>391</v>
      </c>
      <c r="C447" s="3" t="s">
        <v>301</v>
      </c>
      <c r="D447" s="69">
        <v>139</v>
      </c>
      <c r="E447" s="64" t="s">
        <v>539</v>
      </c>
      <c r="F447" s="25">
        <v>376.69</v>
      </c>
      <c r="G447" s="26">
        <v>376.69</v>
      </c>
      <c r="H447" s="27">
        <f t="shared" si="9"/>
        <v>1</v>
      </c>
      <c r="I447" s="29"/>
      <c r="J447" s="28"/>
    </row>
    <row r="448" spans="1:10">
      <c r="A448" s="23" t="s">
        <v>413</v>
      </c>
      <c r="B448" s="24" t="s">
        <v>391</v>
      </c>
      <c r="C448" s="3" t="s">
        <v>302</v>
      </c>
      <c r="D448" s="69">
        <v>187.8</v>
      </c>
      <c r="E448" s="64" t="s">
        <v>539</v>
      </c>
      <c r="F448" s="25">
        <v>3034.85</v>
      </c>
      <c r="G448" s="26">
        <v>3034.85</v>
      </c>
      <c r="H448" s="27">
        <f t="shared" si="9"/>
        <v>1</v>
      </c>
      <c r="I448" s="29"/>
      <c r="J448" s="28"/>
    </row>
    <row r="449" spans="1:10" ht="33.75">
      <c r="A449" s="23" t="s">
        <v>414</v>
      </c>
      <c r="B449" s="24" t="s">
        <v>391</v>
      </c>
      <c r="C449" s="3" t="s">
        <v>380</v>
      </c>
      <c r="D449" s="69">
        <v>422.685</v>
      </c>
      <c r="E449" s="64" t="s">
        <v>541</v>
      </c>
      <c r="F449" s="25">
        <v>3089.83</v>
      </c>
      <c r="G449" s="26">
        <v>3089.83</v>
      </c>
      <c r="H449" s="27">
        <f t="shared" si="9"/>
        <v>1</v>
      </c>
      <c r="I449" s="29"/>
      <c r="J449" s="28"/>
    </row>
    <row r="450" spans="1:10" ht="22.5">
      <c r="A450" s="23" t="s">
        <v>415</v>
      </c>
      <c r="B450" s="24" t="s">
        <v>391</v>
      </c>
      <c r="C450" s="3" t="s">
        <v>304</v>
      </c>
      <c r="D450" s="69">
        <v>287</v>
      </c>
      <c r="E450" s="64" t="s">
        <v>541</v>
      </c>
      <c r="F450" s="25">
        <v>436.24</v>
      </c>
      <c r="G450" s="26">
        <v>436.24</v>
      </c>
      <c r="H450" s="27">
        <f t="shared" si="9"/>
        <v>1</v>
      </c>
      <c r="I450" s="29"/>
      <c r="J450" s="28"/>
    </row>
    <row r="451" spans="1:10">
      <c r="A451" s="23"/>
      <c r="B451" s="24" t="s">
        <v>391</v>
      </c>
      <c r="C451" s="3" t="s">
        <v>305</v>
      </c>
      <c r="D451" s="69"/>
      <c r="E451" s="64"/>
      <c r="F451" s="25"/>
      <c r="G451" s="26"/>
      <c r="H451" s="27"/>
      <c r="I451" s="29"/>
      <c r="J451" s="28"/>
    </row>
    <row r="452" spans="1:10" ht="33.75">
      <c r="A452" s="23" t="s">
        <v>416</v>
      </c>
      <c r="B452" s="24" t="s">
        <v>391</v>
      </c>
      <c r="C452" s="3" t="s">
        <v>306</v>
      </c>
      <c r="D452" s="69">
        <v>1</v>
      </c>
      <c r="E452" s="64" t="s">
        <v>544</v>
      </c>
      <c r="F452" s="25">
        <v>8508.24</v>
      </c>
      <c r="G452" s="26">
        <v>8508.24</v>
      </c>
      <c r="H452" s="27">
        <f t="shared" ref="H452:H480" si="10">G452/F452</f>
        <v>1</v>
      </c>
      <c r="I452" s="29"/>
      <c r="J452" s="28"/>
    </row>
    <row r="453" spans="1:10">
      <c r="A453" s="23"/>
      <c r="B453" s="24" t="s">
        <v>391</v>
      </c>
      <c r="C453" s="3" t="s">
        <v>381</v>
      </c>
      <c r="D453" s="69"/>
      <c r="E453" s="64"/>
      <c r="F453" s="25"/>
      <c r="G453" s="26"/>
      <c r="H453" s="27"/>
      <c r="I453" s="29"/>
      <c r="J453" s="28"/>
    </row>
    <row r="454" spans="1:10" ht="22.5">
      <c r="A454" s="23" t="s">
        <v>417</v>
      </c>
      <c r="B454" s="24" t="s">
        <v>391</v>
      </c>
      <c r="C454" s="3" t="s">
        <v>382</v>
      </c>
      <c r="D454" s="69">
        <v>62.2</v>
      </c>
      <c r="E454" s="64" t="s">
        <v>542</v>
      </c>
      <c r="F454" s="25">
        <v>21946.03</v>
      </c>
      <c r="G454" s="26">
        <v>21946.03</v>
      </c>
      <c r="H454" s="27">
        <f t="shared" si="10"/>
        <v>1</v>
      </c>
      <c r="I454" s="29"/>
      <c r="J454" s="28"/>
    </row>
    <row r="455" spans="1:10" ht="22.5">
      <c r="A455" s="23" t="s">
        <v>418</v>
      </c>
      <c r="B455" s="24" t="s">
        <v>391</v>
      </c>
      <c r="C455" s="3" t="s">
        <v>308</v>
      </c>
      <c r="D455" s="69">
        <v>50.7</v>
      </c>
      <c r="E455" s="64" t="s">
        <v>542</v>
      </c>
      <c r="F455" s="25">
        <v>8771.1</v>
      </c>
      <c r="G455" s="26">
        <v>8771.1</v>
      </c>
      <c r="H455" s="27">
        <f t="shared" si="10"/>
        <v>1</v>
      </c>
      <c r="I455" s="29"/>
      <c r="J455" s="28"/>
    </row>
    <row r="456" spans="1:10" ht="22.5">
      <c r="A456" s="23" t="s">
        <v>419</v>
      </c>
      <c r="B456" s="24" t="s">
        <v>391</v>
      </c>
      <c r="C456" s="3" t="s">
        <v>383</v>
      </c>
      <c r="D456" s="69">
        <v>64</v>
      </c>
      <c r="E456" s="64" t="s">
        <v>542</v>
      </c>
      <c r="F456" s="25">
        <v>3486.72</v>
      </c>
      <c r="G456" s="26">
        <v>3486.72</v>
      </c>
      <c r="H456" s="27">
        <f t="shared" si="10"/>
        <v>1</v>
      </c>
      <c r="I456" s="29"/>
      <c r="J456" s="28"/>
    </row>
    <row r="457" spans="1:10" ht="33.75">
      <c r="A457" s="23" t="s">
        <v>420</v>
      </c>
      <c r="B457" s="24" t="s">
        <v>391</v>
      </c>
      <c r="C457" s="3" t="s">
        <v>384</v>
      </c>
      <c r="D457" s="69">
        <v>3</v>
      </c>
      <c r="E457" s="64" t="s">
        <v>543</v>
      </c>
      <c r="F457" s="25">
        <v>2079.5100000000002</v>
      </c>
      <c r="G457" s="26">
        <v>2079.5100000000002</v>
      </c>
      <c r="H457" s="27">
        <f t="shared" si="10"/>
        <v>1</v>
      </c>
      <c r="I457" s="29"/>
      <c r="J457" s="28"/>
    </row>
    <row r="458" spans="1:10" ht="33.75">
      <c r="A458" s="23" t="s">
        <v>421</v>
      </c>
      <c r="B458" s="24" t="s">
        <v>391</v>
      </c>
      <c r="C458" s="3" t="s">
        <v>311</v>
      </c>
      <c r="D458" s="69">
        <v>1</v>
      </c>
      <c r="E458" s="64" t="s">
        <v>543</v>
      </c>
      <c r="F458" s="25">
        <v>171.95</v>
      </c>
      <c r="G458" s="26">
        <v>171.95</v>
      </c>
      <c r="H458" s="27">
        <f t="shared" si="10"/>
        <v>1</v>
      </c>
      <c r="I458" s="29"/>
      <c r="J458" s="28"/>
    </row>
    <row r="459" spans="1:10" ht="33.75">
      <c r="A459" s="23" t="s">
        <v>422</v>
      </c>
      <c r="B459" s="24" t="s">
        <v>391</v>
      </c>
      <c r="C459" s="3" t="s">
        <v>313</v>
      </c>
      <c r="D459" s="69">
        <v>7</v>
      </c>
      <c r="E459" s="64" t="s">
        <v>543</v>
      </c>
      <c r="F459" s="25">
        <v>352.87</v>
      </c>
      <c r="G459" s="26">
        <v>352.87</v>
      </c>
      <c r="H459" s="27">
        <f t="shared" si="10"/>
        <v>1</v>
      </c>
      <c r="I459" s="29"/>
      <c r="J459" s="28"/>
    </row>
    <row r="460" spans="1:10" ht="22.5">
      <c r="A460" s="23" t="s">
        <v>423</v>
      </c>
      <c r="B460" s="24" t="s">
        <v>391</v>
      </c>
      <c r="C460" s="3" t="s">
        <v>385</v>
      </c>
      <c r="D460" s="69">
        <v>1</v>
      </c>
      <c r="E460" s="64" t="s">
        <v>543</v>
      </c>
      <c r="F460" s="25">
        <v>536.58000000000004</v>
      </c>
      <c r="G460" s="26">
        <v>536.58000000000004</v>
      </c>
      <c r="H460" s="27">
        <f t="shared" si="10"/>
        <v>1</v>
      </c>
      <c r="I460" s="29"/>
      <c r="J460" s="28"/>
    </row>
    <row r="461" spans="1:10" ht="22.5">
      <c r="A461" s="23" t="s">
        <v>424</v>
      </c>
      <c r="B461" s="24" t="s">
        <v>391</v>
      </c>
      <c r="C461" s="3" t="s">
        <v>386</v>
      </c>
      <c r="D461" s="69">
        <v>1</v>
      </c>
      <c r="E461" s="64" t="s">
        <v>543</v>
      </c>
      <c r="F461" s="25">
        <v>686.96</v>
      </c>
      <c r="G461" s="26">
        <v>686.96</v>
      </c>
      <c r="H461" s="27">
        <f t="shared" si="10"/>
        <v>1</v>
      </c>
      <c r="I461" s="29"/>
      <c r="J461" s="28"/>
    </row>
    <row r="462" spans="1:10" ht="22.5">
      <c r="A462" s="23" t="s">
        <v>425</v>
      </c>
      <c r="B462" s="24" t="s">
        <v>391</v>
      </c>
      <c r="C462" s="3" t="s">
        <v>387</v>
      </c>
      <c r="D462" s="69">
        <v>7</v>
      </c>
      <c r="E462" s="64" t="s">
        <v>543</v>
      </c>
      <c r="F462" s="25">
        <v>2922.43</v>
      </c>
      <c r="G462" s="26">
        <v>2922.43</v>
      </c>
      <c r="H462" s="27">
        <f t="shared" si="10"/>
        <v>1</v>
      </c>
      <c r="I462" s="29"/>
      <c r="J462" s="28"/>
    </row>
    <row r="463" spans="1:10" ht="22.5">
      <c r="A463" s="23" t="s">
        <v>426</v>
      </c>
      <c r="B463" s="24" t="s">
        <v>391</v>
      </c>
      <c r="C463" s="3" t="s">
        <v>317</v>
      </c>
      <c r="D463" s="69">
        <v>7</v>
      </c>
      <c r="E463" s="64" t="s">
        <v>543</v>
      </c>
      <c r="F463" s="25">
        <v>20983.13</v>
      </c>
      <c r="G463" s="26">
        <v>20983.13</v>
      </c>
      <c r="H463" s="27">
        <f t="shared" si="10"/>
        <v>1</v>
      </c>
      <c r="I463" s="29"/>
      <c r="J463" s="28"/>
    </row>
    <row r="464" spans="1:10" ht="22.5">
      <c r="A464" s="23" t="s">
        <v>427</v>
      </c>
      <c r="B464" s="24" t="s">
        <v>391</v>
      </c>
      <c r="C464" s="3" t="s">
        <v>318</v>
      </c>
      <c r="D464" s="69">
        <v>1</v>
      </c>
      <c r="E464" s="64" t="s">
        <v>543</v>
      </c>
      <c r="F464" s="25">
        <v>258.27999999999997</v>
      </c>
      <c r="G464" s="26">
        <v>258.27999999999997</v>
      </c>
      <c r="H464" s="27">
        <f t="shared" si="10"/>
        <v>1</v>
      </c>
      <c r="J464" s="28"/>
    </row>
    <row r="465" spans="1:10" ht="22.5">
      <c r="A465" s="23"/>
      <c r="B465" s="24" t="s">
        <v>391</v>
      </c>
      <c r="C465" s="3" t="s">
        <v>388</v>
      </c>
      <c r="D465" s="69"/>
      <c r="E465" s="64"/>
      <c r="F465" s="25"/>
      <c r="G465" s="26"/>
      <c r="H465" s="27"/>
      <c r="I465" s="29"/>
      <c r="J465" s="28"/>
    </row>
    <row r="466" spans="1:10" ht="90">
      <c r="A466" s="23" t="s">
        <v>468</v>
      </c>
      <c r="B466" s="24" t="s">
        <v>391</v>
      </c>
      <c r="C466" s="3" t="s">
        <v>389</v>
      </c>
      <c r="D466" s="69">
        <v>127</v>
      </c>
      <c r="E466" s="64" t="s">
        <v>542</v>
      </c>
      <c r="F466" s="25">
        <v>120399.81</v>
      </c>
      <c r="G466" s="26">
        <v>120399.81</v>
      </c>
      <c r="H466" s="27">
        <f t="shared" si="10"/>
        <v>1</v>
      </c>
      <c r="I466" s="29"/>
      <c r="J466" s="28"/>
    </row>
    <row r="467" spans="1:10" ht="56.25">
      <c r="A467" s="23" t="s">
        <v>469</v>
      </c>
      <c r="B467" s="24" t="s">
        <v>391</v>
      </c>
      <c r="C467" s="3" t="s">
        <v>390</v>
      </c>
      <c r="D467" s="69">
        <v>2</v>
      </c>
      <c r="E467" s="64" t="s">
        <v>544</v>
      </c>
      <c r="F467" s="25">
        <v>3373.96</v>
      </c>
      <c r="G467" s="26">
        <v>3373.96</v>
      </c>
      <c r="H467" s="27">
        <f t="shared" si="10"/>
        <v>1</v>
      </c>
      <c r="J467" s="28"/>
    </row>
    <row r="468" spans="1:10">
      <c r="A468" s="23"/>
      <c r="B468" s="24" t="s">
        <v>393</v>
      </c>
      <c r="C468" s="30" t="s">
        <v>330</v>
      </c>
      <c r="D468" s="70">
        <v>9.9</v>
      </c>
      <c r="E468" s="65" t="s">
        <v>541</v>
      </c>
      <c r="F468" s="25">
        <v>99.2</v>
      </c>
      <c r="G468" s="26">
        <v>0</v>
      </c>
      <c r="H468" s="27">
        <f t="shared" si="10"/>
        <v>0</v>
      </c>
      <c r="J468" s="28"/>
    </row>
    <row r="469" spans="1:10" ht="56.25">
      <c r="A469" s="23"/>
      <c r="B469" s="24" t="s">
        <v>393</v>
      </c>
      <c r="C469" s="30" t="s">
        <v>331</v>
      </c>
      <c r="D469" s="70">
        <v>5</v>
      </c>
      <c r="E469" s="65" t="s">
        <v>543</v>
      </c>
      <c r="F469" s="25">
        <v>94.4</v>
      </c>
      <c r="G469" s="26">
        <v>0</v>
      </c>
      <c r="H469" s="27">
        <f t="shared" si="10"/>
        <v>0</v>
      </c>
      <c r="J469" s="28"/>
    </row>
    <row r="470" spans="1:10" ht="33.75">
      <c r="A470" s="23"/>
      <c r="B470" s="24" t="s">
        <v>393</v>
      </c>
      <c r="C470" s="30" t="s">
        <v>332</v>
      </c>
      <c r="D470" s="70">
        <v>7.92</v>
      </c>
      <c r="E470" s="65" t="s">
        <v>539</v>
      </c>
      <c r="F470" s="25">
        <v>805.7</v>
      </c>
      <c r="G470" s="26">
        <v>0</v>
      </c>
      <c r="H470" s="27">
        <f t="shared" si="10"/>
        <v>0</v>
      </c>
      <c r="J470" s="28"/>
    </row>
    <row r="471" spans="1:10" ht="33.75">
      <c r="A471" s="23"/>
      <c r="B471" s="24" t="s">
        <v>393</v>
      </c>
      <c r="C471" s="30" t="s">
        <v>392</v>
      </c>
      <c r="D471" s="70">
        <v>5</v>
      </c>
      <c r="E471" s="65" t="s">
        <v>543</v>
      </c>
      <c r="F471" s="25">
        <v>2026.3</v>
      </c>
      <c r="G471" s="26">
        <v>0</v>
      </c>
      <c r="H471" s="27">
        <f t="shared" si="10"/>
        <v>0</v>
      </c>
      <c r="J471" s="28"/>
    </row>
    <row r="472" spans="1:10" ht="33.75">
      <c r="A472" s="23"/>
      <c r="B472" s="24" t="s">
        <v>393</v>
      </c>
      <c r="C472" s="30" t="s">
        <v>334</v>
      </c>
      <c r="D472" s="70">
        <v>5</v>
      </c>
      <c r="E472" s="65" t="s">
        <v>543</v>
      </c>
      <c r="F472" s="25">
        <v>3268.8</v>
      </c>
      <c r="G472" s="26">
        <v>0</v>
      </c>
      <c r="H472" s="27">
        <f t="shared" si="10"/>
        <v>0</v>
      </c>
      <c r="J472" s="28"/>
    </row>
    <row r="473" spans="1:10" ht="22.5">
      <c r="A473" s="23"/>
      <c r="B473" s="24" t="s">
        <v>393</v>
      </c>
      <c r="C473" s="3" t="s">
        <v>335</v>
      </c>
      <c r="D473" s="69">
        <v>9.9</v>
      </c>
      <c r="E473" s="64" t="s">
        <v>541</v>
      </c>
      <c r="F473" s="25">
        <v>72.27</v>
      </c>
      <c r="G473" s="26">
        <v>0</v>
      </c>
      <c r="H473" s="27">
        <f t="shared" si="10"/>
        <v>0</v>
      </c>
      <c r="J473" s="28"/>
    </row>
    <row r="474" spans="1:10" ht="22.5">
      <c r="A474" s="23"/>
      <c r="B474" s="24" t="s">
        <v>393</v>
      </c>
      <c r="C474" s="30" t="s">
        <v>339</v>
      </c>
      <c r="D474" s="70"/>
      <c r="E474" s="65"/>
      <c r="F474" s="25"/>
      <c r="G474" s="26"/>
      <c r="H474" s="27"/>
      <c r="J474" s="28"/>
    </row>
    <row r="475" spans="1:10" ht="22.5">
      <c r="A475" s="23"/>
      <c r="B475" s="24" t="s">
        <v>393</v>
      </c>
      <c r="C475" s="30" t="s">
        <v>340</v>
      </c>
      <c r="D475" s="70">
        <v>5</v>
      </c>
      <c r="E475" s="65" t="s">
        <v>543</v>
      </c>
      <c r="F475" s="25">
        <v>869.5</v>
      </c>
      <c r="G475" s="26">
        <v>0</v>
      </c>
      <c r="H475" s="27">
        <f t="shared" si="10"/>
        <v>0</v>
      </c>
      <c r="J475" s="28"/>
    </row>
    <row r="476" spans="1:10">
      <c r="A476" s="23"/>
      <c r="B476" s="24" t="s">
        <v>393</v>
      </c>
      <c r="C476" s="30" t="s">
        <v>342</v>
      </c>
      <c r="D476" s="70"/>
      <c r="E476" s="65"/>
      <c r="F476" s="25"/>
      <c r="G476" s="26"/>
      <c r="H476" s="27"/>
      <c r="J476" s="28"/>
    </row>
    <row r="477" spans="1:10" ht="56.25">
      <c r="A477" s="23"/>
      <c r="B477" s="24" t="s">
        <v>393</v>
      </c>
      <c r="C477" s="30" t="s">
        <v>344</v>
      </c>
      <c r="D477" s="70">
        <v>21</v>
      </c>
      <c r="E477" s="65" t="s">
        <v>543</v>
      </c>
      <c r="F477" s="25">
        <v>6739.11</v>
      </c>
      <c r="G477" s="26">
        <v>0</v>
      </c>
      <c r="H477" s="27">
        <f t="shared" si="10"/>
        <v>0</v>
      </c>
      <c r="I477" s="29"/>
      <c r="J477" s="28"/>
    </row>
    <row r="478" spans="1:10">
      <c r="A478" s="24"/>
      <c r="B478" s="24"/>
      <c r="C478" s="31" t="s">
        <v>500</v>
      </c>
      <c r="D478" s="71"/>
      <c r="E478" s="66"/>
      <c r="F478" s="1"/>
      <c r="G478" s="26"/>
      <c r="H478" s="27"/>
      <c r="I478" s="29"/>
      <c r="J478" s="28"/>
    </row>
    <row r="479" spans="1:10">
      <c r="A479" s="32"/>
      <c r="B479" s="32"/>
      <c r="C479" s="33" t="s">
        <v>514</v>
      </c>
      <c r="D479" s="72">
        <v>1</v>
      </c>
      <c r="E479" s="67" t="s">
        <v>544</v>
      </c>
      <c r="F479" s="1">
        <v>71533.259999999995</v>
      </c>
      <c r="G479" s="26">
        <v>71533.259999999995</v>
      </c>
      <c r="H479" s="27">
        <f t="shared" si="10"/>
        <v>1</v>
      </c>
      <c r="I479" s="29"/>
      <c r="J479" s="28"/>
    </row>
    <row r="480" spans="1:10">
      <c r="A480" s="32"/>
      <c r="B480" s="32"/>
      <c r="C480" s="33" t="s">
        <v>501</v>
      </c>
      <c r="D480" s="72">
        <v>1</v>
      </c>
      <c r="E480" s="67" t="s">
        <v>544</v>
      </c>
      <c r="F480" s="1">
        <v>47684.92</v>
      </c>
      <c r="G480" s="26">
        <v>47684.92</v>
      </c>
      <c r="H480" s="27">
        <f t="shared" si="10"/>
        <v>1</v>
      </c>
      <c r="I480" s="29"/>
      <c r="J480" s="28"/>
    </row>
    <row r="481" spans="1:10">
      <c r="A481" s="32"/>
      <c r="B481" s="32"/>
      <c r="C481" s="33" t="s">
        <v>502</v>
      </c>
      <c r="D481" s="72">
        <v>1</v>
      </c>
      <c r="E481" s="67" t="s">
        <v>544</v>
      </c>
      <c r="F481" s="1">
        <v>41791.19</v>
      </c>
      <c r="G481" s="26">
        <v>41791.19</v>
      </c>
      <c r="H481" s="27">
        <f>G481/F481</f>
        <v>1</v>
      </c>
      <c r="I481" s="29"/>
      <c r="J481" s="28"/>
    </row>
    <row r="482" spans="1:10">
      <c r="A482" s="32"/>
      <c r="B482" s="32"/>
      <c r="C482" s="31" t="s">
        <v>504</v>
      </c>
      <c r="D482" s="71"/>
      <c r="E482" s="66"/>
      <c r="F482" s="1"/>
      <c r="G482" s="26"/>
      <c r="H482" s="27"/>
      <c r="I482" s="29"/>
      <c r="J482" s="28"/>
    </row>
    <row r="483" spans="1:10">
      <c r="A483" s="32"/>
      <c r="B483" s="32"/>
      <c r="C483" s="33" t="s">
        <v>505</v>
      </c>
      <c r="D483" s="72">
        <v>1</v>
      </c>
      <c r="E483" s="67" t="s">
        <v>544</v>
      </c>
      <c r="F483" s="1">
        <v>-37483.18</v>
      </c>
      <c r="G483" s="26">
        <v>-37483.18</v>
      </c>
      <c r="H483" s="27">
        <f>G483/F483</f>
        <v>1</v>
      </c>
      <c r="I483" s="29"/>
      <c r="J483" s="28"/>
    </row>
    <row r="484" spans="1:10">
      <c r="A484" s="32"/>
      <c r="B484" s="32"/>
      <c r="C484" s="33" t="s">
        <v>506</v>
      </c>
      <c r="D484" s="72">
        <v>1</v>
      </c>
      <c r="E484" s="67" t="s">
        <v>544</v>
      </c>
      <c r="F484" s="1">
        <v>3198.24</v>
      </c>
      <c r="G484" s="26">
        <v>3198.24</v>
      </c>
      <c r="H484" s="27">
        <f>G484/F484</f>
        <v>1</v>
      </c>
      <c r="I484" s="29"/>
      <c r="J484" s="28"/>
    </row>
    <row r="485" spans="1:10">
      <c r="A485" s="32"/>
      <c r="B485" s="32"/>
      <c r="C485" s="33" t="s">
        <v>507</v>
      </c>
      <c r="D485" s="72">
        <v>1</v>
      </c>
      <c r="E485" s="67" t="s">
        <v>544</v>
      </c>
      <c r="F485" s="1">
        <v>54799.199999999997</v>
      </c>
      <c r="G485" s="26">
        <v>54799.199999999997</v>
      </c>
      <c r="H485" s="27">
        <f>G485/F485</f>
        <v>1</v>
      </c>
      <c r="I485" s="29"/>
      <c r="J485" s="28"/>
    </row>
    <row r="486" spans="1:10">
      <c r="A486" s="34"/>
      <c r="B486" s="32"/>
      <c r="C486" s="31" t="s">
        <v>508</v>
      </c>
      <c r="D486" s="71"/>
      <c r="E486" s="66"/>
      <c r="F486" s="1"/>
      <c r="G486" s="26"/>
      <c r="H486" s="27"/>
      <c r="I486" s="29"/>
      <c r="J486" s="28"/>
    </row>
    <row r="487" spans="1:10">
      <c r="A487" s="34"/>
      <c r="B487" s="32"/>
      <c r="C487" s="33" t="s">
        <v>509</v>
      </c>
      <c r="D487" s="72">
        <v>1</v>
      </c>
      <c r="E487" s="67" t="s">
        <v>544</v>
      </c>
      <c r="F487" s="1">
        <v>32209.8</v>
      </c>
      <c r="G487" s="26">
        <v>0</v>
      </c>
      <c r="H487" s="27">
        <f>G487/F487</f>
        <v>0</v>
      </c>
      <c r="I487" s="29"/>
      <c r="J487" s="28"/>
    </row>
    <row r="488" spans="1:10">
      <c r="A488" s="34"/>
      <c r="B488" s="32"/>
      <c r="C488" s="31" t="s">
        <v>510</v>
      </c>
      <c r="D488" s="71"/>
      <c r="E488" s="66"/>
      <c r="F488" s="1"/>
      <c r="G488" s="26"/>
      <c r="H488" s="27"/>
      <c r="I488" s="29"/>
      <c r="J488" s="28"/>
    </row>
    <row r="489" spans="1:10">
      <c r="A489" s="34"/>
      <c r="B489" s="32"/>
      <c r="C489" s="33" t="s">
        <v>511</v>
      </c>
      <c r="D489" s="72">
        <v>1</v>
      </c>
      <c r="E489" s="67" t="s">
        <v>544</v>
      </c>
      <c r="F489" s="1">
        <v>56934.41</v>
      </c>
      <c r="G489" s="26">
        <v>56934.41</v>
      </c>
      <c r="H489" s="27">
        <f>G489/F489</f>
        <v>1</v>
      </c>
      <c r="I489" s="29"/>
      <c r="J489" s="28"/>
    </row>
    <row r="490" spans="1:10">
      <c r="A490" s="34"/>
      <c r="B490" s="32"/>
      <c r="C490" s="33" t="s">
        <v>512</v>
      </c>
      <c r="D490" s="72">
        <v>1</v>
      </c>
      <c r="E490" s="67" t="s">
        <v>544</v>
      </c>
      <c r="F490" s="1">
        <v>0</v>
      </c>
      <c r="G490" s="26">
        <v>0</v>
      </c>
      <c r="H490" s="27">
        <v>1</v>
      </c>
      <c r="I490" s="29"/>
      <c r="J490" s="28"/>
    </row>
    <row r="491" spans="1:10">
      <c r="A491" s="35"/>
      <c r="B491" s="32"/>
      <c r="C491" s="31" t="s">
        <v>513</v>
      </c>
      <c r="D491" s="71"/>
      <c r="E491" s="66"/>
      <c r="F491" s="1"/>
      <c r="G491" s="26"/>
      <c r="H491" s="36"/>
      <c r="I491" s="29"/>
      <c r="J491" s="28"/>
    </row>
    <row r="492" spans="1:10" ht="22.5">
      <c r="A492" s="35"/>
      <c r="B492" s="32"/>
      <c r="C492" s="33" t="s">
        <v>532</v>
      </c>
      <c r="D492" s="72">
        <v>1</v>
      </c>
      <c r="E492" s="67" t="s">
        <v>544</v>
      </c>
      <c r="F492" s="1">
        <v>72448.490000000005</v>
      </c>
      <c r="G492" s="26">
        <v>38140</v>
      </c>
      <c r="H492" s="36">
        <f>G492/F492</f>
        <v>0.52644299418800855</v>
      </c>
      <c r="I492" s="29"/>
      <c r="J492" s="28"/>
    </row>
    <row r="493" spans="1:10">
      <c r="A493" s="35"/>
      <c r="B493" s="32"/>
      <c r="C493" s="33" t="s">
        <v>515</v>
      </c>
      <c r="D493" s="72">
        <v>1</v>
      </c>
      <c r="E493" s="67" t="s">
        <v>544</v>
      </c>
      <c r="F493" s="1">
        <v>22442.67</v>
      </c>
      <c r="G493" s="26">
        <v>0</v>
      </c>
      <c r="H493" s="36">
        <f>G493/F493</f>
        <v>0</v>
      </c>
      <c r="I493" s="29"/>
      <c r="J493" s="28"/>
    </row>
    <row r="494" spans="1:10">
      <c r="A494" s="35"/>
      <c r="B494" s="32"/>
      <c r="C494" s="33" t="s">
        <v>516</v>
      </c>
      <c r="D494" s="72">
        <v>1</v>
      </c>
      <c r="E494" s="67" t="s">
        <v>544</v>
      </c>
      <c r="F494" s="1">
        <v>9562.06</v>
      </c>
      <c r="G494" s="26">
        <v>9562.06</v>
      </c>
      <c r="H494" s="36">
        <f>G494/F494</f>
        <v>1</v>
      </c>
      <c r="I494" s="29"/>
      <c r="J494" s="28"/>
    </row>
    <row r="495" spans="1:10">
      <c r="A495" s="35"/>
      <c r="B495" s="37"/>
      <c r="C495" s="31" t="s">
        <v>517</v>
      </c>
      <c r="D495" s="71"/>
      <c r="E495" s="66"/>
      <c r="F495" s="1"/>
      <c r="G495" s="38"/>
      <c r="H495" s="36"/>
      <c r="I495" s="29"/>
      <c r="J495" s="28"/>
    </row>
    <row r="496" spans="1:10" ht="22.5">
      <c r="A496" s="35"/>
      <c r="B496" s="37"/>
      <c r="C496" s="4" t="s">
        <v>533</v>
      </c>
      <c r="D496" s="73">
        <v>467.95</v>
      </c>
      <c r="E496" s="61" t="s">
        <v>541</v>
      </c>
      <c r="F496" s="1">
        <v>3242.8934999999997</v>
      </c>
      <c r="G496" s="57">
        <v>3242.8934999999997</v>
      </c>
      <c r="H496" s="36"/>
      <c r="I496" s="29"/>
      <c r="J496" s="28"/>
    </row>
    <row r="497" spans="1:10" ht="22.5">
      <c r="A497" s="35"/>
      <c r="B497" s="37"/>
      <c r="C497" s="30" t="s">
        <v>537</v>
      </c>
      <c r="D497" s="72">
        <v>1766.95</v>
      </c>
      <c r="E497" s="67" t="s">
        <v>541</v>
      </c>
      <c r="F497" s="1">
        <v>137963.45600000001</v>
      </c>
      <c r="G497" s="57">
        <v>137963.45600000001</v>
      </c>
      <c r="H497" s="36"/>
      <c r="I497" s="29"/>
      <c r="J497" s="28"/>
    </row>
    <row r="498" spans="1:10" ht="22.5">
      <c r="A498" s="35"/>
      <c r="B498" s="37"/>
      <c r="C498" s="30" t="s">
        <v>534</v>
      </c>
      <c r="D498" s="72">
        <v>390.83</v>
      </c>
      <c r="E498" s="67" t="s">
        <v>539</v>
      </c>
      <c r="F498" s="1">
        <v>7077.9312999999993</v>
      </c>
      <c r="G498" s="57">
        <v>7077.9312999999993</v>
      </c>
      <c r="H498" s="36"/>
      <c r="I498" s="29"/>
      <c r="J498" s="28"/>
    </row>
    <row r="499" spans="1:10">
      <c r="A499" s="35"/>
      <c r="B499" s="37"/>
      <c r="C499" s="30" t="s">
        <v>121</v>
      </c>
      <c r="D499" s="72">
        <v>393.96</v>
      </c>
      <c r="E499" s="67" t="s">
        <v>539</v>
      </c>
      <c r="F499" s="1">
        <v>4136.58</v>
      </c>
      <c r="G499" s="57">
        <v>4136.58</v>
      </c>
      <c r="H499" s="36"/>
      <c r="I499" s="29"/>
      <c r="J499" s="28"/>
    </row>
    <row r="500" spans="1:10">
      <c r="A500" s="35"/>
      <c r="B500" s="37"/>
      <c r="C500" s="30" t="s">
        <v>518</v>
      </c>
      <c r="D500" s="72">
        <v>1766.95</v>
      </c>
      <c r="E500" s="67" t="s">
        <v>541</v>
      </c>
      <c r="F500" s="1">
        <v>24613.613499999999</v>
      </c>
      <c r="G500" s="57">
        <v>24613.613499999999</v>
      </c>
      <c r="H500" s="36"/>
      <c r="I500" s="29"/>
      <c r="J500" s="28"/>
    </row>
    <row r="501" spans="1:10" ht="33.75">
      <c r="A501" s="35"/>
      <c r="B501" s="37"/>
      <c r="C501" s="3" t="s">
        <v>535</v>
      </c>
      <c r="D501" s="73">
        <v>718.95</v>
      </c>
      <c r="E501" s="61" t="s">
        <v>541</v>
      </c>
      <c r="F501" s="1">
        <v>2674.4940000000001</v>
      </c>
      <c r="G501" s="57">
        <v>2674.4940000000001</v>
      </c>
      <c r="H501" s="36"/>
      <c r="I501" s="29"/>
      <c r="J501" s="28"/>
    </row>
    <row r="502" spans="1:10" ht="33.75">
      <c r="A502" s="35"/>
      <c r="B502" s="37"/>
      <c r="C502" s="3" t="s">
        <v>520</v>
      </c>
      <c r="D502" s="73">
        <v>718.95</v>
      </c>
      <c r="E502" s="61" t="s">
        <v>541</v>
      </c>
      <c r="F502" s="1">
        <v>855.55050000000006</v>
      </c>
      <c r="G502" s="57">
        <v>855.55050000000006</v>
      </c>
      <c r="H502" s="36"/>
      <c r="I502" s="29"/>
      <c r="J502" s="28"/>
    </row>
    <row r="503" spans="1:10" ht="22.5">
      <c r="A503" s="35"/>
      <c r="B503" s="37"/>
      <c r="C503" s="3" t="s">
        <v>521</v>
      </c>
      <c r="D503" s="73">
        <v>345.1</v>
      </c>
      <c r="E503" s="61" t="s">
        <v>539</v>
      </c>
      <c r="F503" s="1">
        <v>3219.7830000000004</v>
      </c>
      <c r="G503" s="57">
        <v>3219.7830000000004</v>
      </c>
      <c r="H503" s="36"/>
      <c r="I503" s="29"/>
      <c r="J503" s="28"/>
    </row>
    <row r="504" spans="1:10" ht="22.5">
      <c r="A504" s="35"/>
      <c r="B504" s="37"/>
      <c r="C504" s="3" t="s">
        <v>522</v>
      </c>
      <c r="D504" s="73">
        <v>345.1</v>
      </c>
      <c r="E504" s="61" t="s">
        <v>539</v>
      </c>
      <c r="F504" s="1">
        <v>1118.1240000000003</v>
      </c>
      <c r="G504" s="57">
        <v>1118.1240000000003</v>
      </c>
      <c r="H504" s="36"/>
      <c r="I504" s="29"/>
      <c r="J504" s="28"/>
    </row>
    <row r="505" spans="1:10">
      <c r="A505" s="35"/>
      <c r="B505" s="37"/>
      <c r="C505" s="3" t="s">
        <v>523</v>
      </c>
      <c r="D505" s="73">
        <v>1104.3499999999999</v>
      </c>
      <c r="E505" s="61" t="s">
        <v>541</v>
      </c>
      <c r="F505" s="1">
        <v>30910.756499999996</v>
      </c>
      <c r="G505" s="57">
        <v>30910.756499999996</v>
      </c>
      <c r="H505" s="36"/>
      <c r="I505" s="29"/>
      <c r="J505" s="28"/>
    </row>
    <row r="506" spans="1:10" ht="33.75">
      <c r="A506" s="35"/>
      <c r="B506" s="37"/>
      <c r="C506" s="3" t="s">
        <v>524</v>
      </c>
      <c r="D506" s="73">
        <v>718.95</v>
      </c>
      <c r="E506" s="61" t="s">
        <v>541</v>
      </c>
      <c r="F506" s="1">
        <v>27018.141</v>
      </c>
      <c r="G506" s="57">
        <v>27018.141</v>
      </c>
      <c r="H506" s="36"/>
      <c r="I506" s="29"/>
      <c r="J506" s="28"/>
    </row>
    <row r="507" spans="1:10" ht="45">
      <c r="A507" s="35"/>
      <c r="B507" s="37"/>
      <c r="C507" s="3" t="s">
        <v>525</v>
      </c>
      <c r="D507" s="73">
        <v>718.95</v>
      </c>
      <c r="E507" s="61" t="s">
        <v>541</v>
      </c>
      <c r="F507" s="1">
        <v>23222.084999999999</v>
      </c>
      <c r="G507" s="57">
        <v>23222.084999999999</v>
      </c>
      <c r="H507" s="36"/>
      <c r="I507" s="29"/>
      <c r="J507" s="28"/>
    </row>
    <row r="508" spans="1:10" ht="56.25">
      <c r="A508" s="35"/>
      <c r="B508" s="37"/>
      <c r="C508" s="3" t="s">
        <v>526</v>
      </c>
      <c r="D508" s="73">
        <v>479.5</v>
      </c>
      <c r="E508" s="61" t="s">
        <v>541</v>
      </c>
      <c r="F508" s="1">
        <v>95372.55</v>
      </c>
      <c r="G508" s="38">
        <v>95372.55</v>
      </c>
      <c r="H508" s="36"/>
      <c r="I508" s="29"/>
      <c r="J508" s="28"/>
    </row>
    <row r="509" spans="1:10" ht="45">
      <c r="A509" s="35"/>
      <c r="B509" s="37"/>
      <c r="C509" s="3" t="s">
        <v>527</v>
      </c>
      <c r="D509" s="73">
        <v>-1</v>
      </c>
      <c r="E509" s="61" t="s">
        <v>541</v>
      </c>
      <c r="F509" s="1">
        <v>-86.94</v>
      </c>
      <c r="G509" s="38">
        <v>-86.94</v>
      </c>
      <c r="H509" s="36"/>
      <c r="I509" s="29"/>
      <c r="J509" s="28"/>
    </row>
    <row r="510" spans="1:10">
      <c r="A510" s="35"/>
      <c r="B510" s="37"/>
      <c r="C510" s="39" t="s">
        <v>519</v>
      </c>
      <c r="D510" s="73"/>
      <c r="E510" s="61"/>
      <c r="F510" s="5"/>
      <c r="G510" s="40"/>
      <c r="H510" s="36"/>
      <c r="I510" s="29"/>
      <c r="J510" s="28"/>
    </row>
    <row r="511" spans="1:10">
      <c r="A511" s="35"/>
      <c r="B511" s="37"/>
      <c r="C511" s="33" t="s">
        <v>518</v>
      </c>
      <c r="D511" s="74">
        <v>4914</v>
      </c>
      <c r="E511" s="68" t="s">
        <v>541</v>
      </c>
      <c r="F511" s="57">
        <v>68452.02</v>
      </c>
      <c r="G511" s="57">
        <v>68452.02</v>
      </c>
      <c r="H511" s="36"/>
      <c r="I511" s="29"/>
      <c r="J511" s="28"/>
    </row>
    <row r="512" spans="1:10" ht="22.5">
      <c r="A512" s="35"/>
      <c r="B512" s="37"/>
      <c r="C512" s="3" t="s">
        <v>551</v>
      </c>
      <c r="D512" s="75">
        <v>6926.61</v>
      </c>
      <c r="E512" s="4" t="s">
        <v>541</v>
      </c>
      <c r="F512" s="57">
        <v>25766.9892</v>
      </c>
      <c r="G512" s="57">
        <v>25766.9892</v>
      </c>
      <c r="H512" s="36"/>
      <c r="I512" s="29"/>
      <c r="J512" s="28"/>
    </row>
    <row r="513" spans="1:10" ht="33.75">
      <c r="A513" s="35"/>
      <c r="B513" s="37"/>
      <c r="C513" s="3" t="s">
        <v>520</v>
      </c>
      <c r="D513" s="75">
        <v>400</v>
      </c>
      <c r="E513" s="4" t="s">
        <v>541</v>
      </c>
      <c r="F513" s="57">
        <v>476</v>
      </c>
      <c r="G513" s="57">
        <v>476</v>
      </c>
      <c r="H513" s="36"/>
      <c r="I513" s="29"/>
      <c r="J513" s="28"/>
    </row>
    <row r="514" spans="1:10" ht="22.5">
      <c r="A514" s="35"/>
      <c r="B514" s="37"/>
      <c r="C514" s="3" t="s">
        <v>521</v>
      </c>
      <c r="D514" s="75">
        <v>255.25</v>
      </c>
      <c r="E514" s="4" t="s">
        <v>539</v>
      </c>
      <c r="F514" s="57">
        <v>2381.4825000000001</v>
      </c>
      <c r="G514" s="57">
        <v>2381.4825000000001</v>
      </c>
      <c r="H514" s="36"/>
      <c r="I514" s="29"/>
      <c r="J514" s="28"/>
    </row>
    <row r="515" spans="1:10" ht="22.5">
      <c r="A515" s="35"/>
      <c r="B515" s="37"/>
      <c r="C515" s="3" t="s">
        <v>522</v>
      </c>
      <c r="D515" s="75">
        <v>255.25</v>
      </c>
      <c r="E515" s="4" t="s">
        <v>539</v>
      </c>
      <c r="F515" s="57">
        <v>1240.5150000000001</v>
      </c>
      <c r="G515" s="57">
        <v>1240.5150000000001</v>
      </c>
      <c r="H515" s="27"/>
      <c r="I515" s="29"/>
      <c r="J515" s="28"/>
    </row>
    <row r="516" spans="1:10" ht="56.25">
      <c r="A516" s="35"/>
      <c r="B516" s="37"/>
      <c r="C516" s="3" t="s">
        <v>529</v>
      </c>
      <c r="D516" s="75">
        <v>400</v>
      </c>
      <c r="E516" s="4" t="s">
        <v>541</v>
      </c>
      <c r="F516" s="57">
        <v>11196</v>
      </c>
      <c r="G516" s="57">
        <v>11196</v>
      </c>
      <c r="H516" s="36"/>
      <c r="I516" s="29"/>
      <c r="J516" s="28"/>
    </row>
    <row r="517" spans="1:10" ht="33.75">
      <c r="A517" s="35"/>
      <c r="B517" s="37"/>
      <c r="C517" s="3" t="s">
        <v>530</v>
      </c>
      <c r="D517" s="75">
        <v>400</v>
      </c>
      <c r="E517" s="4" t="s">
        <v>541</v>
      </c>
      <c r="F517" s="57">
        <v>18008</v>
      </c>
      <c r="G517" s="57">
        <v>18008</v>
      </c>
      <c r="H517" s="36"/>
      <c r="I517" s="29"/>
      <c r="J517" s="28"/>
    </row>
    <row r="518" spans="1:10" ht="45">
      <c r="A518" s="35"/>
      <c r="B518" s="37"/>
      <c r="C518" s="3" t="s">
        <v>531</v>
      </c>
      <c r="D518" s="75">
        <v>400</v>
      </c>
      <c r="E518" s="4" t="s">
        <v>541</v>
      </c>
      <c r="F518" s="57">
        <v>12919.999999999998</v>
      </c>
      <c r="G518" s="57">
        <v>12919.999999999998</v>
      </c>
      <c r="H518" s="36"/>
      <c r="I518" s="29"/>
      <c r="J518" s="28"/>
    </row>
    <row r="519" spans="1:10">
      <c r="A519" s="35"/>
      <c r="B519" s="37"/>
      <c r="C519" s="3"/>
      <c r="D519" s="62"/>
      <c r="E519" s="62"/>
      <c r="F519" s="1"/>
      <c r="G519" s="2"/>
      <c r="H519" s="36"/>
      <c r="I519" s="29"/>
      <c r="J519" s="28"/>
    </row>
    <row r="520" spans="1:10">
      <c r="A520" s="35"/>
      <c r="B520" s="37"/>
      <c r="C520" s="3"/>
      <c r="D520" s="62"/>
      <c r="E520" s="62"/>
      <c r="F520" s="1"/>
      <c r="G520" s="38"/>
      <c r="H520" s="36"/>
      <c r="I520" s="29"/>
      <c r="J520" s="28"/>
    </row>
    <row r="521" spans="1:10" ht="12" thickBot="1">
      <c r="A521" s="41"/>
      <c r="B521" s="42"/>
      <c r="C521" s="43" t="s">
        <v>6</v>
      </c>
      <c r="D521" s="63"/>
      <c r="E521" s="63"/>
      <c r="F521" s="44"/>
      <c r="G521" s="44">
        <f>SUM(G6:G520)</f>
        <v>4569391.2079499979</v>
      </c>
      <c r="H521" s="45"/>
    </row>
    <row r="522" spans="1:10">
      <c r="A522" s="46"/>
      <c r="B522" s="46"/>
      <c r="C522" s="47"/>
      <c r="D522" s="47"/>
      <c r="E522" s="47"/>
      <c r="F522" s="48"/>
      <c r="G522" s="48"/>
      <c r="H522" s="49"/>
    </row>
    <row r="523" spans="1:10" ht="86.25" customHeight="1">
      <c r="A523" s="46"/>
      <c r="B523" s="46"/>
      <c r="C523" s="47"/>
      <c r="D523" s="47"/>
      <c r="E523" s="47"/>
      <c r="F523" s="50" t="s">
        <v>528</v>
      </c>
      <c r="G523" s="8">
        <v>4567789.8499999996</v>
      </c>
      <c r="H523" s="49"/>
    </row>
    <row r="524" spans="1:10" ht="86.25" customHeight="1">
      <c r="A524" s="46"/>
      <c r="B524" s="46"/>
      <c r="C524" s="47"/>
      <c r="D524" s="47"/>
      <c r="E524" s="47"/>
      <c r="F524" s="50" t="s">
        <v>553</v>
      </c>
      <c r="G524" s="8">
        <f>SUM(G521,-G523)</f>
        <v>1601.3579499982297</v>
      </c>
      <c r="H524" s="49"/>
    </row>
    <row r="525" spans="1:10">
      <c r="A525" s="46"/>
      <c r="B525" s="46"/>
      <c r="C525" s="47"/>
      <c r="D525" s="47"/>
      <c r="E525" s="47"/>
      <c r="F525" s="51"/>
      <c r="G525" s="51"/>
      <c r="H525" s="49"/>
    </row>
    <row r="526" spans="1:10">
      <c r="A526" s="46"/>
      <c r="B526" s="46"/>
      <c r="C526" s="52"/>
      <c r="D526" s="52"/>
      <c r="E526" s="52"/>
      <c r="F526" s="51"/>
      <c r="G526" s="53"/>
      <c r="H526" s="54"/>
    </row>
    <row r="527" spans="1:10" ht="25.5" customHeight="1">
      <c r="A527" s="46"/>
      <c r="B527" s="46"/>
      <c r="C527" s="55"/>
      <c r="D527" s="55"/>
      <c r="E527" s="55"/>
      <c r="F527" s="55"/>
    </row>
  </sheetData>
  <autoFilter ref="A4:H494">
    <filterColumn colId="6" showButton="0"/>
  </autoFilter>
  <mergeCells count="2">
    <mergeCell ref="G4:H4"/>
    <mergeCell ref="A2:H2"/>
  </mergeCells>
  <pageMargins left="1.2992125984251968" right="0.70866141732283461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całościowe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Jerzy Taciak</cp:lastModifiedBy>
  <cp:lastPrinted>2022-12-05T10:06:59Z</cp:lastPrinted>
  <dcterms:created xsi:type="dcterms:W3CDTF">2019-09-24T16:14:22Z</dcterms:created>
  <dcterms:modified xsi:type="dcterms:W3CDTF">2023-01-17T07:34:46Z</dcterms:modified>
</cp:coreProperties>
</file>