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6" windowWidth="15240" windowHeight="7956"/>
  </bookViews>
  <sheets>
    <sheet name="Arkusz1" sheetId="1" r:id="rId1"/>
  </sheets>
  <definedNames>
    <definedName name="_xlnm.Print_Area" localSheetId="0">Arkusz1!$A$3:$L$290</definedName>
  </definedNames>
  <calcPr calcId="145621" iterateDelta="1E-4"/>
</workbook>
</file>

<file path=xl/calcChain.xml><?xml version="1.0" encoding="utf-8"?>
<calcChain xmlns="http://schemas.openxmlformats.org/spreadsheetml/2006/main">
  <c r="E262" i="1" l="1"/>
  <c r="E255" i="1"/>
  <c r="E247" i="1"/>
  <c r="E238" i="1"/>
  <c r="E230" i="1"/>
  <c r="E229" i="1"/>
  <c r="E213" i="1"/>
  <c r="E207" i="1"/>
  <c r="E188" i="1"/>
  <c r="E163" i="1"/>
  <c r="E122" i="1"/>
  <c r="E92" i="1"/>
  <c r="E91" i="1"/>
  <c r="E47" i="1"/>
  <c r="E38" i="1"/>
  <c r="E31" i="1"/>
  <c r="E22" i="1"/>
  <c r="E6" i="1"/>
  <c r="E289" i="1" l="1"/>
  <c r="E281" i="1"/>
  <c r="E275" i="1"/>
  <c r="E269" i="1"/>
  <c r="E220" i="1" l="1"/>
  <c r="E131" i="1" l="1"/>
  <c r="E173" i="1" l="1"/>
  <c r="E114" i="1" l="1"/>
  <c r="E106" i="1" l="1"/>
  <c r="E69" i="1"/>
  <c r="E61" i="1"/>
  <c r="E76" i="1"/>
  <c r="E99" i="1" l="1"/>
  <c r="E83" i="1"/>
  <c r="E14" i="1"/>
  <c r="E197" i="1" l="1"/>
  <c r="E139" i="1" l="1"/>
</calcChain>
</file>

<file path=xl/sharedStrings.xml><?xml version="1.0" encoding="utf-8"?>
<sst xmlns="http://schemas.openxmlformats.org/spreadsheetml/2006/main" count="656" uniqueCount="135">
  <si>
    <t xml:space="preserve">LP. </t>
  </si>
  <si>
    <t>NAZWA MIEDZYNARODOWA</t>
  </si>
  <si>
    <t>DAWKA</t>
  </si>
  <si>
    <t>POSTAĆ</t>
  </si>
  <si>
    <t>ILOSĆ OFEROWANYCH OPAKOWAŃ</t>
  </si>
  <si>
    <t>WARTOŚĆ NETTO</t>
  </si>
  <si>
    <t>WARTOŚĆ BRUTTO</t>
  </si>
  <si>
    <t>Nazwa handlowa, wielkość opakowania, KOD EAN</t>
  </si>
  <si>
    <t>1.</t>
  </si>
  <si>
    <t>ILOSĆ (mg)</t>
  </si>
  <si>
    <t>VAT [%]</t>
  </si>
  <si>
    <t xml:space="preserve">tabl.powlekana </t>
  </si>
  <si>
    <t xml:space="preserve">CENA NETTO </t>
  </si>
  <si>
    <t xml:space="preserve">CENA BRUTTO </t>
  </si>
  <si>
    <t>pakiet 1 - Abemaciclibum</t>
  </si>
  <si>
    <t>pakiet 2 - darolutamidum</t>
  </si>
  <si>
    <t>300mg</t>
  </si>
  <si>
    <t>ILOSĆ szt</t>
  </si>
  <si>
    <t>pakiet 3 -enzalutamidum</t>
  </si>
  <si>
    <t>40mg</t>
  </si>
  <si>
    <t>tabl.powlekana /kaps.miękka</t>
  </si>
  <si>
    <t>pakiet 4 - olaparibum</t>
  </si>
  <si>
    <t>100mg</t>
  </si>
  <si>
    <t>tabl.powlekane</t>
  </si>
  <si>
    <t>2.</t>
  </si>
  <si>
    <t>150mg</t>
  </si>
  <si>
    <t>pakiet5- palbociclibum</t>
  </si>
  <si>
    <t>tabl. powlekana</t>
  </si>
  <si>
    <t>ILOSĆ mg</t>
  </si>
  <si>
    <t>pakiet 6 - ribociclibum</t>
  </si>
  <si>
    <t>200mg</t>
  </si>
  <si>
    <t>pakiet 7 - talazoparibum</t>
  </si>
  <si>
    <t>pakiet 8 - crizotinibum</t>
  </si>
  <si>
    <t>kaps.twarde</t>
  </si>
  <si>
    <t>pakiet 9- lorlatinibum</t>
  </si>
  <si>
    <t>pakiet 10 - osimetrinibum</t>
  </si>
  <si>
    <t>pakiet 11- apalutamidum</t>
  </si>
  <si>
    <t>60mg</t>
  </si>
  <si>
    <t>pakiet 12 - trifluridinum+tipiracilum</t>
  </si>
  <si>
    <t>15+6,14 mg</t>
  </si>
  <si>
    <t>20+8,19 mg</t>
  </si>
  <si>
    <t>pakiet 13- afatinibum</t>
  </si>
  <si>
    <t>pakiet 14- alectinibum</t>
  </si>
  <si>
    <t>pakiet 15 - entrectinibum</t>
  </si>
  <si>
    <t>pakiet 16 - nintedanibum</t>
  </si>
  <si>
    <t>kaps.miękkie</t>
  </si>
  <si>
    <t>koncentrat do sporządzania roztworu do infuzji</t>
  </si>
  <si>
    <t>pakiet 17 - Aflibercept</t>
  </si>
  <si>
    <t>pakiet 18 - Avelumabum</t>
  </si>
  <si>
    <t>koncentrat do sporządzania roztworu do infuzji, fiol.</t>
  </si>
  <si>
    <t>pakiet 19 - Cabazitaxelum</t>
  </si>
  <si>
    <t>pakiet 20 - Cetuximabum</t>
  </si>
  <si>
    <t>roztwór do infuzji fiol.</t>
  </si>
  <si>
    <t>pakiet 21 - Panitumumabum</t>
  </si>
  <si>
    <t>pakiet 22 - Sacituzumabum govitecanum</t>
  </si>
  <si>
    <t>proszek do sporządzania koncentratu roztworu do infuzji, fiol.</t>
  </si>
  <si>
    <t>pakiet 23 - trastuzumabum</t>
  </si>
  <si>
    <t>pakiet 24 - trastuzumabum emtansinum</t>
  </si>
  <si>
    <t>1mg *</t>
  </si>
  <si>
    <t>*Zakup realizowany w dawkach dostępnych u producenta ilość mg cena za mg</t>
  </si>
  <si>
    <t>20mg/ml</t>
  </si>
  <si>
    <t xml:space="preserve">koncentrat do sporządzania roztworu do infuzji, fiol. A 10ml </t>
  </si>
  <si>
    <t>Avelumabum stosowany w programie B.141</t>
  </si>
  <si>
    <t>Niraparibum stosowany w programie B.50</t>
  </si>
  <si>
    <t>Enzalutamidum stosowany w programiw B.56</t>
  </si>
  <si>
    <t>Darolutamnidum stosowany w programie B.56</t>
  </si>
  <si>
    <t>Cabazitaxelum stosowany w programie B.56</t>
  </si>
  <si>
    <t>Apalutamidum stosowany w programie B.56</t>
  </si>
  <si>
    <t>Afatinibum stosowany w programie B.6</t>
  </si>
  <si>
    <t>*1mg</t>
  </si>
  <si>
    <t>Nintedanibum stosowany w programie B.6</t>
  </si>
  <si>
    <t>Osimetrinibum stosowany w programie B.6</t>
  </si>
  <si>
    <t>Crizotinibum stosowany w programie B.6</t>
  </si>
  <si>
    <t>Lorlatinibum stosowany w programie B.6</t>
  </si>
  <si>
    <t>Alectinibum stosowany w programie B.6</t>
  </si>
  <si>
    <t>Entrectinibum stosowany w programie B.6</t>
  </si>
  <si>
    <t>ILOŚĆ SZT</t>
  </si>
  <si>
    <t xml:space="preserve"> 5 mg/ml</t>
  </si>
  <si>
    <t>koncentrat do sporządzania roztworu do infuzji (jałowy koncentrat) 1 fiol.po 10 ml</t>
  </si>
  <si>
    <t>Abemaciclibum stosowany w programie B.9</t>
  </si>
  <si>
    <t>Talazoparibum stosowany w programie B.9</t>
  </si>
  <si>
    <t xml:space="preserve"> Sacituzumabum govitecanum stosowany w programie B.9</t>
  </si>
  <si>
    <t>Palbociclibum stosowany w programie B.9</t>
  </si>
  <si>
    <t>Ribociclibum stosowany w programie B.9</t>
  </si>
  <si>
    <t>trastuzumabum emtansinum stosowany w programie B.9</t>
  </si>
  <si>
    <t>600mg</t>
  </si>
  <si>
    <t>roztwór do wstrzykiwań, fiol.a 5ml</t>
  </si>
  <si>
    <t>Trastuzumabum stosowany w programie B.9</t>
  </si>
  <si>
    <t>Pertuzumabum - lek stosowany w programie B.9.FM</t>
  </si>
  <si>
    <t xml:space="preserve">420mg </t>
  </si>
  <si>
    <t>koncentrat do sporządzania roztworu do infuzji 1 fiol.</t>
  </si>
  <si>
    <t>Aflibercept stosowany w programie B.4</t>
  </si>
  <si>
    <t>Cetuximabum stosowany w programiw B.4</t>
  </si>
  <si>
    <t>Panitumumabum stosowany w programie B.4</t>
  </si>
  <si>
    <t>trifluridinum+tipiracilum stosowany w programie B.4</t>
  </si>
  <si>
    <t>Olaparibum stosowany w programie B.50, B.56</t>
  </si>
  <si>
    <t>Enfortumabum vedotini - lek stosowny w programnie B.141</t>
  </si>
  <si>
    <t>proszek do sporządzania koncentratu roztworu do infuzji, 1 fiol.</t>
  </si>
  <si>
    <t>1mg*</t>
  </si>
  <si>
    <t>ILOŚĆ MG</t>
  </si>
  <si>
    <t>10 mg/ml</t>
  </si>
  <si>
    <t>koncentrat do sporządzania roztworu do infuzji, 1 fiol.po 10 ml</t>
  </si>
  <si>
    <t>koncentrat do sporządzania roztworu do infuzji, 1 fiol.po 4 ml</t>
  </si>
  <si>
    <t>Nivolumabum - stosowany w programie B.141, B.6, B.4</t>
  </si>
  <si>
    <t>Atezolizumabum  - stosowany w programie B. 6</t>
  </si>
  <si>
    <t>Durvalumabum- stosowany w programie B. 6</t>
  </si>
  <si>
    <t>25 mg/ml</t>
  </si>
  <si>
    <t>koncentrat do sporządzania roztworu do infuzji, fiol. 4ml</t>
  </si>
  <si>
    <t>Pembrolizumabum- stosowany w programie B. 6, B.9, B.4</t>
  </si>
  <si>
    <t>ILOŚĆ FIOL.</t>
  </si>
  <si>
    <t>Cemiplimabum- stosowany w programie B. 6</t>
  </si>
  <si>
    <t>350 mg</t>
  </si>
  <si>
    <t xml:space="preserve">koncentrat do sporządzania roztworu do infuzji,fiol. </t>
  </si>
  <si>
    <t>Sotorasibum- stosowany w programie B. 6</t>
  </si>
  <si>
    <t>120mg</t>
  </si>
  <si>
    <t>tabl. powlekane</t>
  </si>
  <si>
    <t>Alpelisibum- stosowany w programie B. 9</t>
  </si>
  <si>
    <t>150 mg</t>
  </si>
  <si>
    <t>Tucatinibum- stosowany w programie B. 9</t>
  </si>
  <si>
    <t>Lapatynibum- stosowany w programie B. 9</t>
  </si>
  <si>
    <t>250mg</t>
  </si>
  <si>
    <t>Ipilimumabum - lek stosowany w programie B.6., B.4</t>
  </si>
  <si>
    <t>pakiet 36</t>
  </si>
  <si>
    <t>pakiet 25 - Niraparibum</t>
  </si>
  <si>
    <t>pakiet  26 - Ipilimumabum</t>
  </si>
  <si>
    <t>pakiet 27 -Pertuzumabum</t>
  </si>
  <si>
    <t>pakiet 28- Enfortumabum vedotini</t>
  </si>
  <si>
    <t>pakiet 29 -Nivolumabum</t>
  </si>
  <si>
    <t>pakiet 30 Atezolizumabum</t>
  </si>
  <si>
    <t>pakiet 31 -Durvalumabum</t>
  </si>
  <si>
    <t>pakiet 32 - Pembrolizumabum</t>
  </si>
  <si>
    <t>pakiet 33 - Cemiplimabum</t>
  </si>
  <si>
    <t>pakiet 34- Sotorasibum</t>
  </si>
  <si>
    <t>pakiet 35 - Alpelisibum</t>
  </si>
  <si>
    <t>pakiet 37 - Lapatynibum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</si>
</sst>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[$-415]General"/>
  </numFmts>
  <fonts count="11">
    <font>
      <sz val="11"/>
      <color theme="1"/>
      <name val="Czcionka tekstu podstawowego"/>
      <family val="2"/>
      <charset val="238"/>
    </font>
    <font>
      <sz val="11"/>
      <color rgb="FF000000"/>
      <name val="Czcionka tekstu podstawowego"/>
      <charset val="238"/>
    </font>
    <font>
      <sz val="10"/>
      <color theme="1"/>
      <name val="Arial"/>
      <family val="2"/>
      <charset val="238"/>
    </font>
    <font>
      <sz val="10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rgb="FF000000"/>
      <name val="Calibri"/>
      <family val="2"/>
    </font>
    <font>
      <b/>
      <sz val="8"/>
      <color theme="1"/>
      <name val="Arial"/>
      <family val="2"/>
      <charset val="238"/>
    </font>
    <font>
      <sz val="8"/>
      <color theme="1"/>
      <name val="Czcionka tekstu podstawowego"/>
      <family val="2"/>
      <charset val="238"/>
    </font>
    <font>
      <sz val="8"/>
      <color theme="1"/>
      <name val="Arial"/>
      <family val="2"/>
      <charset val="238"/>
    </font>
    <font>
      <sz val="8"/>
      <color rgb="FF000000"/>
      <name val="Calibri"/>
      <family val="2"/>
      <charset val="238"/>
    </font>
    <font>
      <sz val="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/>
    <xf numFmtId="0" fontId="4" fillId="0" borderId="0"/>
    <xf numFmtId="0" fontId="5" fillId="0" borderId="0" applyBorder="0"/>
  </cellStyleXfs>
  <cellXfs count="27">
    <xf numFmtId="0" fontId="0" fillId="0" borderId="0" xfId="0"/>
    <xf numFmtId="0" fontId="3" fillId="0" borderId="0" xfId="0" applyFont="1"/>
    <xf numFmtId="44" fontId="3" fillId="0" borderId="0" xfId="0" applyNumberFormat="1" applyFont="1"/>
    <xf numFmtId="0" fontId="3" fillId="2" borderId="0" xfId="0" applyFont="1" applyFill="1"/>
    <xf numFmtId="0" fontId="3" fillId="3" borderId="0" xfId="0" applyFont="1" applyFill="1"/>
    <xf numFmtId="44" fontId="3" fillId="3" borderId="0" xfId="0" applyNumberFormat="1" applyFont="1" applyFill="1"/>
    <xf numFmtId="44" fontId="2" fillId="3" borderId="0" xfId="0" applyNumberFormat="1" applyFont="1" applyFill="1" applyBorder="1"/>
    <xf numFmtId="0" fontId="6" fillId="3" borderId="1" xfId="0" applyFont="1" applyFill="1" applyBorder="1" applyAlignment="1">
      <alignment wrapText="1"/>
    </xf>
    <xf numFmtId="44" fontId="6" fillId="3" borderId="1" xfId="0" applyNumberFormat="1" applyFont="1" applyFill="1" applyBorder="1" applyAlignment="1">
      <alignment wrapText="1"/>
    </xf>
    <xf numFmtId="0" fontId="7" fillId="3" borderId="0" xfId="0" applyFont="1" applyFill="1"/>
    <xf numFmtId="0" fontId="8" fillId="3" borderId="0" xfId="0" applyFont="1" applyFill="1"/>
    <xf numFmtId="0" fontId="8" fillId="3" borderId="1" xfId="0" applyFont="1" applyFill="1" applyBorder="1"/>
    <xf numFmtId="0" fontId="8" fillId="3" borderId="1" xfId="0" applyFont="1" applyFill="1" applyBorder="1" applyAlignment="1">
      <alignment wrapText="1"/>
    </xf>
    <xf numFmtId="44" fontId="8" fillId="3" borderId="1" xfId="0" applyNumberFormat="1" applyFont="1" applyFill="1" applyBorder="1"/>
    <xf numFmtId="0" fontId="8" fillId="3" borderId="0" xfId="0" applyFont="1" applyFill="1" applyBorder="1"/>
    <xf numFmtId="44" fontId="8" fillId="3" borderId="0" xfId="0" applyNumberFormat="1" applyFont="1" applyFill="1" applyBorder="1"/>
    <xf numFmtId="0" fontId="6" fillId="3" borderId="1" xfId="2" applyFont="1" applyFill="1" applyBorder="1" applyAlignment="1">
      <alignment wrapText="1"/>
    </xf>
    <xf numFmtId="44" fontId="6" fillId="3" borderId="1" xfId="2" applyNumberFormat="1" applyFont="1" applyFill="1" applyBorder="1" applyAlignment="1">
      <alignment wrapText="1"/>
    </xf>
    <xf numFmtId="0" fontId="8" fillId="3" borderId="1" xfId="2" applyFont="1" applyFill="1" applyBorder="1"/>
    <xf numFmtId="0" fontId="8" fillId="3" borderId="1" xfId="2" applyFont="1" applyFill="1" applyBorder="1" applyAlignment="1">
      <alignment wrapText="1"/>
    </xf>
    <xf numFmtId="44" fontId="8" fillId="3" borderId="1" xfId="2" applyNumberFormat="1" applyFont="1" applyFill="1" applyBorder="1"/>
    <xf numFmtId="0" fontId="7" fillId="3" borderId="0" xfId="2" applyFont="1" applyFill="1"/>
    <xf numFmtId="44" fontId="7" fillId="3" borderId="0" xfId="0" applyNumberFormat="1" applyFont="1" applyFill="1"/>
    <xf numFmtId="49" fontId="9" fillId="3" borderId="1" xfId="3" applyNumberFormat="1" applyFont="1" applyFill="1" applyBorder="1" applyAlignment="1">
      <alignment horizontal="left" vertical="center" wrapText="1"/>
    </xf>
    <xf numFmtId="44" fontId="7" fillId="3" borderId="0" xfId="2" applyNumberFormat="1" applyFont="1" applyFill="1"/>
    <xf numFmtId="0" fontId="10" fillId="3" borderId="0" xfId="0" applyFont="1" applyFill="1"/>
    <xf numFmtId="0" fontId="8" fillId="3" borderId="0" xfId="2" applyFont="1" applyFill="1" applyBorder="1"/>
  </cellXfs>
  <cellStyles count="4">
    <cellStyle name="Excel Built-in Normal" xfId="1"/>
    <cellStyle name="Normalny" xfId="0" builtinId="0"/>
    <cellStyle name="Normalny 2" xfId="2"/>
    <cellStyle name="Normalny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CR422"/>
  <sheetViews>
    <sheetView tabSelected="1" topLeftCell="A9" zoomScaleNormal="100" workbookViewId="0">
      <selection activeCell="I5" sqref="I5"/>
    </sheetView>
  </sheetViews>
  <sheetFormatPr defaultColWidth="9" defaultRowHeight="13.2"/>
  <cols>
    <col min="1" max="1" width="4.8984375" style="1" customWidth="1"/>
    <col min="2" max="2" width="21.09765625" style="1" customWidth="1"/>
    <col min="3" max="3" width="10.69921875" style="1" customWidth="1"/>
    <col min="4" max="4" width="12.69921875" style="1" customWidth="1"/>
    <col min="5" max="5" width="9.3984375" style="1" customWidth="1"/>
    <col min="6" max="6" width="11.3984375" style="1" customWidth="1"/>
    <col min="7" max="7" width="12.5" style="1" customWidth="1"/>
    <col min="8" max="8" width="9.69921875" style="1" customWidth="1"/>
    <col min="9" max="9" width="11.09765625" style="1" customWidth="1"/>
    <col min="10" max="10" width="15" style="1" customWidth="1"/>
    <col min="11" max="11" width="16.3984375" style="1" customWidth="1"/>
    <col min="12" max="13" width="9" style="1"/>
    <col min="14" max="14" width="14" style="1" bestFit="1" customWidth="1"/>
    <col min="15" max="17" width="9" style="1"/>
    <col min="18" max="18" width="13.09765625" style="1" bestFit="1" customWidth="1"/>
    <col min="19" max="16384" width="9" style="1"/>
  </cols>
  <sheetData>
    <row r="3" spans="1:96" s="3" customFormat="1">
      <c r="A3" s="9"/>
      <c r="B3" s="10" t="s">
        <v>14</v>
      </c>
      <c r="C3" s="9"/>
      <c r="D3" s="9"/>
      <c r="E3" s="9"/>
      <c r="F3" s="9"/>
      <c r="G3" s="10"/>
      <c r="H3" s="9"/>
      <c r="I3" s="9"/>
      <c r="J3" s="9"/>
      <c r="K3" s="9"/>
      <c r="L3" s="9"/>
      <c r="M3" s="9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</row>
    <row r="4" spans="1:96" s="3" customFormat="1">
      <c r="A4" s="9"/>
      <c r="B4" s="9"/>
      <c r="C4" s="9"/>
      <c r="D4" s="9"/>
      <c r="E4" s="9"/>
      <c r="F4" s="9"/>
      <c r="G4" s="10"/>
      <c r="H4" s="9"/>
      <c r="I4" s="9"/>
      <c r="J4" s="9"/>
      <c r="K4" s="9"/>
      <c r="L4" s="9"/>
      <c r="M4" s="9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</row>
    <row r="5" spans="1:96" s="3" customFormat="1" ht="51.6">
      <c r="A5" s="7" t="s">
        <v>0</v>
      </c>
      <c r="B5" s="7" t="s">
        <v>1</v>
      </c>
      <c r="C5" s="7" t="s">
        <v>2</v>
      </c>
      <c r="D5" s="7" t="s">
        <v>3</v>
      </c>
      <c r="E5" s="7" t="s">
        <v>9</v>
      </c>
      <c r="F5" s="7" t="s">
        <v>4</v>
      </c>
      <c r="G5" s="8" t="s">
        <v>12</v>
      </c>
      <c r="H5" s="7" t="s">
        <v>10</v>
      </c>
      <c r="I5" s="8" t="s">
        <v>13</v>
      </c>
      <c r="J5" s="7" t="s">
        <v>5</v>
      </c>
      <c r="K5" s="7" t="s">
        <v>6</v>
      </c>
      <c r="L5" s="7" t="s">
        <v>7</v>
      </c>
      <c r="M5" s="9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</row>
    <row r="6" spans="1:96" s="3" customFormat="1" ht="33.75" customHeight="1">
      <c r="A6" s="11" t="s">
        <v>8</v>
      </c>
      <c r="B6" s="12" t="s">
        <v>79</v>
      </c>
      <c r="C6" s="11" t="s">
        <v>58</v>
      </c>
      <c r="D6" s="12" t="s">
        <v>11</v>
      </c>
      <c r="E6" s="11">
        <f>2*300*365</f>
        <v>219000</v>
      </c>
      <c r="F6" s="11"/>
      <c r="G6" s="13"/>
      <c r="H6" s="11"/>
      <c r="I6" s="13"/>
      <c r="J6" s="13"/>
      <c r="K6" s="13"/>
      <c r="L6" s="11"/>
      <c r="M6" s="9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</row>
    <row r="7" spans="1:96" s="3" customFormat="1">
      <c r="A7" s="9"/>
      <c r="B7" s="9"/>
      <c r="C7" s="9"/>
      <c r="D7" s="9"/>
      <c r="E7" s="9"/>
      <c r="F7" s="9"/>
      <c r="G7" s="9"/>
      <c r="H7" s="9"/>
      <c r="I7" s="9"/>
      <c r="J7" s="13"/>
      <c r="K7" s="13"/>
      <c r="L7" s="9"/>
      <c r="M7" s="9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</row>
    <row r="8" spans="1:96" s="3" customFormat="1">
      <c r="A8" s="9"/>
      <c r="B8" s="9"/>
      <c r="C8" s="9"/>
      <c r="D8" s="9"/>
      <c r="E8" s="9"/>
      <c r="F8" s="9"/>
      <c r="G8" s="10"/>
      <c r="H8" s="9"/>
      <c r="I8" s="9"/>
      <c r="J8" s="9"/>
      <c r="K8" s="9"/>
      <c r="L8" s="9"/>
      <c r="M8" s="9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</row>
    <row r="9" spans="1:96" s="3" customFormat="1">
      <c r="A9" s="9"/>
      <c r="B9" s="9" t="s">
        <v>59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</row>
    <row r="10" spans="1:96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4"/>
      <c r="O10" s="4"/>
      <c r="P10" s="4"/>
      <c r="Q10" s="4"/>
      <c r="R10" s="5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</row>
    <row r="11" spans="1:96" s="3" customFormat="1">
      <c r="A11" s="9"/>
      <c r="B11" s="10" t="s">
        <v>15</v>
      </c>
      <c r="C11" s="9"/>
      <c r="D11" s="9"/>
      <c r="E11" s="9"/>
      <c r="F11" s="9"/>
      <c r="G11" s="10"/>
      <c r="H11" s="9"/>
      <c r="I11" s="9"/>
      <c r="J11" s="9"/>
      <c r="K11" s="9"/>
      <c r="L11" s="9"/>
      <c r="M11" s="9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</row>
    <row r="12" spans="1:96" s="3" customFormat="1">
      <c r="A12" s="9"/>
      <c r="B12" s="9"/>
      <c r="C12" s="9"/>
      <c r="D12" s="9"/>
      <c r="E12" s="9"/>
      <c r="F12" s="9"/>
      <c r="G12" s="10"/>
      <c r="H12" s="9"/>
      <c r="I12" s="9"/>
      <c r="J12" s="9"/>
      <c r="K12" s="9"/>
      <c r="L12" s="9"/>
      <c r="M12" s="9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</row>
    <row r="13" spans="1:96" s="3" customFormat="1" ht="51.6">
      <c r="A13" s="7" t="s">
        <v>0</v>
      </c>
      <c r="B13" s="7" t="s">
        <v>1</v>
      </c>
      <c r="C13" s="7" t="s">
        <v>2</v>
      </c>
      <c r="D13" s="7" t="s">
        <v>3</v>
      </c>
      <c r="E13" s="7" t="s">
        <v>17</v>
      </c>
      <c r="F13" s="7" t="s">
        <v>4</v>
      </c>
      <c r="G13" s="8" t="s">
        <v>12</v>
      </c>
      <c r="H13" s="7" t="s">
        <v>10</v>
      </c>
      <c r="I13" s="8" t="s">
        <v>13</v>
      </c>
      <c r="J13" s="7" t="s">
        <v>5</v>
      </c>
      <c r="K13" s="7" t="s">
        <v>6</v>
      </c>
      <c r="L13" s="7" t="s">
        <v>7</v>
      </c>
      <c r="M13" s="9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</row>
    <row r="14" spans="1:96" s="3" customFormat="1" ht="24.75" customHeight="1">
      <c r="A14" s="11" t="s">
        <v>8</v>
      </c>
      <c r="B14" s="12" t="s">
        <v>65</v>
      </c>
      <c r="C14" s="11" t="s">
        <v>16</v>
      </c>
      <c r="D14" s="12" t="s">
        <v>11</v>
      </c>
      <c r="E14" s="11">
        <f>4*365</f>
        <v>1460</v>
      </c>
      <c r="F14" s="11"/>
      <c r="G14" s="13"/>
      <c r="H14" s="11"/>
      <c r="I14" s="13"/>
      <c r="J14" s="13"/>
      <c r="K14" s="13"/>
      <c r="L14" s="11"/>
      <c r="M14" s="9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</row>
    <row r="15" spans="1:96" s="3" customFormat="1">
      <c r="A15" s="9"/>
      <c r="B15" s="9"/>
      <c r="C15" s="9"/>
      <c r="D15" s="9"/>
      <c r="E15" s="9"/>
      <c r="F15" s="9"/>
      <c r="G15" s="9"/>
      <c r="H15" s="9"/>
      <c r="I15" s="9"/>
      <c r="J15" s="13"/>
      <c r="K15" s="13"/>
      <c r="L15" s="9"/>
      <c r="M15" s="9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</row>
    <row r="16" spans="1:96">
      <c r="A16" s="9"/>
      <c r="B16" s="9"/>
      <c r="C16" s="9"/>
      <c r="D16" s="9"/>
      <c r="E16" s="9"/>
      <c r="F16" s="9"/>
      <c r="G16" s="10"/>
      <c r="H16" s="9"/>
      <c r="I16" s="9"/>
      <c r="J16" s="9"/>
      <c r="K16" s="9"/>
      <c r="L16" s="9"/>
      <c r="M16" s="9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</row>
    <row r="17" spans="1:96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</row>
    <row r="18" spans="1:96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</row>
    <row r="19" spans="1:96" s="3" customFormat="1">
      <c r="A19" s="9"/>
      <c r="B19" s="10" t="s">
        <v>18</v>
      </c>
      <c r="C19" s="9"/>
      <c r="D19" s="9"/>
      <c r="E19" s="9"/>
      <c r="F19" s="9"/>
      <c r="G19" s="10"/>
      <c r="H19" s="9"/>
      <c r="I19" s="9"/>
      <c r="J19" s="9"/>
      <c r="K19" s="9"/>
      <c r="L19" s="9"/>
      <c r="M19" s="9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</row>
    <row r="20" spans="1:96" s="3" customFormat="1">
      <c r="A20" s="9"/>
      <c r="B20" s="9"/>
      <c r="C20" s="9"/>
      <c r="D20" s="9"/>
      <c r="E20" s="9"/>
      <c r="F20" s="9"/>
      <c r="G20" s="10"/>
      <c r="H20" s="9"/>
      <c r="I20" s="9"/>
      <c r="J20" s="9"/>
      <c r="K20" s="9"/>
      <c r="L20" s="9"/>
      <c r="M20" s="9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</row>
    <row r="21" spans="1:96" s="3" customFormat="1" ht="51.6">
      <c r="A21" s="7" t="s">
        <v>0</v>
      </c>
      <c r="B21" s="7" t="s">
        <v>1</v>
      </c>
      <c r="C21" s="7" t="s">
        <v>2</v>
      </c>
      <c r="D21" s="7" t="s">
        <v>3</v>
      </c>
      <c r="E21" s="7" t="s">
        <v>17</v>
      </c>
      <c r="F21" s="7" t="s">
        <v>4</v>
      </c>
      <c r="G21" s="8" t="s">
        <v>12</v>
      </c>
      <c r="H21" s="7" t="s">
        <v>10</v>
      </c>
      <c r="I21" s="8" t="s">
        <v>13</v>
      </c>
      <c r="J21" s="7" t="s">
        <v>5</v>
      </c>
      <c r="K21" s="7" t="s">
        <v>6</v>
      </c>
      <c r="L21" s="7" t="s">
        <v>7</v>
      </c>
      <c r="M21" s="9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</row>
    <row r="22" spans="1:96" s="3" customFormat="1" ht="28.5" customHeight="1">
      <c r="A22" s="11" t="s">
        <v>8</v>
      </c>
      <c r="B22" s="12" t="s">
        <v>64</v>
      </c>
      <c r="C22" s="11" t="s">
        <v>19</v>
      </c>
      <c r="D22" s="12" t="s">
        <v>20</v>
      </c>
      <c r="E22" s="11">
        <f>4*365*2</f>
        <v>2920</v>
      </c>
      <c r="F22" s="11"/>
      <c r="G22" s="13"/>
      <c r="H22" s="11"/>
      <c r="I22" s="13"/>
      <c r="J22" s="13"/>
      <c r="K22" s="13"/>
      <c r="L22" s="11"/>
      <c r="M22" s="9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</row>
    <row r="23" spans="1:96" s="3" customFormat="1">
      <c r="A23" s="9"/>
      <c r="B23" s="9"/>
      <c r="C23" s="9"/>
      <c r="D23" s="9"/>
      <c r="E23" s="9"/>
      <c r="F23" s="9"/>
      <c r="G23" s="9"/>
      <c r="H23" s="9"/>
      <c r="I23" s="9"/>
      <c r="J23" s="13"/>
      <c r="K23" s="13"/>
      <c r="L23" s="9"/>
      <c r="M23" s="9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</row>
    <row r="24" spans="1:96">
      <c r="A24" s="9"/>
      <c r="B24" s="9"/>
      <c r="C24" s="9"/>
      <c r="D24" s="9"/>
      <c r="E24" s="9"/>
      <c r="F24" s="9"/>
      <c r="G24" s="10"/>
      <c r="H24" s="9"/>
      <c r="I24" s="9"/>
      <c r="J24" s="9"/>
      <c r="K24" s="9"/>
      <c r="L24" s="9"/>
      <c r="M24" s="9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</row>
    <row r="25" spans="1:96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</row>
    <row r="26" spans="1:96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</row>
    <row r="27" spans="1:96" s="3" customForma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</row>
    <row r="28" spans="1:96" s="3" customFormat="1">
      <c r="A28" s="9"/>
      <c r="B28" s="10" t="s">
        <v>21</v>
      </c>
      <c r="C28" s="9"/>
      <c r="D28" s="9"/>
      <c r="E28" s="9"/>
      <c r="F28" s="9"/>
      <c r="G28" s="10"/>
      <c r="H28" s="9"/>
      <c r="I28" s="9"/>
      <c r="J28" s="9"/>
      <c r="K28" s="9"/>
      <c r="L28" s="9"/>
      <c r="M28" s="9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</row>
    <row r="29" spans="1:96" s="3" customFormat="1">
      <c r="A29" s="9"/>
      <c r="B29" s="9"/>
      <c r="C29" s="9"/>
      <c r="D29" s="9"/>
      <c r="E29" s="9"/>
      <c r="F29" s="9"/>
      <c r="G29" s="10"/>
      <c r="H29" s="9"/>
      <c r="I29" s="9"/>
      <c r="J29" s="9"/>
      <c r="K29" s="9"/>
      <c r="L29" s="9"/>
      <c r="M29" s="9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</row>
    <row r="30" spans="1:96" s="3" customFormat="1" ht="51.6">
      <c r="A30" s="7" t="s">
        <v>0</v>
      </c>
      <c r="B30" s="7" t="s">
        <v>1</v>
      </c>
      <c r="C30" s="7" t="s">
        <v>2</v>
      </c>
      <c r="D30" s="7" t="s">
        <v>3</v>
      </c>
      <c r="E30" s="7" t="s">
        <v>28</v>
      </c>
      <c r="F30" s="7" t="s">
        <v>4</v>
      </c>
      <c r="G30" s="8" t="s">
        <v>12</v>
      </c>
      <c r="H30" s="7" t="s">
        <v>10</v>
      </c>
      <c r="I30" s="8" t="s">
        <v>13</v>
      </c>
      <c r="J30" s="7" t="s">
        <v>5</v>
      </c>
      <c r="K30" s="7" t="s">
        <v>6</v>
      </c>
      <c r="L30" s="7" t="s">
        <v>7</v>
      </c>
      <c r="M30" s="9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</row>
    <row r="31" spans="1:96" s="3" customFormat="1" ht="21">
      <c r="A31" s="11" t="s">
        <v>8</v>
      </c>
      <c r="B31" s="12" t="s">
        <v>95</v>
      </c>
      <c r="C31" s="11" t="s">
        <v>58</v>
      </c>
      <c r="D31" s="12" t="s">
        <v>23</v>
      </c>
      <c r="E31" s="11">
        <f>600*365*2</f>
        <v>438000</v>
      </c>
      <c r="F31" s="11"/>
      <c r="G31" s="13"/>
      <c r="H31" s="11"/>
      <c r="I31" s="13"/>
      <c r="J31" s="13"/>
      <c r="K31" s="13"/>
      <c r="L31" s="14"/>
      <c r="M31" s="9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</row>
    <row r="32" spans="1:96" s="3" customFormat="1">
      <c r="A32" s="9"/>
      <c r="B32" s="9"/>
      <c r="C32" s="9"/>
      <c r="D32" s="9"/>
      <c r="E32" s="9"/>
      <c r="F32" s="9"/>
      <c r="G32" s="9"/>
      <c r="H32" s="9"/>
      <c r="I32" s="9"/>
      <c r="J32" s="13"/>
      <c r="K32" s="13"/>
      <c r="L32" s="9"/>
      <c r="M32" s="9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</row>
    <row r="33" spans="1:96" s="3" customFormat="1">
      <c r="A33" s="9"/>
      <c r="B33" s="9" t="s">
        <v>59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</row>
    <row r="34" spans="1:96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</row>
    <row r="35" spans="1:96" s="3" customFormat="1">
      <c r="A35" s="9"/>
      <c r="B35" s="10" t="s">
        <v>26</v>
      </c>
      <c r="C35" s="9"/>
      <c r="D35" s="9"/>
      <c r="E35" s="9"/>
      <c r="F35" s="9"/>
      <c r="G35" s="10"/>
      <c r="H35" s="9"/>
      <c r="I35" s="9"/>
      <c r="J35" s="9"/>
      <c r="K35" s="9"/>
      <c r="L35" s="9"/>
      <c r="M35" s="9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</row>
    <row r="36" spans="1:96" s="3" customFormat="1">
      <c r="A36" s="9"/>
      <c r="B36" s="9"/>
      <c r="C36" s="9"/>
      <c r="D36" s="9"/>
      <c r="E36" s="9"/>
      <c r="F36" s="9"/>
      <c r="G36" s="10"/>
      <c r="H36" s="9"/>
      <c r="I36" s="9"/>
      <c r="J36" s="9"/>
      <c r="K36" s="9"/>
      <c r="L36" s="9"/>
      <c r="M36" s="9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</row>
    <row r="37" spans="1:96" s="3" customFormat="1" ht="51.6">
      <c r="A37" s="7" t="s">
        <v>0</v>
      </c>
      <c r="B37" s="7" t="s">
        <v>1</v>
      </c>
      <c r="C37" s="7" t="s">
        <v>2</v>
      </c>
      <c r="D37" s="7" t="s">
        <v>3</v>
      </c>
      <c r="E37" s="7" t="s">
        <v>28</v>
      </c>
      <c r="F37" s="7" t="s">
        <v>4</v>
      </c>
      <c r="G37" s="8" t="s">
        <v>12</v>
      </c>
      <c r="H37" s="7" t="s">
        <v>10</v>
      </c>
      <c r="I37" s="8" t="s">
        <v>13</v>
      </c>
      <c r="J37" s="7" t="s">
        <v>5</v>
      </c>
      <c r="K37" s="7" t="s">
        <v>6</v>
      </c>
      <c r="L37" s="7" t="s">
        <v>7</v>
      </c>
      <c r="M37" s="9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</row>
    <row r="38" spans="1:96" s="3" customFormat="1" ht="21">
      <c r="A38" s="11" t="s">
        <v>8</v>
      </c>
      <c r="B38" s="12" t="s">
        <v>82</v>
      </c>
      <c r="C38" s="11" t="s">
        <v>58</v>
      </c>
      <c r="D38" s="12" t="s">
        <v>27</v>
      </c>
      <c r="E38" s="11">
        <f>281*125*2</f>
        <v>70250</v>
      </c>
      <c r="F38" s="11"/>
      <c r="G38" s="13"/>
      <c r="H38" s="11"/>
      <c r="I38" s="13"/>
      <c r="J38" s="13"/>
      <c r="K38" s="13"/>
      <c r="L38" s="11"/>
      <c r="M38" s="9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</row>
    <row r="39" spans="1:96" s="3" customFormat="1">
      <c r="A39" s="9"/>
      <c r="B39" s="9"/>
      <c r="C39" s="9"/>
      <c r="D39" s="9"/>
      <c r="E39" s="9"/>
      <c r="F39" s="9"/>
      <c r="G39" s="9"/>
      <c r="H39" s="9"/>
      <c r="I39" s="9"/>
      <c r="J39" s="13"/>
      <c r="K39" s="13"/>
      <c r="L39" s="9"/>
      <c r="M39" s="9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</row>
    <row r="40" spans="1:96" s="3" customForma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</row>
    <row r="41" spans="1:96" s="3" customFormat="1">
      <c r="A41" s="9"/>
      <c r="B41" s="9" t="s">
        <v>59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</row>
    <row r="42" spans="1:96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</row>
    <row r="43" spans="1:96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</row>
    <row r="44" spans="1:96" s="3" customFormat="1">
      <c r="A44" s="9"/>
      <c r="B44" s="10" t="s">
        <v>29</v>
      </c>
      <c r="C44" s="9"/>
      <c r="D44" s="9"/>
      <c r="E44" s="9"/>
      <c r="F44" s="9"/>
      <c r="G44" s="10"/>
      <c r="H44" s="9"/>
      <c r="I44" s="9"/>
      <c r="J44" s="9"/>
      <c r="K44" s="9"/>
      <c r="L44" s="9"/>
      <c r="M44" s="9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</row>
    <row r="45" spans="1:96" s="3" customFormat="1">
      <c r="A45" s="9"/>
      <c r="B45" s="9"/>
      <c r="C45" s="9"/>
      <c r="D45" s="9"/>
      <c r="E45" s="9"/>
      <c r="F45" s="9"/>
      <c r="G45" s="10"/>
      <c r="H45" s="9"/>
      <c r="I45" s="9"/>
      <c r="J45" s="9"/>
      <c r="K45" s="9"/>
      <c r="L45" s="9"/>
      <c r="M45" s="9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</row>
    <row r="46" spans="1:96" s="3" customFormat="1" ht="51.6">
      <c r="A46" s="7" t="s">
        <v>0</v>
      </c>
      <c r="B46" s="7" t="s">
        <v>1</v>
      </c>
      <c r="C46" s="7" t="s">
        <v>2</v>
      </c>
      <c r="D46" s="7" t="s">
        <v>3</v>
      </c>
      <c r="E46" s="7" t="s">
        <v>17</v>
      </c>
      <c r="F46" s="7" t="s">
        <v>4</v>
      </c>
      <c r="G46" s="8" t="s">
        <v>12</v>
      </c>
      <c r="H46" s="7" t="s">
        <v>10</v>
      </c>
      <c r="I46" s="8" t="s">
        <v>13</v>
      </c>
      <c r="J46" s="7" t="s">
        <v>5</v>
      </c>
      <c r="K46" s="7" t="s">
        <v>6</v>
      </c>
      <c r="L46" s="7" t="s">
        <v>7</v>
      </c>
      <c r="M46" s="9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</row>
    <row r="47" spans="1:96" s="3" customFormat="1" ht="21">
      <c r="A47" s="11" t="s">
        <v>8</v>
      </c>
      <c r="B47" s="12" t="s">
        <v>83</v>
      </c>
      <c r="C47" s="11" t="s">
        <v>30</v>
      </c>
      <c r="D47" s="12" t="s">
        <v>27</v>
      </c>
      <c r="E47" s="11">
        <f>3*281</f>
        <v>843</v>
      </c>
      <c r="F47" s="11"/>
      <c r="G47" s="13"/>
      <c r="H47" s="11"/>
      <c r="I47" s="13"/>
      <c r="J47" s="13"/>
      <c r="K47" s="13"/>
      <c r="L47" s="11"/>
      <c r="M47" s="9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</row>
    <row r="48" spans="1:96" s="3" customFormat="1">
      <c r="A48" s="9"/>
      <c r="B48" s="9"/>
      <c r="C48" s="9"/>
      <c r="D48" s="9"/>
      <c r="E48" s="9"/>
      <c r="F48" s="9"/>
      <c r="G48" s="9"/>
      <c r="H48" s="9"/>
      <c r="I48" s="9"/>
      <c r="J48" s="13"/>
      <c r="K48" s="13"/>
      <c r="L48" s="9"/>
      <c r="M48" s="9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</row>
    <row r="49" spans="1:96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</row>
    <row r="50" spans="1:96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</row>
    <row r="51" spans="1:96" s="3" customFormat="1">
      <c r="A51" s="9"/>
      <c r="B51" s="10" t="s">
        <v>31</v>
      </c>
      <c r="C51" s="9"/>
      <c r="D51" s="9"/>
      <c r="E51" s="9"/>
      <c r="F51" s="9"/>
      <c r="G51" s="10"/>
      <c r="H51" s="9"/>
      <c r="I51" s="9"/>
      <c r="J51" s="9"/>
      <c r="K51" s="9"/>
      <c r="L51" s="9"/>
      <c r="M51" s="9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</row>
    <row r="52" spans="1:96" s="3" customFormat="1">
      <c r="A52" s="9"/>
      <c r="B52" s="9"/>
      <c r="C52" s="9"/>
      <c r="D52" s="9"/>
      <c r="E52" s="9"/>
      <c r="F52" s="9"/>
      <c r="G52" s="10"/>
      <c r="H52" s="9"/>
      <c r="I52" s="9"/>
      <c r="J52" s="9"/>
      <c r="K52" s="9"/>
      <c r="L52" s="9"/>
      <c r="M52" s="9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</row>
    <row r="53" spans="1:96" s="3" customFormat="1" ht="51.6">
      <c r="A53" s="7" t="s">
        <v>0</v>
      </c>
      <c r="B53" s="7" t="s">
        <v>1</v>
      </c>
      <c r="C53" s="7" t="s">
        <v>2</v>
      </c>
      <c r="D53" s="7" t="s">
        <v>3</v>
      </c>
      <c r="E53" s="7" t="s">
        <v>28</v>
      </c>
      <c r="F53" s="7" t="s">
        <v>4</v>
      </c>
      <c r="G53" s="8" t="s">
        <v>12</v>
      </c>
      <c r="H53" s="7" t="s">
        <v>10</v>
      </c>
      <c r="I53" s="8" t="s">
        <v>13</v>
      </c>
      <c r="J53" s="7" t="s">
        <v>5</v>
      </c>
      <c r="K53" s="7" t="s">
        <v>6</v>
      </c>
      <c r="L53" s="7" t="s">
        <v>7</v>
      </c>
      <c r="M53" s="9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</row>
    <row r="54" spans="1:96" s="3" customFormat="1" ht="21">
      <c r="A54" s="11" t="s">
        <v>8</v>
      </c>
      <c r="B54" s="12" t="s">
        <v>80</v>
      </c>
      <c r="C54" s="11" t="s">
        <v>58</v>
      </c>
      <c r="D54" s="12" t="s">
        <v>27</v>
      </c>
      <c r="E54" s="11">
        <v>370</v>
      </c>
      <c r="F54" s="11"/>
      <c r="G54" s="13"/>
      <c r="H54" s="11"/>
      <c r="I54" s="13"/>
      <c r="J54" s="13"/>
      <c r="K54" s="13"/>
      <c r="L54" s="11"/>
      <c r="M54" s="9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</row>
    <row r="55" spans="1:96" s="3" customFormat="1">
      <c r="A55" s="9"/>
      <c r="B55" s="9"/>
      <c r="C55" s="9"/>
      <c r="D55" s="9"/>
      <c r="E55" s="9"/>
      <c r="F55" s="9"/>
      <c r="G55" s="9"/>
      <c r="H55" s="9"/>
      <c r="I55" s="9"/>
      <c r="J55" s="13"/>
      <c r="K55" s="13"/>
      <c r="L55" s="9"/>
      <c r="M55" s="9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</row>
    <row r="56" spans="1:96" s="3" customFormat="1">
      <c r="A56" s="9"/>
      <c r="B56" s="9" t="s">
        <v>59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</row>
    <row r="57" spans="1:96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</row>
    <row r="58" spans="1:96">
      <c r="A58" s="9"/>
      <c r="B58" s="10" t="s">
        <v>32</v>
      </c>
      <c r="C58" s="9"/>
      <c r="D58" s="9"/>
      <c r="E58" s="9"/>
      <c r="F58" s="9"/>
      <c r="G58" s="10"/>
      <c r="H58" s="9"/>
      <c r="I58" s="9"/>
      <c r="J58" s="9"/>
      <c r="K58" s="9"/>
      <c r="L58" s="9"/>
      <c r="M58" s="9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</row>
    <row r="59" spans="1:96" s="3" customFormat="1">
      <c r="A59" s="9"/>
      <c r="B59" s="9"/>
      <c r="C59" s="9"/>
      <c r="D59" s="9"/>
      <c r="E59" s="9"/>
      <c r="F59" s="9"/>
      <c r="G59" s="10"/>
      <c r="H59" s="9"/>
      <c r="I59" s="9"/>
      <c r="J59" s="9"/>
      <c r="K59" s="9"/>
      <c r="L59" s="9"/>
      <c r="M59" s="9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</row>
    <row r="60" spans="1:96" s="3" customFormat="1" ht="51.6">
      <c r="A60" s="7" t="s">
        <v>0</v>
      </c>
      <c r="B60" s="7" t="s">
        <v>1</v>
      </c>
      <c r="C60" s="7" t="s">
        <v>2</v>
      </c>
      <c r="D60" s="7" t="s">
        <v>3</v>
      </c>
      <c r="E60" s="7" t="s">
        <v>28</v>
      </c>
      <c r="F60" s="7" t="s">
        <v>4</v>
      </c>
      <c r="G60" s="8" t="s">
        <v>12</v>
      </c>
      <c r="H60" s="7" t="s">
        <v>10</v>
      </c>
      <c r="I60" s="8" t="s">
        <v>13</v>
      </c>
      <c r="J60" s="7" t="s">
        <v>5</v>
      </c>
      <c r="K60" s="7" t="s">
        <v>6</v>
      </c>
      <c r="L60" s="7" t="s">
        <v>7</v>
      </c>
      <c r="M60" s="9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</row>
    <row r="61" spans="1:96" s="3" customFormat="1" ht="21">
      <c r="A61" s="11" t="s">
        <v>8</v>
      </c>
      <c r="B61" s="12" t="s">
        <v>72</v>
      </c>
      <c r="C61" s="11" t="s">
        <v>58</v>
      </c>
      <c r="D61" s="12" t="s">
        <v>33</v>
      </c>
      <c r="E61" s="11">
        <f xml:space="preserve"> 500*365</f>
        <v>182500</v>
      </c>
      <c r="F61" s="11"/>
      <c r="G61" s="13"/>
      <c r="H61" s="11"/>
      <c r="I61" s="13"/>
      <c r="J61" s="13"/>
      <c r="K61" s="13"/>
      <c r="L61" s="11"/>
      <c r="M61" s="9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</row>
    <row r="62" spans="1:96" s="3" customFormat="1">
      <c r="A62" s="9"/>
      <c r="B62" s="9"/>
      <c r="C62" s="9"/>
      <c r="D62" s="9"/>
      <c r="E62" s="9"/>
      <c r="F62" s="9"/>
      <c r="G62" s="9"/>
      <c r="H62" s="9"/>
      <c r="I62" s="9"/>
      <c r="J62" s="13"/>
      <c r="K62" s="13"/>
      <c r="L62" s="9"/>
      <c r="M62" s="9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</row>
    <row r="63" spans="1:96" s="3" customFormat="1">
      <c r="A63" s="9"/>
      <c r="B63" s="9" t="s">
        <v>59</v>
      </c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</row>
    <row r="64" spans="1:96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</row>
    <row r="65" spans="1:96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</row>
    <row r="66" spans="1:96">
      <c r="A66" s="9"/>
      <c r="B66" s="10" t="s">
        <v>34</v>
      </c>
      <c r="C66" s="9"/>
      <c r="D66" s="9"/>
      <c r="E66" s="9"/>
      <c r="F66" s="9"/>
      <c r="G66" s="10"/>
      <c r="H66" s="9"/>
      <c r="I66" s="9"/>
      <c r="J66" s="9"/>
      <c r="K66" s="9"/>
      <c r="L66" s="9"/>
      <c r="M66" s="9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</row>
    <row r="67" spans="1:96">
      <c r="A67" s="9"/>
      <c r="B67" s="9"/>
      <c r="C67" s="9"/>
      <c r="D67" s="9"/>
      <c r="E67" s="9"/>
      <c r="F67" s="9"/>
      <c r="G67" s="10"/>
      <c r="H67" s="9"/>
      <c r="I67" s="9"/>
      <c r="J67" s="9"/>
      <c r="K67" s="9"/>
      <c r="L67" s="9"/>
      <c r="M67" s="9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</row>
    <row r="68" spans="1:96" s="3" customFormat="1" ht="51.6">
      <c r="A68" s="7" t="s">
        <v>0</v>
      </c>
      <c r="B68" s="7" t="s">
        <v>1</v>
      </c>
      <c r="C68" s="7" t="s">
        <v>2</v>
      </c>
      <c r="D68" s="7" t="s">
        <v>3</v>
      </c>
      <c r="E68" s="7" t="s">
        <v>28</v>
      </c>
      <c r="F68" s="7" t="s">
        <v>4</v>
      </c>
      <c r="G68" s="8" t="s">
        <v>12</v>
      </c>
      <c r="H68" s="7" t="s">
        <v>10</v>
      </c>
      <c r="I68" s="8" t="s">
        <v>13</v>
      </c>
      <c r="J68" s="7" t="s">
        <v>5</v>
      </c>
      <c r="K68" s="7" t="s">
        <v>6</v>
      </c>
      <c r="L68" s="7" t="s">
        <v>7</v>
      </c>
      <c r="M68" s="9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</row>
    <row r="69" spans="1:96" s="3" customFormat="1" ht="21">
      <c r="A69" s="11" t="s">
        <v>8</v>
      </c>
      <c r="B69" s="12" t="s">
        <v>73</v>
      </c>
      <c r="C69" s="11" t="s">
        <v>58</v>
      </c>
      <c r="D69" s="12" t="s">
        <v>23</v>
      </c>
      <c r="E69" s="11">
        <f>100*365</f>
        <v>36500</v>
      </c>
      <c r="F69" s="11"/>
      <c r="G69" s="13"/>
      <c r="H69" s="11"/>
      <c r="I69" s="13"/>
      <c r="J69" s="13"/>
      <c r="K69" s="13"/>
      <c r="L69" s="11"/>
      <c r="M69" s="9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</row>
    <row r="70" spans="1:96" s="3" customFormat="1">
      <c r="A70" s="9"/>
      <c r="B70" s="9"/>
      <c r="C70" s="9"/>
      <c r="D70" s="9"/>
      <c r="E70" s="9"/>
      <c r="F70" s="9"/>
      <c r="G70" s="9"/>
      <c r="H70" s="9"/>
      <c r="I70" s="9"/>
      <c r="J70" s="13"/>
      <c r="K70" s="13"/>
      <c r="L70" s="9"/>
      <c r="M70" s="9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</row>
    <row r="71" spans="1:96" s="3" customFormat="1">
      <c r="A71" s="9"/>
      <c r="B71" s="9" t="s">
        <v>59</v>
      </c>
      <c r="C71" s="9"/>
      <c r="D71" s="9"/>
      <c r="E71" s="9"/>
      <c r="F71" s="9"/>
      <c r="G71" s="9"/>
      <c r="H71" s="9"/>
      <c r="I71" s="9"/>
      <c r="J71" s="15"/>
      <c r="K71" s="15"/>
      <c r="L71" s="9"/>
      <c r="M71" s="9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</row>
    <row r="72" spans="1:96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</row>
    <row r="73" spans="1:96">
      <c r="A73" s="9"/>
      <c r="B73" s="10" t="s">
        <v>35</v>
      </c>
      <c r="C73" s="9"/>
      <c r="D73" s="9"/>
      <c r="E73" s="9"/>
      <c r="F73" s="9"/>
      <c r="G73" s="10"/>
      <c r="H73" s="9"/>
      <c r="I73" s="9"/>
      <c r="J73" s="9"/>
      <c r="K73" s="9"/>
      <c r="L73" s="9"/>
      <c r="M73" s="9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</row>
    <row r="74" spans="1:96">
      <c r="A74" s="9"/>
      <c r="B74" s="9"/>
      <c r="C74" s="9"/>
      <c r="D74" s="9"/>
      <c r="E74" s="9"/>
      <c r="F74" s="9"/>
      <c r="G74" s="10"/>
      <c r="H74" s="9"/>
      <c r="I74" s="9"/>
      <c r="J74" s="9"/>
      <c r="K74" s="9"/>
      <c r="L74" s="9"/>
      <c r="M74" s="9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</row>
    <row r="75" spans="1:96" s="3" customFormat="1" ht="51.6">
      <c r="A75" s="7" t="s">
        <v>0</v>
      </c>
      <c r="B75" s="7" t="s">
        <v>1</v>
      </c>
      <c r="C75" s="7" t="s">
        <v>2</v>
      </c>
      <c r="D75" s="7" t="s">
        <v>3</v>
      </c>
      <c r="E75" s="7" t="s">
        <v>28</v>
      </c>
      <c r="F75" s="7" t="s">
        <v>4</v>
      </c>
      <c r="G75" s="8" t="s">
        <v>12</v>
      </c>
      <c r="H75" s="7" t="s">
        <v>10</v>
      </c>
      <c r="I75" s="8" t="s">
        <v>13</v>
      </c>
      <c r="J75" s="7" t="s">
        <v>5</v>
      </c>
      <c r="K75" s="7" t="s">
        <v>6</v>
      </c>
      <c r="L75" s="7" t="s">
        <v>7</v>
      </c>
      <c r="M75" s="9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</row>
    <row r="76" spans="1:96" s="3" customFormat="1" ht="21">
      <c r="A76" s="11" t="s">
        <v>8</v>
      </c>
      <c r="B76" s="12" t="s">
        <v>71</v>
      </c>
      <c r="C76" s="11" t="s">
        <v>58</v>
      </c>
      <c r="D76" s="12" t="s">
        <v>27</v>
      </c>
      <c r="E76" s="11">
        <f>730*80</f>
        <v>58400</v>
      </c>
      <c r="F76" s="11"/>
      <c r="G76" s="13"/>
      <c r="H76" s="11"/>
      <c r="I76" s="13"/>
      <c r="J76" s="13"/>
      <c r="K76" s="13"/>
      <c r="L76" s="11"/>
      <c r="M76" s="9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</row>
    <row r="77" spans="1:96" s="3" customFormat="1">
      <c r="A77" s="9"/>
      <c r="B77" s="9"/>
      <c r="C77" s="9"/>
      <c r="D77" s="9"/>
      <c r="E77" s="9"/>
      <c r="F77" s="9"/>
      <c r="G77" s="9"/>
      <c r="H77" s="9"/>
      <c r="I77" s="9"/>
      <c r="J77" s="13"/>
      <c r="K77" s="13"/>
      <c r="L77" s="9"/>
      <c r="M77" s="9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</row>
    <row r="78" spans="1:96" s="3" customFormat="1">
      <c r="A78" s="9"/>
      <c r="B78" s="9" t="s">
        <v>59</v>
      </c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</row>
    <row r="79" spans="1:96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</row>
    <row r="80" spans="1:96" s="3" customFormat="1">
      <c r="A80" s="9"/>
      <c r="B80" s="10" t="s">
        <v>36</v>
      </c>
      <c r="C80" s="9"/>
      <c r="D80" s="9"/>
      <c r="E80" s="9"/>
      <c r="F80" s="9"/>
      <c r="G80" s="10"/>
      <c r="H80" s="9"/>
      <c r="I80" s="9"/>
      <c r="J80" s="9"/>
      <c r="K80" s="9"/>
      <c r="L80" s="9"/>
      <c r="M80" s="9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</row>
    <row r="81" spans="1:96" s="3" customFormat="1">
      <c r="A81" s="9"/>
      <c r="B81" s="9"/>
      <c r="C81" s="9"/>
      <c r="D81" s="9"/>
      <c r="E81" s="9"/>
      <c r="F81" s="9"/>
      <c r="G81" s="10"/>
      <c r="H81" s="9"/>
      <c r="I81" s="9"/>
      <c r="J81" s="9"/>
      <c r="K81" s="9"/>
      <c r="L81" s="9"/>
      <c r="M81" s="9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</row>
    <row r="82" spans="1:96" s="3" customFormat="1" ht="51.6">
      <c r="A82" s="7" t="s">
        <v>0</v>
      </c>
      <c r="B82" s="7" t="s">
        <v>1</v>
      </c>
      <c r="C82" s="7" t="s">
        <v>2</v>
      </c>
      <c r="D82" s="7" t="s">
        <v>3</v>
      </c>
      <c r="E82" s="7" t="s">
        <v>17</v>
      </c>
      <c r="F82" s="7" t="s">
        <v>4</v>
      </c>
      <c r="G82" s="8" t="s">
        <v>12</v>
      </c>
      <c r="H82" s="7" t="s">
        <v>10</v>
      </c>
      <c r="I82" s="8" t="s">
        <v>13</v>
      </c>
      <c r="J82" s="7" t="s">
        <v>5</v>
      </c>
      <c r="K82" s="7" t="s">
        <v>6</v>
      </c>
      <c r="L82" s="7" t="s">
        <v>7</v>
      </c>
      <c r="M82" s="9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</row>
    <row r="83" spans="1:96" s="3" customFormat="1" ht="21">
      <c r="A83" s="11" t="s">
        <v>8</v>
      </c>
      <c r="B83" s="12" t="s">
        <v>67</v>
      </c>
      <c r="C83" s="11" t="s">
        <v>37</v>
      </c>
      <c r="D83" s="12" t="s">
        <v>23</v>
      </c>
      <c r="E83" s="11">
        <f>4*365</f>
        <v>1460</v>
      </c>
      <c r="F83" s="11"/>
      <c r="G83" s="13"/>
      <c r="H83" s="11"/>
      <c r="I83" s="13"/>
      <c r="J83" s="13"/>
      <c r="K83" s="13"/>
      <c r="L83" s="11"/>
      <c r="M83" s="9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</row>
    <row r="84" spans="1:96" s="3" customFormat="1">
      <c r="A84" s="9"/>
      <c r="B84" s="9"/>
      <c r="C84" s="9"/>
      <c r="D84" s="9"/>
      <c r="E84" s="9"/>
      <c r="F84" s="9"/>
      <c r="G84" s="9"/>
      <c r="H84" s="9"/>
      <c r="I84" s="9"/>
      <c r="J84" s="13"/>
      <c r="K84" s="13"/>
      <c r="L84" s="9"/>
      <c r="M84" s="9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</row>
    <row r="85" spans="1:96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</row>
    <row r="86" spans="1:96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</row>
    <row r="87" spans="1:96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</row>
    <row r="88" spans="1:96" s="3" customFormat="1">
      <c r="A88" s="9"/>
      <c r="B88" s="10" t="s">
        <v>38</v>
      </c>
      <c r="C88" s="9"/>
      <c r="D88" s="9"/>
      <c r="E88" s="9"/>
      <c r="F88" s="9"/>
      <c r="G88" s="10"/>
      <c r="H88" s="9"/>
      <c r="I88" s="9"/>
      <c r="J88" s="9"/>
      <c r="K88" s="9"/>
      <c r="L88" s="9"/>
      <c r="M88" s="9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</row>
    <row r="89" spans="1:96" s="3" customFormat="1">
      <c r="A89" s="9"/>
      <c r="B89" s="9"/>
      <c r="C89" s="9"/>
      <c r="D89" s="9"/>
      <c r="E89" s="9"/>
      <c r="F89" s="9"/>
      <c r="G89" s="10"/>
      <c r="H89" s="9"/>
      <c r="I89" s="9"/>
      <c r="J89" s="9"/>
      <c r="K89" s="9"/>
      <c r="L89" s="9"/>
      <c r="M89" s="9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</row>
    <row r="90" spans="1:96" s="3" customFormat="1" ht="51.6">
      <c r="A90" s="7" t="s">
        <v>0</v>
      </c>
      <c r="B90" s="7" t="s">
        <v>1</v>
      </c>
      <c r="C90" s="7" t="s">
        <v>2</v>
      </c>
      <c r="D90" s="7" t="s">
        <v>3</v>
      </c>
      <c r="E90" s="7" t="s">
        <v>17</v>
      </c>
      <c r="F90" s="7" t="s">
        <v>4</v>
      </c>
      <c r="G90" s="8" t="s">
        <v>12</v>
      </c>
      <c r="H90" s="7" t="s">
        <v>10</v>
      </c>
      <c r="I90" s="8" t="s">
        <v>13</v>
      </c>
      <c r="J90" s="7" t="s">
        <v>5</v>
      </c>
      <c r="K90" s="7" t="s">
        <v>6</v>
      </c>
      <c r="L90" s="7" t="s">
        <v>7</v>
      </c>
      <c r="M90" s="9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</row>
    <row r="91" spans="1:96" s="3" customFormat="1" ht="21">
      <c r="A91" s="11" t="s">
        <v>8</v>
      </c>
      <c r="B91" s="12" t="s">
        <v>94</v>
      </c>
      <c r="C91" s="11" t="s">
        <v>39</v>
      </c>
      <c r="D91" s="12" t="s">
        <v>23</v>
      </c>
      <c r="E91" s="11">
        <f>140*3*2</f>
        <v>840</v>
      </c>
      <c r="F91" s="11"/>
      <c r="G91" s="13"/>
      <c r="H91" s="11"/>
      <c r="I91" s="13"/>
      <c r="J91" s="13"/>
      <c r="K91" s="13"/>
      <c r="L91" s="11"/>
      <c r="M91" s="9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</row>
    <row r="92" spans="1:96" s="3" customFormat="1" ht="21">
      <c r="A92" s="11" t="s">
        <v>24</v>
      </c>
      <c r="B92" s="12" t="s">
        <v>94</v>
      </c>
      <c r="C92" s="11" t="s">
        <v>40</v>
      </c>
      <c r="D92" s="12" t="s">
        <v>23</v>
      </c>
      <c r="E92" s="11">
        <f>140*3*2</f>
        <v>840</v>
      </c>
      <c r="F92" s="11"/>
      <c r="G92" s="13"/>
      <c r="H92" s="11"/>
      <c r="I92" s="13"/>
      <c r="J92" s="13"/>
      <c r="K92" s="13"/>
      <c r="L92" s="14"/>
      <c r="M92" s="9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</row>
    <row r="93" spans="1:96" s="3" customFormat="1">
      <c r="A93" s="9"/>
      <c r="B93" s="9"/>
      <c r="C93" s="9"/>
      <c r="D93" s="9"/>
      <c r="E93" s="9"/>
      <c r="F93" s="9"/>
      <c r="G93" s="9"/>
      <c r="H93" s="9"/>
      <c r="I93" s="9"/>
      <c r="J93" s="13"/>
      <c r="K93" s="13"/>
      <c r="L93" s="9"/>
      <c r="M93" s="9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</row>
    <row r="94" spans="1:96" s="3" customFormat="1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</row>
    <row r="95" spans="1:96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</row>
    <row r="96" spans="1:96" s="3" customFormat="1">
      <c r="A96" s="9"/>
      <c r="B96" s="10" t="s">
        <v>41</v>
      </c>
      <c r="C96" s="9"/>
      <c r="D96" s="9"/>
      <c r="E96" s="9"/>
      <c r="F96" s="9"/>
      <c r="G96" s="10"/>
      <c r="H96" s="9"/>
      <c r="I96" s="9"/>
      <c r="J96" s="9"/>
      <c r="K96" s="9"/>
      <c r="L96" s="9"/>
      <c r="M96" s="9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</row>
    <row r="97" spans="1:96" s="3" customFormat="1">
      <c r="A97" s="9"/>
      <c r="B97" s="9"/>
      <c r="C97" s="9"/>
      <c r="D97" s="9"/>
      <c r="E97" s="9"/>
      <c r="F97" s="9"/>
      <c r="G97" s="10"/>
      <c r="H97" s="9"/>
      <c r="I97" s="9"/>
      <c r="J97" s="9"/>
      <c r="K97" s="9"/>
      <c r="L97" s="9"/>
      <c r="M97" s="9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</row>
    <row r="98" spans="1:96" s="3" customFormat="1" ht="51.6">
      <c r="A98" s="7" t="s">
        <v>0</v>
      </c>
      <c r="B98" s="7" t="s">
        <v>1</v>
      </c>
      <c r="C98" s="7" t="s">
        <v>2</v>
      </c>
      <c r="D98" s="7" t="s">
        <v>3</v>
      </c>
      <c r="E98" s="7" t="s">
        <v>28</v>
      </c>
      <c r="F98" s="7" t="s">
        <v>4</v>
      </c>
      <c r="G98" s="8" t="s">
        <v>12</v>
      </c>
      <c r="H98" s="7" t="s">
        <v>10</v>
      </c>
      <c r="I98" s="8" t="s">
        <v>13</v>
      </c>
      <c r="J98" s="7" t="s">
        <v>5</v>
      </c>
      <c r="K98" s="7" t="s">
        <v>6</v>
      </c>
      <c r="L98" s="7" t="s">
        <v>7</v>
      </c>
      <c r="M98" s="9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</row>
    <row r="99" spans="1:96" s="3" customFormat="1" ht="21">
      <c r="A99" s="11" t="s">
        <v>8</v>
      </c>
      <c r="B99" s="12" t="s">
        <v>68</v>
      </c>
      <c r="C99" s="11" t="s">
        <v>58</v>
      </c>
      <c r="D99" s="12" t="s">
        <v>23</v>
      </c>
      <c r="E99" s="11">
        <f>40*365</f>
        <v>14600</v>
      </c>
      <c r="F99" s="11"/>
      <c r="G99" s="13"/>
      <c r="H99" s="11"/>
      <c r="I99" s="13"/>
      <c r="J99" s="13"/>
      <c r="K99" s="13"/>
      <c r="L99" s="11"/>
      <c r="M99" s="9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</row>
    <row r="100" spans="1:96" s="3" customFormat="1">
      <c r="A100" s="9"/>
      <c r="B100" s="9"/>
      <c r="C100" s="9"/>
      <c r="D100" s="9"/>
      <c r="E100" s="9"/>
      <c r="F100" s="9"/>
      <c r="G100" s="9"/>
      <c r="H100" s="9"/>
      <c r="I100" s="9"/>
      <c r="J100" s="13"/>
      <c r="K100" s="13"/>
      <c r="L100" s="9"/>
      <c r="M100" s="9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</row>
    <row r="101" spans="1:96" s="3" customFormat="1">
      <c r="A101" s="9"/>
      <c r="B101" s="9" t="s">
        <v>59</v>
      </c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</row>
    <row r="102" spans="1:96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</row>
    <row r="103" spans="1:96">
      <c r="A103" s="9"/>
      <c r="B103" s="10" t="s">
        <v>42</v>
      </c>
      <c r="C103" s="9"/>
      <c r="D103" s="9"/>
      <c r="E103" s="9"/>
      <c r="F103" s="9"/>
      <c r="G103" s="10"/>
      <c r="H103" s="9"/>
      <c r="I103" s="9"/>
      <c r="J103" s="9"/>
      <c r="K103" s="9"/>
      <c r="L103" s="9"/>
      <c r="M103" s="9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</row>
    <row r="104" spans="1:96">
      <c r="A104" s="9"/>
      <c r="B104" s="9"/>
      <c r="C104" s="9"/>
      <c r="D104" s="9"/>
      <c r="E104" s="9"/>
      <c r="F104" s="9"/>
      <c r="G104" s="10"/>
      <c r="H104" s="9"/>
      <c r="I104" s="9"/>
      <c r="J104" s="9"/>
      <c r="K104" s="9"/>
      <c r="L104" s="9"/>
      <c r="M104" s="9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</row>
    <row r="105" spans="1:96" s="3" customFormat="1" ht="51.6">
      <c r="A105" s="7" t="s">
        <v>0</v>
      </c>
      <c r="B105" s="7" t="s">
        <v>1</v>
      </c>
      <c r="C105" s="7" t="s">
        <v>2</v>
      </c>
      <c r="D105" s="7" t="s">
        <v>3</v>
      </c>
      <c r="E105" s="7" t="s">
        <v>17</v>
      </c>
      <c r="F105" s="7" t="s">
        <v>4</v>
      </c>
      <c r="G105" s="8" t="s">
        <v>12</v>
      </c>
      <c r="H105" s="7" t="s">
        <v>10</v>
      </c>
      <c r="I105" s="8" t="s">
        <v>13</v>
      </c>
      <c r="J105" s="7" t="s">
        <v>5</v>
      </c>
      <c r="K105" s="7" t="s">
        <v>6</v>
      </c>
      <c r="L105" s="7" t="s">
        <v>7</v>
      </c>
      <c r="M105" s="9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</row>
    <row r="106" spans="1:96" s="3" customFormat="1" ht="21">
      <c r="A106" s="11" t="s">
        <v>8</v>
      </c>
      <c r="B106" s="12" t="s">
        <v>74</v>
      </c>
      <c r="C106" s="11" t="s">
        <v>25</v>
      </c>
      <c r="D106" s="12" t="s">
        <v>33</v>
      </c>
      <c r="E106" s="11">
        <f>1200/150*365</f>
        <v>2920</v>
      </c>
      <c r="F106" s="11"/>
      <c r="G106" s="13"/>
      <c r="H106" s="11"/>
      <c r="I106" s="13"/>
      <c r="J106" s="13"/>
      <c r="K106" s="13"/>
      <c r="L106" s="11"/>
      <c r="M106" s="9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</row>
    <row r="107" spans="1:96" s="3" customFormat="1">
      <c r="A107" s="9"/>
      <c r="B107" s="9"/>
      <c r="C107" s="9"/>
      <c r="D107" s="9"/>
      <c r="E107" s="9"/>
      <c r="F107" s="9"/>
      <c r="G107" s="9"/>
      <c r="H107" s="9"/>
      <c r="I107" s="9"/>
      <c r="J107" s="13"/>
      <c r="K107" s="13"/>
      <c r="L107" s="9"/>
      <c r="M107" s="9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</row>
    <row r="108" spans="1:96" s="3" customFormat="1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</row>
    <row r="109" spans="1:96" s="3" customFormat="1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</row>
    <row r="110" spans="1:96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</row>
    <row r="111" spans="1:96">
      <c r="A111" s="9"/>
      <c r="B111" s="10" t="s">
        <v>43</v>
      </c>
      <c r="C111" s="9"/>
      <c r="D111" s="9"/>
      <c r="E111" s="9"/>
      <c r="F111" s="9"/>
      <c r="G111" s="10"/>
      <c r="H111" s="9"/>
      <c r="I111" s="9"/>
      <c r="J111" s="9"/>
      <c r="K111" s="9"/>
      <c r="L111" s="9"/>
      <c r="M111" s="9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</row>
    <row r="112" spans="1:96" s="3" customFormat="1">
      <c r="A112" s="9"/>
      <c r="B112" s="9"/>
      <c r="C112" s="9"/>
      <c r="D112" s="9"/>
      <c r="E112" s="9"/>
      <c r="F112" s="9"/>
      <c r="G112" s="10"/>
      <c r="H112" s="9"/>
      <c r="I112" s="9"/>
      <c r="J112" s="9"/>
      <c r="K112" s="9"/>
      <c r="L112" s="9"/>
      <c r="M112" s="9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</row>
    <row r="113" spans="1:96" s="3" customFormat="1" ht="51.6">
      <c r="A113" s="7" t="s">
        <v>0</v>
      </c>
      <c r="B113" s="7" t="s">
        <v>1</v>
      </c>
      <c r="C113" s="7" t="s">
        <v>2</v>
      </c>
      <c r="D113" s="7" t="s">
        <v>3</v>
      </c>
      <c r="E113" s="7" t="s">
        <v>17</v>
      </c>
      <c r="F113" s="7" t="s">
        <v>4</v>
      </c>
      <c r="G113" s="8" t="s">
        <v>12</v>
      </c>
      <c r="H113" s="7" t="s">
        <v>10</v>
      </c>
      <c r="I113" s="8" t="s">
        <v>13</v>
      </c>
      <c r="J113" s="7" t="s">
        <v>5</v>
      </c>
      <c r="K113" s="7" t="s">
        <v>6</v>
      </c>
      <c r="L113" s="7" t="s">
        <v>7</v>
      </c>
      <c r="M113" s="9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</row>
    <row r="114" spans="1:96" s="3" customFormat="1" ht="21">
      <c r="A114" s="11" t="s">
        <v>8</v>
      </c>
      <c r="B114" s="12" t="s">
        <v>75</v>
      </c>
      <c r="C114" s="11" t="s">
        <v>30</v>
      </c>
      <c r="D114" s="12" t="s">
        <v>33</v>
      </c>
      <c r="E114" s="11">
        <f>3*365</f>
        <v>1095</v>
      </c>
      <c r="F114" s="11"/>
      <c r="G114" s="13"/>
      <c r="H114" s="11"/>
      <c r="I114" s="13"/>
      <c r="J114" s="13"/>
      <c r="K114" s="13"/>
      <c r="L114" s="11"/>
      <c r="M114" s="9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</row>
    <row r="115" spans="1:96" s="3" customFormat="1">
      <c r="A115" s="9"/>
      <c r="B115" s="9"/>
      <c r="C115" s="9"/>
      <c r="D115" s="9"/>
      <c r="E115" s="9"/>
      <c r="F115" s="9"/>
      <c r="G115" s="9"/>
      <c r="H115" s="9"/>
      <c r="I115" s="9"/>
      <c r="J115" s="13"/>
      <c r="K115" s="13"/>
      <c r="L115" s="9"/>
      <c r="M115" s="9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</row>
    <row r="116" spans="1:96" s="3" customFormat="1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</row>
    <row r="117" spans="1:96" s="3" customFormat="1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</row>
    <row r="118" spans="1:96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</row>
    <row r="119" spans="1:96" s="3" customFormat="1">
      <c r="A119" s="9"/>
      <c r="B119" s="10" t="s">
        <v>44</v>
      </c>
      <c r="C119" s="9"/>
      <c r="D119" s="9"/>
      <c r="E119" s="9"/>
      <c r="F119" s="9"/>
      <c r="G119" s="10"/>
      <c r="H119" s="9"/>
      <c r="I119" s="9"/>
      <c r="J119" s="9"/>
      <c r="K119" s="9"/>
      <c r="L119" s="9"/>
      <c r="M119" s="9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</row>
    <row r="120" spans="1:96" s="3" customFormat="1">
      <c r="A120" s="9"/>
      <c r="B120" s="9"/>
      <c r="C120" s="9"/>
      <c r="D120" s="9"/>
      <c r="E120" s="9"/>
      <c r="F120" s="9"/>
      <c r="G120" s="10"/>
      <c r="H120" s="9"/>
      <c r="I120" s="9"/>
      <c r="J120" s="9"/>
      <c r="K120" s="9"/>
      <c r="L120" s="9"/>
      <c r="M120" s="9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</row>
    <row r="121" spans="1:96" s="3" customFormat="1" ht="51.6">
      <c r="A121" s="7" t="s">
        <v>0</v>
      </c>
      <c r="B121" s="7" t="s">
        <v>1</v>
      </c>
      <c r="C121" s="7" t="s">
        <v>2</v>
      </c>
      <c r="D121" s="7" t="s">
        <v>3</v>
      </c>
      <c r="E121" s="7" t="s">
        <v>28</v>
      </c>
      <c r="F121" s="7" t="s">
        <v>4</v>
      </c>
      <c r="G121" s="8" t="s">
        <v>12</v>
      </c>
      <c r="H121" s="7" t="s">
        <v>10</v>
      </c>
      <c r="I121" s="8" t="s">
        <v>13</v>
      </c>
      <c r="J121" s="7" t="s">
        <v>5</v>
      </c>
      <c r="K121" s="7" t="s">
        <v>6</v>
      </c>
      <c r="L121" s="7" t="s">
        <v>7</v>
      </c>
      <c r="M121" s="9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</row>
    <row r="122" spans="1:96" s="3" customFormat="1" ht="21">
      <c r="A122" s="11" t="s">
        <v>8</v>
      </c>
      <c r="B122" s="12" t="s">
        <v>70</v>
      </c>
      <c r="C122" s="11" t="s">
        <v>69</v>
      </c>
      <c r="D122" s="12" t="s">
        <v>45</v>
      </c>
      <c r="E122" s="11">
        <f>400*20*12</f>
        <v>96000</v>
      </c>
      <c r="F122" s="11"/>
      <c r="G122" s="13"/>
      <c r="H122" s="11"/>
      <c r="I122" s="13"/>
      <c r="J122" s="13"/>
      <c r="K122" s="13"/>
      <c r="L122" s="11"/>
      <c r="M122" s="9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</row>
    <row r="123" spans="1:96" s="3" customFormat="1">
      <c r="A123" s="9"/>
      <c r="B123" s="9"/>
      <c r="C123" s="9"/>
      <c r="D123" s="9"/>
      <c r="E123" s="9"/>
      <c r="F123" s="9"/>
      <c r="G123" s="9"/>
      <c r="H123" s="9"/>
      <c r="I123" s="9"/>
      <c r="J123" s="13"/>
      <c r="K123" s="13"/>
      <c r="L123" s="9"/>
      <c r="M123" s="9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</row>
    <row r="124" spans="1:96" s="3" customFormat="1">
      <c r="A124" s="9"/>
      <c r="B124" s="9" t="s">
        <v>59</v>
      </c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</row>
    <row r="125" spans="1:96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</row>
    <row r="126" spans="1:96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</row>
    <row r="127" spans="1:96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</row>
    <row r="128" spans="1:96" s="3" customFormat="1">
      <c r="A128" s="9"/>
      <c r="B128" s="10" t="s">
        <v>47</v>
      </c>
      <c r="C128" s="9"/>
      <c r="D128" s="9"/>
      <c r="E128" s="9"/>
      <c r="F128" s="9"/>
      <c r="G128" s="10"/>
      <c r="H128" s="9"/>
      <c r="I128" s="9"/>
      <c r="J128" s="9"/>
      <c r="K128" s="9"/>
      <c r="L128" s="9"/>
      <c r="M128" s="9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</row>
    <row r="129" spans="1:96" s="3" customFormat="1">
      <c r="A129" s="9"/>
      <c r="B129" s="9"/>
      <c r="C129" s="9"/>
      <c r="D129" s="9"/>
      <c r="E129" s="9"/>
      <c r="F129" s="9"/>
      <c r="G129" s="10"/>
      <c r="H129" s="9"/>
      <c r="I129" s="9"/>
      <c r="J129" s="9"/>
      <c r="K129" s="9"/>
      <c r="L129" s="9"/>
      <c r="M129" s="9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</row>
    <row r="130" spans="1:96" s="3" customFormat="1" ht="51.6">
      <c r="A130" s="7" t="s">
        <v>0</v>
      </c>
      <c r="B130" s="7" t="s">
        <v>1</v>
      </c>
      <c r="C130" s="7" t="s">
        <v>2</v>
      </c>
      <c r="D130" s="7" t="s">
        <v>3</v>
      </c>
      <c r="E130" s="7" t="s">
        <v>28</v>
      </c>
      <c r="F130" s="7" t="s">
        <v>4</v>
      </c>
      <c r="G130" s="8" t="s">
        <v>12</v>
      </c>
      <c r="H130" s="7" t="s">
        <v>10</v>
      </c>
      <c r="I130" s="8" t="s">
        <v>13</v>
      </c>
      <c r="J130" s="7" t="s">
        <v>5</v>
      </c>
      <c r="K130" s="7" t="s">
        <v>6</v>
      </c>
      <c r="L130" s="7" t="s">
        <v>7</v>
      </c>
      <c r="M130" s="9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</row>
    <row r="131" spans="1:96" s="3" customFormat="1" ht="31.2">
      <c r="A131" s="11" t="s">
        <v>8</v>
      </c>
      <c r="B131" s="12" t="s">
        <v>91</v>
      </c>
      <c r="C131" s="11" t="s">
        <v>58</v>
      </c>
      <c r="D131" s="12" t="s">
        <v>46</v>
      </c>
      <c r="E131" s="11">
        <f>4*80*26</f>
        <v>8320</v>
      </c>
      <c r="F131" s="11"/>
      <c r="G131" s="13"/>
      <c r="H131" s="11"/>
      <c r="I131" s="13"/>
      <c r="J131" s="13"/>
      <c r="K131" s="13"/>
      <c r="L131" s="11"/>
      <c r="M131" s="9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</row>
    <row r="132" spans="1:96" s="3" customFormat="1">
      <c r="A132" s="9"/>
      <c r="B132" s="9"/>
      <c r="C132" s="9"/>
      <c r="D132" s="9"/>
      <c r="E132" s="9"/>
      <c r="F132" s="9"/>
      <c r="G132" s="9"/>
      <c r="H132" s="9"/>
      <c r="I132" s="9"/>
      <c r="J132" s="13"/>
      <c r="K132" s="13"/>
      <c r="L132" s="9"/>
      <c r="M132" s="9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</row>
    <row r="133" spans="1:96" s="3" customFormat="1">
      <c r="A133" s="9"/>
      <c r="B133" s="9" t="s">
        <v>59</v>
      </c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</row>
    <row r="134" spans="1:96" s="3" customFormat="1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</row>
    <row r="135" spans="1:96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</row>
    <row r="136" spans="1:96" s="3" customFormat="1">
      <c r="A136" s="9"/>
      <c r="B136" s="10" t="s">
        <v>48</v>
      </c>
      <c r="C136" s="9"/>
      <c r="D136" s="9"/>
      <c r="E136" s="9"/>
      <c r="F136" s="9"/>
      <c r="G136" s="10"/>
      <c r="H136" s="9"/>
      <c r="I136" s="9"/>
      <c r="J136" s="9"/>
      <c r="K136" s="9"/>
      <c r="L136" s="9"/>
      <c r="M136" s="9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</row>
    <row r="137" spans="1:96" s="3" customFormat="1">
      <c r="A137" s="9"/>
      <c r="B137" s="9"/>
      <c r="C137" s="9"/>
      <c r="D137" s="9"/>
      <c r="E137" s="9"/>
      <c r="F137" s="9"/>
      <c r="G137" s="10"/>
      <c r="H137" s="9"/>
      <c r="I137" s="9"/>
      <c r="J137" s="9"/>
      <c r="K137" s="9"/>
      <c r="L137" s="9"/>
      <c r="M137" s="9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</row>
    <row r="138" spans="1:96" s="3" customFormat="1" ht="51.6">
      <c r="A138" s="7" t="s">
        <v>0</v>
      </c>
      <c r="B138" s="7" t="s">
        <v>1</v>
      </c>
      <c r="C138" s="7" t="s">
        <v>2</v>
      </c>
      <c r="D138" s="7" t="s">
        <v>3</v>
      </c>
      <c r="E138" s="7" t="s">
        <v>17</v>
      </c>
      <c r="F138" s="7" t="s">
        <v>4</v>
      </c>
      <c r="G138" s="8" t="s">
        <v>12</v>
      </c>
      <c r="H138" s="7" t="s">
        <v>10</v>
      </c>
      <c r="I138" s="8" t="s">
        <v>13</v>
      </c>
      <c r="J138" s="7" t="s">
        <v>5</v>
      </c>
      <c r="K138" s="7" t="s">
        <v>6</v>
      </c>
      <c r="L138" s="7" t="s">
        <v>7</v>
      </c>
      <c r="M138" s="9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</row>
    <row r="139" spans="1:96" s="3" customFormat="1" ht="41.4">
      <c r="A139" s="11" t="s">
        <v>8</v>
      </c>
      <c r="B139" s="12" t="s">
        <v>62</v>
      </c>
      <c r="C139" s="11" t="s">
        <v>60</v>
      </c>
      <c r="D139" s="12" t="s">
        <v>61</v>
      </c>
      <c r="E139" s="11">
        <f>4*26</f>
        <v>104</v>
      </c>
      <c r="F139" s="11"/>
      <c r="G139" s="13"/>
      <c r="H139" s="11"/>
      <c r="I139" s="13"/>
      <c r="J139" s="13"/>
      <c r="K139" s="13"/>
      <c r="L139" s="11"/>
      <c r="M139" s="9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</row>
    <row r="140" spans="1:96" s="3" customFormat="1">
      <c r="A140" s="9"/>
      <c r="B140" s="9"/>
      <c r="C140" s="9"/>
      <c r="D140" s="9"/>
      <c r="E140" s="9"/>
      <c r="F140" s="9"/>
      <c r="G140" s="9"/>
      <c r="H140" s="9"/>
      <c r="I140" s="9"/>
      <c r="J140" s="13"/>
      <c r="K140" s="13"/>
      <c r="L140" s="9"/>
      <c r="M140" s="9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</row>
    <row r="141" spans="1:96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</row>
    <row r="142" spans="1:96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</row>
    <row r="143" spans="1:96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</row>
    <row r="144" spans="1:96" s="3" customFormat="1">
      <c r="A144" s="9"/>
      <c r="B144" s="10" t="s">
        <v>50</v>
      </c>
      <c r="C144" s="9"/>
      <c r="D144" s="9"/>
      <c r="E144" s="9"/>
      <c r="F144" s="9"/>
      <c r="G144" s="10"/>
      <c r="H144" s="9"/>
      <c r="I144" s="9"/>
      <c r="J144" s="9"/>
      <c r="K144" s="9"/>
      <c r="L144" s="9"/>
      <c r="M144" s="9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</row>
    <row r="145" spans="1:96" s="3" customFormat="1">
      <c r="A145" s="9"/>
      <c r="B145" s="9"/>
      <c r="C145" s="9"/>
      <c r="D145" s="9"/>
      <c r="E145" s="9"/>
      <c r="F145" s="9"/>
      <c r="G145" s="10"/>
      <c r="H145" s="9"/>
      <c r="I145" s="9"/>
      <c r="J145" s="9"/>
      <c r="K145" s="9"/>
      <c r="L145" s="9"/>
      <c r="M145" s="9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</row>
    <row r="146" spans="1:96" s="3" customFormat="1" ht="51.6">
      <c r="A146" s="7" t="s">
        <v>0</v>
      </c>
      <c r="B146" s="7" t="s">
        <v>1</v>
      </c>
      <c r="C146" s="7" t="s">
        <v>2</v>
      </c>
      <c r="D146" s="7" t="s">
        <v>3</v>
      </c>
      <c r="E146" s="7" t="s">
        <v>28</v>
      </c>
      <c r="F146" s="7" t="s">
        <v>4</v>
      </c>
      <c r="G146" s="8" t="s">
        <v>12</v>
      </c>
      <c r="H146" s="7" t="s">
        <v>10</v>
      </c>
      <c r="I146" s="8" t="s">
        <v>13</v>
      </c>
      <c r="J146" s="7" t="s">
        <v>5</v>
      </c>
      <c r="K146" s="7" t="s">
        <v>6</v>
      </c>
      <c r="L146" s="7" t="s">
        <v>7</v>
      </c>
      <c r="M146" s="9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</row>
    <row r="147" spans="1:96" s="3" customFormat="1" ht="41.4">
      <c r="A147" s="11" t="s">
        <v>8</v>
      </c>
      <c r="B147" s="12" t="s">
        <v>66</v>
      </c>
      <c r="C147" s="11" t="s">
        <v>58</v>
      </c>
      <c r="D147" s="12" t="s">
        <v>49</v>
      </c>
      <c r="E147" s="11">
        <v>2430</v>
      </c>
      <c r="F147" s="11"/>
      <c r="G147" s="13"/>
      <c r="H147" s="11"/>
      <c r="I147" s="13"/>
      <c r="J147" s="13"/>
      <c r="K147" s="13"/>
      <c r="L147" s="11"/>
      <c r="M147" s="9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</row>
    <row r="148" spans="1:96" s="3" customFormat="1">
      <c r="A148" s="9"/>
      <c r="B148" s="9"/>
      <c r="C148" s="9"/>
      <c r="D148" s="9"/>
      <c r="E148" s="9"/>
      <c r="F148" s="9"/>
      <c r="G148" s="9"/>
      <c r="H148" s="9"/>
      <c r="I148" s="9"/>
      <c r="J148" s="13"/>
      <c r="K148" s="13"/>
      <c r="L148" s="9"/>
      <c r="M148" s="9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</row>
    <row r="149" spans="1:96" s="3" customFormat="1">
      <c r="A149" s="9"/>
      <c r="B149" s="9" t="s">
        <v>59</v>
      </c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</row>
    <row r="150" spans="1:96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</row>
    <row r="151" spans="1:96" s="3" customFormat="1">
      <c r="A151" s="9"/>
      <c r="B151" s="10" t="s">
        <v>51</v>
      </c>
      <c r="C151" s="9"/>
      <c r="D151" s="9"/>
      <c r="E151" s="9"/>
      <c r="F151" s="9"/>
      <c r="G151" s="10"/>
      <c r="H151" s="9"/>
      <c r="I151" s="9"/>
      <c r="J151" s="9"/>
      <c r="K151" s="9"/>
      <c r="L151" s="9"/>
      <c r="M151" s="9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</row>
    <row r="152" spans="1:96" s="3" customFormat="1">
      <c r="A152" s="9"/>
      <c r="B152" s="9"/>
      <c r="C152" s="9"/>
      <c r="D152" s="9"/>
      <c r="E152" s="9"/>
      <c r="F152" s="9"/>
      <c r="G152" s="10"/>
      <c r="H152" s="9"/>
      <c r="I152" s="9"/>
      <c r="J152" s="9"/>
      <c r="K152" s="9"/>
      <c r="L152" s="9"/>
      <c r="M152" s="9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</row>
    <row r="153" spans="1:96" s="3" customFormat="1" ht="51.6">
      <c r="A153" s="7" t="s">
        <v>0</v>
      </c>
      <c r="B153" s="7" t="s">
        <v>1</v>
      </c>
      <c r="C153" s="7" t="s">
        <v>2</v>
      </c>
      <c r="D153" s="7" t="s">
        <v>3</v>
      </c>
      <c r="E153" s="7" t="s">
        <v>28</v>
      </c>
      <c r="F153" s="7" t="s">
        <v>4</v>
      </c>
      <c r="G153" s="8" t="s">
        <v>12</v>
      </c>
      <c r="H153" s="7" t="s">
        <v>10</v>
      </c>
      <c r="I153" s="8" t="s">
        <v>13</v>
      </c>
      <c r="J153" s="7" t="s">
        <v>5</v>
      </c>
      <c r="K153" s="7" t="s">
        <v>6</v>
      </c>
      <c r="L153" s="7" t="s">
        <v>7</v>
      </c>
      <c r="M153" s="9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</row>
    <row r="154" spans="1:96" s="3" customFormat="1" ht="21">
      <c r="A154" s="11" t="s">
        <v>8</v>
      </c>
      <c r="B154" s="12" t="s">
        <v>92</v>
      </c>
      <c r="C154" s="11" t="s">
        <v>58</v>
      </c>
      <c r="D154" s="12" t="s">
        <v>52</v>
      </c>
      <c r="E154" s="11">
        <v>49140</v>
      </c>
      <c r="F154" s="11"/>
      <c r="G154" s="13"/>
      <c r="H154" s="11"/>
      <c r="I154" s="13"/>
      <c r="J154" s="13"/>
      <c r="K154" s="13"/>
      <c r="L154" s="11"/>
      <c r="M154" s="9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</row>
    <row r="155" spans="1:96" s="3" customFormat="1">
      <c r="A155" s="9"/>
      <c r="B155" s="9"/>
      <c r="C155" s="9"/>
      <c r="D155" s="9"/>
      <c r="E155" s="9"/>
      <c r="F155" s="9"/>
      <c r="G155" s="9"/>
      <c r="H155" s="9"/>
      <c r="I155" s="9"/>
      <c r="J155" s="13"/>
      <c r="K155" s="13"/>
      <c r="L155" s="9"/>
      <c r="M155" s="9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</row>
    <row r="156" spans="1:96" s="3" customFormat="1">
      <c r="A156" s="9"/>
      <c r="B156" s="9" t="s">
        <v>59</v>
      </c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</row>
    <row r="157" spans="1:96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</row>
    <row r="158" spans="1:96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</row>
    <row r="159" spans="1:96" s="3" customFormat="1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</row>
    <row r="160" spans="1:96" s="3" customFormat="1">
      <c r="A160" s="9"/>
      <c r="B160" s="10" t="s">
        <v>53</v>
      </c>
      <c r="C160" s="9"/>
      <c r="D160" s="9"/>
      <c r="E160" s="9"/>
      <c r="F160" s="9"/>
      <c r="G160" s="10"/>
      <c r="H160" s="9"/>
      <c r="I160" s="9"/>
      <c r="J160" s="9"/>
      <c r="K160" s="9"/>
      <c r="L160" s="9"/>
      <c r="M160" s="9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</row>
    <row r="161" spans="1:96" s="3" customFormat="1">
      <c r="A161" s="9"/>
      <c r="B161" s="9"/>
      <c r="C161" s="9"/>
      <c r="D161" s="9"/>
      <c r="E161" s="9"/>
      <c r="F161" s="9"/>
      <c r="G161" s="10"/>
      <c r="H161" s="9"/>
      <c r="I161" s="9"/>
      <c r="J161" s="9"/>
      <c r="K161" s="9"/>
      <c r="L161" s="9"/>
      <c r="M161" s="9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</row>
    <row r="162" spans="1:96" s="3" customFormat="1" ht="51.6">
      <c r="A162" s="7" t="s">
        <v>0</v>
      </c>
      <c r="B162" s="7" t="s">
        <v>1</v>
      </c>
      <c r="C162" s="7" t="s">
        <v>2</v>
      </c>
      <c r="D162" s="7" t="s">
        <v>3</v>
      </c>
      <c r="E162" s="7" t="s">
        <v>28</v>
      </c>
      <c r="F162" s="7" t="s">
        <v>4</v>
      </c>
      <c r="G162" s="8" t="s">
        <v>12</v>
      </c>
      <c r="H162" s="7" t="s">
        <v>10</v>
      </c>
      <c r="I162" s="8" t="s">
        <v>13</v>
      </c>
      <c r="J162" s="7" t="s">
        <v>5</v>
      </c>
      <c r="K162" s="7" t="s">
        <v>6</v>
      </c>
      <c r="L162" s="7" t="s">
        <v>7</v>
      </c>
      <c r="M162" s="9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</row>
    <row r="163" spans="1:96" s="3" customFormat="1" ht="41.4">
      <c r="A163" s="11" t="s">
        <v>8</v>
      </c>
      <c r="B163" s="12" t="s">
        <v>93</v>
      </c>
      <c r="C163" s="11" t="s">
        <v>58</v>
      </c>
      <c r="D163" s="12" t="s">
        <v>49</v>
      </c>
      <c r="E163" s="11">
        <f>26*2*6*70</f>
        <v>21840</v>
      </c>
      <c r="F163" s="11"/>
      <c r="G163" s="13"/>
      <c r="H163" s="11"/>
      <c r="I163" s="13"/>
      <c r="J163" s="13"/>
      <c r="K163" s="13"/>
      <c r="L163" s="11"/>
      <c r="M163" s="9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</row>
    <row r="164" spans="1:96" s="3" customFormat="1">
      <c r="A164" s="9"/>
      <c r="B164" s="9"/>
      <c r="C164" s="9"/>
      <c r="D164" s="9"/>
      <c r="E164" s="9"/>
      <c r="F164" s="9"/>
      <c r="G164" s="9"/>
      <c r="H164" s="9"/>
      <c r="I164" s="9"/>
      <c r="J164" s="13"/>
      <c r="K164" s="13"/>
      <c r="L164" s="9"/>
      <c r="M164" s="9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</row>
    <row r="165" spans="1:96" s="3" customFormat="1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</row>
    <row r="166" spans="1:96" s="3" customFormat="1">
      <c r="A166" s="9"/>
      <c r="B166" s="9" t="s">
        <v>59</v>
      </c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</row>
    <row r="167" spans="1:96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</row>
    <row r="168" spans="1:96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</row>
    <row r="169" spans="1:96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</row>
    <row r="170" spans="1:96" s="3" customFormat="1">
      <c r="A170" s="9"/>
      <c r="B170" s="10" t="s">
        <v>54</v>
      </c>
      <c r="C170" s="9"/>
      <c r="D170" s="9"/>
      <c r="E170" s="9"/>
      <c r="F170" s="9"/>
      <c r="G170" s="10"/>
      <c r="H170" s="9"/>
      <c r="I170" s="9"/>
      <c r="J170" s="9"/>
      <c r="K170" s="9"/>
      <c r="L170" s="9"/>
      <c r="M170" s="9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</row>
    <row r="171" spans="1:96" s="3" customFormat="1">
      <c r="A171" s="9"/>
      <c r="B171" s="9"/>
      <c r="C171" s="9"/>
      <c r="D171" s="9"/>
      <c r="E171" s="9"/>
      <c r="F171" s="9"/>
      <c r="G171" s="10"/>
      <c r="H171" s="9"/>
      <c r="I171" s="9"/>
      <c r="J171" s="9"/>
      <c r="K171" s="9"/>
      <c r="L171" s="9"/>
      <c r="M171" s="9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</row>
    <row r="172" spans="1:96" s="3" customFormat="1" ht="51.6">
      <c r="A172" s="7" t="s">
        <v>0</v>
      </c>
      <c r="B172" s="7" t="s">
        <v>1</v>
      </c>
      <c r="C172" s="7" t="s">
        <v>2</v>
      </c>
      <c r="D172" s="7" t="s">
        <v>3</v>
      </c>
      <c r="E172" s="7" t="s">
        <v>28</v>
      </c>
      <c r="F172" s="7" t="s">
        <v>4</v>
      </c>
      <c r="G172" s="8" t="s">
        <v>12</v>
      </c>
      <c r="H172" s="7" t="s">
        <v>10</v>
      </c>
      <c r="I172" s="8" t="s">
        <v>13</v>
      </c>
      <c r="J172" s="7" t="s">
        <v>5</v>
      </c>
      <c r="K172" s="7" t="s">
        <v>6</v>
      </c>
      <c r="L172" s="7" t="s">
        <v>7</v>
      </c>
      <c r="M172" s="9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</row>
    <row r="173" spans="1:96" s="3" customFormat="1" ht="51.6">
      <c r="A173" s="11" t="s">
        <v>8</v>
      </c>
      <c r="B173" s="12" t="s">
        <v>81</v>
      </c>
      <c r="C173" s="11" t="s">
        <v>58</v>
      </c>
      <c r="D173" s="12" t="s">
        <v>55</v>
      </c>
      <c r="E173" s="11">
        <f>35*80</f>
        <v>2800</v>
      </c>
      <c r="F173" s="11"/>
      <c r="G173" s="13"/>
      <c r="H173" s="11"/>
      <c r="I173" s="13"/>
      <c r="J173" s="13"/>
      <c r="K173" s="13"/>
      <c r="L173" s="11"/>
      <c r="M173" s="9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</row>
    <row r="174" spans="1:96" s="3" customFormat="1">
      <c r="A174" s="9"/>
      <c r="B174" s="9"/>
      <c r="C174" s="9"/>
      <c r="D174" s="9"/>
      <c r="E174" s="9"/>
      <c r="F174" s="9"/>
      <c r="G174" s="9"/>
      <c r="H174" s="9"/>
      <c r="I174" s="9"/>
      <c r="J174" s="13"/>
      <c r="K174" s="13"/>
      <c r="L174" s="9"/>
      <c r="M174" s="9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</row>
    <row r="175" spans="1:96" s="3" customFormat="1">
      <c r="A175" s="9"/>
      <c r="B175" s="9" t="s">
        <v>59</v>
      </c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</row>
    <row r="176" spans="1:96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</row>
    <row r="177" spans="1:96" s="3" customFormat="1">
      <c r="A177" s="9"/>
      <c r="B177" s="10" t="s">
        <v>56</v>
      </c>
      <c r="C177" s="9"/>
      <c r="D177" s="9"/>
      <c r="E177" s="9"/>
      <c r="F177" s="9"/>
      <c r="G177" s="10"/>
      <c r="H177" s="9"/>
      <c r="I177" s="9"/>
      <c r="J177" s="9"/>
      <c r="K177" s="9"/>
      <c r="L177" s="9"/>
      <c r="M177" s="9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</row>
    <row r="178" spans="1:96" s="3" customFormat="1">
      <c r="A178" s="9"/>
      <c r="B178" s="9"/>
      <c r="C178" s="9"/>
      <c r="D178" s="9"/>
      <c r="E178" s="9"/>
      <c r="F178" s="9"/>
      <c r="G178" s="10"/>
      <c r="H178" s="9"/>
      <c r="I178" s="9"/>
      <c r="J178" s="9"/>
      <c r="K178" s="9"/>
      <c r="L178" s="9"/>
      <c r="M178" s="9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</row>
    <row r="179" spans="1:96" s="3" customFormat="1" ht="51.6">
      <c r="A179" s="7" t="s">
        <v>0</v>
      </c>
      <c r="B179" s="7" t="s">
        <v>1</v>
      </c>
      <c r="C179" s="7" t="s">
        <v>2</v>
      </c>
      <c r="D179" s="7" t="s">
        <v>3</v>
      </c>
      <c r="E179" s="7" t="s">
        <v>28</v>
      </c>
      <c r="F179" s="7" t="s">
        <v>4</v>
      </c>
      <c r="G179" s="8" t="s">
        <v>12</v>
      </c>
      <c r="H179" s="7" t="s">
        <v>10</v>
      </c>
      <c r="I179" s="8" t="s">
        <v>13</v>
      </c>
      <c r="J179" s="7" t="s">
        <v>5</v>
      </c>
      <c r="K179" s="7" t="s">
        <v>6</v>
      </c>
      <c r="L179" s="7" t="s">
        <v>7</v>
      </c>
      <c r="M179" s="9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</row>
    <row r="180" spans="1:96" s="3" customFormat="1" ht="44.25" customHeight="1">
      <c r="A180" s="11" t="s">
        <v>8</v>
      </c>
      <c r="B180" s="12" t="s">
        <v>87</v>
      </c>
      <c r="C180" s="11" t="s">
        <v>85</v>
      </c>
      <c r="D180" s="12" t="s">
        <v>86</v>
      </c>
      <c r="E180" s="11">
        <v>44</v>
      </c>
      <c r="F180" s="11"/>
      <c r="G180" s="13"/>
      <c r="H180" s="11"/>
      <c r="I180" s="13"/>
      <c r="J180" s="13"/>
      <c r="K180" s="13"/>
      <c r="L180" s="11"/>
      <c r="M180" s="9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</row>
    <row r="181" spans="1:96" s="3" customFormat="1">
      <c r="A181" s="9"/>
      <c r="B181" s="9"/>
      <c r="C181" s="9"/>
      <c r="D181" s="9"/>
      <c r="E181" s="9"/>
      <c r="F181" s="9"/>
      <c r="G181" s="9"/>
      <c r="H181" s="9"/>
      <c r="I181" s="9"/>
      <c r="J181" s="13"/>
      <c r="K181" s="13"/>
      <c r="L181" s="9"/>
      <c r="M181" s="9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</row>
    <row r="182" spans="1:96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</row>
    <row r="183" spans="1:96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</row>
    <row r="184" spans="1:96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</row>
    <row r="185" spans="1:96" s="3" customFormat="1">
      <c r="A185" s="9"/>
      <c r="B185" s="10" t="s">
        <v>57</v>
      </c>
      <c r="C185" s="9"/>
      <c r="D185" s="9"/>
      <c r="E185" s="9"/>
      <c r="F185" s="9"/>
      <c r="G185" s="10"/>
      <c r="H185" s="9"/>
      <c r="I185" s="9"/>
      <c r="J185" s="9"/>
      <c r="K185" s="9"/>
      <c r="L185" s="9"/>
      <c r="M185" s="9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</row>
    <row r="186" spans="1:96" s="3" customFormat="1">
      <c r="A186" s="9"/>
      <c r="B186" s="9"/>
      <c r="C186" s="9"/>
      <c r="D186" s="9"/>
      <c r="E186" s="9"/>
      <c r="F186" s="9"/>
      <c r="G186" s="10"/>
      <c r="H186" s="9"/>
      <c r="I186" s="9"/>
      <c r="J186" s="9"/>
      <c r="K186" s="9"/>
      <c r="L186" s="9"/>
      <c r="M186" s="9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</row>
    <row r="187" spans="1:96" s="3" customFormat="1" ht="51.6">
      <c r="A187" s="7" t="s">
        <v>0</v>
      </c>
      <c r="B187" s="7" t="s">
        <v>1</v>
      </c>
      <c r="C187" s="7" t="s">
        <v>2</v>
      </c>
      <c r="D187" s="7" t="s">
        <v>3</v>
      </c>
      <c r="E187" s="7" t="s">
        <v>28</v>
      </c>
      <c r="F187" s="7" t="s">
        <v>4</v>
      </c>
      <c r="G187" s="8" t="s">
        <v>12</v>
      </c>
      <c r="H187" s="7" t="s">
        <v>10</v>
      </c>
      <c r="I187" s="8" t="s">
        <v>13</v>
      </c>
      <c r="J187" s="7" t="s">
        <v>5</v>
      </c>
      <c r="K187" s="7" t="s">
        <v>6</v>
      </c>
      <c r="L187" s="7" t="s">
        <v>7</v>
      </c>
      <c r="M187" s="9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</row>
    <row r="188" spans="1:96" s="3" customFormat="1" ht="51.6">
      <c r="A188" s="11" t="s">
        <v>8</v>
      </c>
      <c r="B188" s="12" t="s">
        <v>84</v>
      </c>
      <c r="C188" s="11" t="s">
        <v>58</v>
      </c>
      <c r="D188" s="12" t="s">
        <v>55</v>
      </c>
      <c r="E188" s="11">
        <f>3.6*70*18</f>
        <v>4536</v>
      </c>
      <c r="F188" s="11"/>
      <c r="G188" s="13"/>
      <c r="H188" s="11"/>
      <c r="I188" s="13"/>
      <c r="J188" s="13"/>
      <c r="K188" s="13"/>
      <c r="L188" s="11"/>
      <c r="M188" s="9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</row>
    <row r="189" spans="1:96" s="3" customFormat="1">
      <c r="A189" s="9"/>
      <c r="B189" s="9"/>
      <c r="C189" s="9"/>
      <c r="D189" s="9"/>
      <c r="E189" s="9"/>
      <c r="F189" s="9"/>
      <c r="G189" s="9"/>
      <c r="H189" s="9"/>
      <c r="I189" s="9"/>
      <c r="J189" s="13"/>
      <c r="K189" s="13"/>
      <c r="L189" s="9"/>
      <c r="M189" s="9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</row>
    <row r="190" spans="1:96" s="3" customFormat="1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</row>
    <row r="191" spans="1:96" s="3" customFormat="1">
      <c r="A191" s="9"/>
      <c r="B191" s="9" t="s">
        <v>59</v>
      </c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</row>
    <row r="192" spans="1:96" s="3" customFormat="1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</row>
    <row r="193" spans="1:96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</row>
    <row r="194" spans="1:96">
      <c r="A194" s="9"/>
      <c r="B194" s="9" t="s">
        <v>123</v>
      </c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</row>
    <row r="195" spans="1:96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</row>
    <row r="196" spans="1:96" s="3" customFormat="1" ht="51.6">
      <c r="A196" s="16" t="s">
        <v>0</v>
      </c>
      <c r="B196" s="16" t="s">
        <v>1</v>
      </c>
      <c r="C196" s="16" t="s">
        <v>2</v>
      </c>
      <c r="D196" s="16" t="s">
        <v>3</v>
      </c>
      <c r="E196" s="16" t="s">
        <v>17</v>
      </c>
      <c r="F196" s="16" t="s">
        <v>4</v>
      </c>
      <c r="G196" s="17" t="s">
        <v>12</v>
      </c>
      <c r="H196" s="16" t="s">
        <v>10</v>
      </c>
      <c r="I196" s="17" t="s">
        <v>13</v>
      </c>
      <c r="J196" s="16" t="s">
        <v>5</v>
      </c>
      <c r="K196" s="16" t="s">
        <v>6</v>
      </c>
      <c r="L196" s="16" t="s">
        <v>7</v>
      </c>
      <c r="M196" s="9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</row>
    <row r="197" spans="1:96" s="3" customFormat="1" ht="21">
      <c r="A197" s="18" t="s">
        <v>8</v>
      </c>
      <c r="B197" s="19" t="s">
        <v>63</v>
      </c>
      <c r="C197" s="18" t="s">
        <v>22</v>
      </c>
      <c r="D197" s="19" t="s">
        <v>33</v>
      </c>
      <c r="E197" s="18">
        <f>3*365</f>
        <v>1095</v>
      </c>
      <c r="F197" s="18"/>
      <c r="G197" s="20"/>
      <c r="H197" s="18"/>
      <c r="I197" s="20"/>
      <c r="J197" s="20"/>
      <c r="K197" s="20"/>
      <c r="L197" s="18"/>
      <c r="M197" s="9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</row>
    <row r="198" spans="1:96" s="3" customFormat="1">
      <c r="A198" s="21"/>
      <c r="B198" s="21"/>
      <c r="C198" s="21"/>
      <c r="D198" s="21"/>
      <c r="E198" s="21"/>
      <c r="F198" s="21"/>
      <c r="G198" s="21"/>
      <c r="H198" s="21"/>
      <c r="I198" s="21"/>
      <c r="J198" s="20"/>
      <c r="K198" s="20"/>
      <c r="L198" s="21"/>
      <c r="M198" s="9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</row>
    <row r="199" spans="1:96" s="3" customFormat="1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22"/>
      <c r="L199" s="9"/>
      <c r="M199" s="9"/>
      <c r="N199" s="4"/>
      <c r="O199" s="4"/>
      <c r="P199" s="4"/>
    </row>
    <row r="200" spans="1:96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4"/>
      <c r="O200" s="4"/>
      <c r="P200" s="4"/>
    </row>
    <row r="201" spans="1:96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4"/>
      <c r="O201" s="4"/>
      <c r="P201" s="4"/>
    </row>
    <row r="202" spans="1:96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4"/>
      <c r="O202" s="4"/>
      <c r="P202" s="4"/>
    </row>
    <row r="203" spans="1:96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4"/>
      <c r="O203" s="4"/>
      <c r="P203" s="4"/>
    </row>
    <row r="204" spans="1:96">
      <c r="A204" s="9"/>
      <c r="B204" s="9" t="s">
        <v>124</v>
      </c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4"/>
      <c r="O204" s="4"/>
      <c r="P204" s="4"/>
    </row>
    <row r="205" spans="1:96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4"/>
      <c r="O205" s="4"/>
      <c r="P205" s="4"/>
    </row>
    <row r="206" spans="1:96" s="3" customFormat="1" ht="51.6">
      <c r="A206" s="16" t="s">
        <v>0</v>
      </c>
      <c r="B206" s="16" t="s">
        <v>1</v>
      </c>
      <c r="C206" s="16" t="s">
        <v>2</v>
      </c>
      <c r="D206" s="16" t="s">
        <v>3</v>
      </c>
      <c r="E206" s="16" t="s">
        <v>76</v>
      </c>
      <c r="F206" s="16" t="s">
        <v>4</v>
      </c>
      <c r="G206" s="17" t="s">
        <v>12</v>
      </c>
      <c r="H206" s="16" t="s">
        <v>10</v>
      </c>
      <c r="I206" s="17" t="s">
        <v>13</v>
      </c>
      <c r="J206" s="16" t="s">
        <v>5</v>
      </c>
      <c r="K206" s="16" t="s">
        <v>6</v>
      </c>
      <c r="L206" s="16" t="s">
        <v>7</v>
      </c>
      <c r="M206" s="9"/>
      <c r="N206" s="4"/>
      <c r="O206" s="4"/>
      <c r="P206" s="4"/>
    </row>
    <row r="207" spans="1:96" s="3" customFormat="1" ht="51.6">
      <c r="A207" s="18" t="s">
        <v>8</v>
      </c>
      <c r="B207" s="23" t="s">
        <v>121</v>
      </c>
      <c r="C207" s="18" t="s">
        <v>77</v>
      </c>
      <c r="D207" s="19" t="s">
        <v>78</v>
      </c>
      <c r="E207" s="18">
        <f>20</f>
        <v>20</v>
      </c>
      <c r="F207" s="18"/>
      <c r="G207" s="20"/>
      <c r="H207" s="18"/>
      <c r="I207" s="20"/>
      <c r="J207" s="20"/>
      <c r="K207" s="20"/>
      <c r="L207" s="18"/>
      <c r="M207" s="9"/>
      <c r="N207" s="4"/>
      <c r="O207" s="4"/>
      <c r="P207" s="4"/>
    </row>
    <row r="208" spans="1:96" s="3" customFormat="1">
      <c r="A208" s="21"/>
      <c r="B208" s="21"/>
      <c r="C208" s="21"/>
      <c r="D208" s="21"/>
      <c r="E208" s="21"/>
      <c r="F208" s="21"/>
      <c r="G208" s="21"/>
      <c r="H208" s="21"/>
      <c r="I208" s="21"/>
      <c r="J208" s="20"/>
      <c r="K208" s="20"/>
      <c r="L208" s="24"/>
      <c r="M208" s="9"/>
      <c r="N208" s="4"/>
      <c r="O208" s="4"/>
      <c r="P208" s="4"/>
    </row>
    <row r="209" spans="1:16">
      <c r="A209" s="9"/>
      <c r="B209" s="25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4"/>
      <c r="O209" s="4"/>
      <c r="P209" s="4"/>
    </row>
    <row r="210" spans="1:16">
      <c r="A210" s="9"/>
      <c r="B210" s="9" t="s">
        <v>125</v>
      </c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4"/>
      <c r="O210" s="4"/>
      <c r="P210" s="4"/>
    </row>
    <row r="211" spans="1:16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4"/>
      <c r="O211" s="4"/>
      <c r="P211" s="4"/>
    </row>
    <row r="212" spans="1:16" s="3" customFormat="1" ht="51.6">
      <c r="A212" s="16" t="s">
        <v>0</v>
      </c>
      <c r="B212" s="16" t="s">
        <v>1</v>
      </c>
      <c r="C212" s="16" t="s">
        <v>2</v>
      </c>
      <c r="D212" s="16" t="s">
        <v>3</v>
      </c>
      <c r="E212" s="16" t="s">
        <v>76</v>
      </c>
      <c r="F212" s="16" t="s">
        <v>4</v>
      </c>
      <c r="G212" s="17" t="s">
        <v>12</v>
      </c>
      <c r="H212" s="16" t="s">
        <v>10</v>
      </c>
      <c r="I212" s="17" t="s">
        <v>13</v>
      </c>
      <c r="J212" s="16" t="s">
        <v>5</v>
      </c>
      <c r="K212" s="16" t="s">
        <v>6</v>
      </c>
      <c r="L212" s="16" t="s">
        <v>7</v>
      </c>
      <c r="M212" s="9"/>
      <c r="N212" s="4"/>
      <c r="O212" s="4"/>
      <c r="P212" s="4"/>
    </row>
    <row r="213" spans="1:16" s="3" customFormat="1" ht="41.4">
      <c r="A213" s="18" t="s">
        <v>8</v>
      </c>
      <c r="B213" s="19" t="s">
        <v>88</v>
      </c>
      <c r="C213" s="18" t="s">
        <v>89</v>
      </c>
      <c r="D213" s="19" t="s">
        <v>90</v>
      </c>
      <c r="E213" s="18">
        <f>20</f>
        <v>20</v>
      </c>
      <c r="F213" s="18"/>
      <c r="G213" s="20"/>
      <c r="H213" s="18"/>
      <c r="I213" s="20"/>
      <c r="J213" s="20"/>
      <c r="K213" s="20"/>
      <c r="L213" s="18"/>
      <c r="M213" s="25"/>
      <c r="N213" s="4"/>
      <c r="O213" s="4"/>
      <c r="P213" s="4"/>
    </row>
    <row r="214" spans="1:16" s="3" customFormat="1">
      <c r="A214" s="21"/>
      <c r="B214" s="21"/>
      <c r="C214" s="21"/>
      <c r="D214" s="21"/>
      <c r="E214" s="21"/>
      <c r="F214" s="21"/>
      <c r="G214" s="21"/>
      <c r="H214" s="21"/>
      <c r="I214" s="21"/>
      <c r="J214" s="20"/>
      <c r="K214" s="20"/>
      <c r="L214" s="21"/>
      <c r="M214" s="25"/>
      <c r="N214" s="4"/>
      <c r="O214" s="4"/>
      <c r="P214" s="4"/>
    </row>
    <row r="215" spans="1:16" s="3" customFormat="1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4"/>
      <c r="O215" s="4"/>
      <c r="P215" s="4"/>
    </row>
    <row r="216" spans="1:16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4"/>
      <c r="O216" s="4"/>
      <c r="P216" s="4"/>
    </row>
    <row r="217" spans="1:16">
      <c r="A217" s="9"/>
      <c r="B217" s="9" t="s">
        <v>126</v>
      </c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4"/>
      <c r="O217" s="4"/>
      <c r="P217" s="4"/>
    </row>
    <row r="218" spans="1:16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4"/>
      <c r="O218" s="4"/>
      <c r="P218" s="4"/>
    </row>
    <row r="219" spans="1:16" s="3" customFormat="1" ht="51.6">
      <c r="A219" s="16" t="s">
        <v>0</v>
      </c>
      <c r="B219" s="16" t="s">
        <v>1</v>
      </c>
      <c r="C219" s="16" t="s">
        <v>2</v>
      </c>
      <c r="D219" s="16" t="s">
        <v>3</v>
      </c>
      <c r="E219" s="16" t="s">
        <v>99</v>
      </c>
      <c r="F219" s="16" t="s">
        <v>4</v>
      </c>
      <c r="G219" s="17" t="s">
        <v>12</v>
      </c>
      <c r="H219" s="16" t="s">
        <v>10</v>
      </c>
      <c r="I219" s="17" t="s">
        <v>13</v>
      </c>
      <c r="J219" s="16" t="s">
        <v>5</v>
      </c>
      <c r="K219" s="16" t="s">
        <v>6</v>
      </c>
      <c r="L219" s="16" t="s">
        <v>7</v>
      </c>
      <c r="M219" s="9"/>
      <c r="N219" s="4"/>
      <c r="O219" s="4"/>
      <c r="P219" s="4"/>
    </row>
    <row r="220" spans="1:16" s="3" customFormat="1" ht="51.6">
      <c r="A220" s="18" t="s">
        <v>8</v>
      </c>
      <c r="B220" s="19" t="s">
        <v>96</v>
      </c>
      <c r="C220" s="18" t="s">
        <v>98</v>
      </c>
      <c r="D220" s="19" t="s">
        <v>97</v>
      </c>
      <c r="E220" s="18">
        <f>100*3*13</f>
        <v>3900</v>
      </c>
      <c r="F220" s="18"/>
      <c r="G220" s="20"/>
      <c r="H220" s="18"/>
      <c r="I220" s="20"/>
      <c r="J220" s="20"/>
      <c r="K220" s="20"/>
      <c r="L220" s="18"/>
      <c r="M220" s="9"/>
      <c r="N220" s="4"/>
      <c r="O220" s="4"/>
      <c r="P220" s="4"/>
    </row>
    <row r="221" spans="1:16">
      <c r="A221" s="21"/>
      <c r="B221" s="21"/>
      <c r="C221" s="21"/>
      <c r="D221" s="21"/>
      <c r="E221" s="21"/>
      <c r="F221" s="21"/>
      <c r="G221" s="21"/>
      <c r="H221" s="21"/>
      <c r="I221" s="21"/>
      <c r="J221" s="20"/>
      <c r="K221" s="20"/>
      <c r="L221" s="21"/>
      <c r="M221" s="9"/>
      <c r="N221" s="4"/>
      <c r="O221" s="4"/>
      <c r="P221" s="4"/>
    </row>
    <row r="222" spans="1:16" s="3" customFormat="1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4"/>
      <c r="O222" s="4"/>
      <c r="P222" s="4"/>
    </row>
    <row r="223" spans="1:16" s="3" customFormat="1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4"/>
      <c r="O223" s="4"/>
      <c r="P223" s="4"/>
    </row>
    <row r="224" spans="1:16" s="3" customFormat="1">
      <c r="A224" s="9"/>
      <c r="B224" s="9" t="s">
        <v>59</v>
      </c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4"/>
      <c r="O224" s="4"/>
      <c r="P224" s="4"/>
    </row>
    <row r="225" spans="1:16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4"/>
      <c r="O225" s="4"/>
      <c r="P225" s="4"/>
    </row>
    <row r="226" spans="1:16">
      <c r="A226" s="9"/>
      <c r="B226" s="9" t="s">
        <v>127</v>
      </c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4"/>
      <c r="O226" s="4"/>
      <c r="P226" s="4"/>
    </row>
    <row r="227" spans="1:16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4"/>
      <c r="O227" s="4"/>
      <c r="P227" s="4"/>
    </row>
    <row r="228" spans="1:16" ht="51.6">
      <c r="A228" s="16" t="s">
        <v>0</v>
      </c>
      <c r="B228" s="16" t="s">
        <v>1</v>
      </c>
      <c r="C228" s="16" t="s">
        <v>2</v>
      </c>
      <c r="D228" s="16" t="s">
        <v>3</v>
      </c>
      <c r="E228" s="16" t="s">
        <v>99</v>
      </c>
      <c r="F228" s="16" t="s">
        <v>4</v>
      </c>
      <c r="G228" s="17" t="s">
        <v>12</v>
      </c>
      <c r="H228" s="16" t="s">
        <v>10</v>
      </c>
      <c r="I228" s="17" t="s">
        <v>13</v>
      </c>
      <c r="J228" s="16" t="s">
        <v>5</v>
      </c>
      <c r="K228" s="16" t="s">
        <v>6</v>
      </c>
      <c r="L228" s="16" t="s">
        <v>7</v>
      </c>
      <c r="M228" s="9"/>
      <c r="N228" s="4"/>
      <c r="O228" s="4"/>
      <c r="P228" s="4"/>
    </row>
    <row r="229" spans="1:16" ht="41.4">
      <c r="A229" s="18" t="s">
        <v>8</v>
      </c>
      <c r="B229" s="19" t="s">
        <v>103</v>
      </c>
      <c r="C229" s="18" t="s">
        <v>100</v>
      </c>
      <c r="D229" s="19" t="s">
        <v>101</v>
      </c>
      <c r="E229" s="18">
        <f>400*13*2</f>
        <v>10400</v>
      </c>
      <c r="F229" s="18"/>
      <c r="G229" s="20"/>
      <c r="H229" s="18"/>
      <c r="I229" s="20"/>
      <c r="J229" s="20"/>
      <c r="K229" s="20"/>
      <c r="L229" s="18"/>
      <c r="M229" s="9"/>
      <c r="N229" s="4"/>
      <c r="O229" s="4"/>
      <c r="P229" s="4"/>
    </row>
    <row r="230" spans="1:16" ht="41.4">
      <c r="A230" s="18" t="s">
        <v>24</v>
      </c>
      <c r="B230" s="19" t="s">
        <v>103</v>
      </c>
      <c r="C230" s="18" t="s">
        <v>100</v>
      </c>
      <c r="D230" s="19" t="s">
        <v>102</v>
      </c>
      <c r="E230" s="18">
        <f>80*13*2</f>
        <v>2080</v>
      </c>
      <c r="F230" s="18"/>
      <c r="G230" s="20"/>
      <c r="H230" s="18"/>
      <c r="I230" s="20"/>
      <c r="J230" s="20"/>
      <c r="K230" s="20"/>
      <c r="L230" s="26"/>
      <c r="M230" s="9"/>
      <c r="N230" s="4"/>
      <c r="O230" s="4"/>
      <c r="P230" s="4"/>
    </row>
    <row r="231" spans="1:16">
      <c r="A231" s="21"/>
      <c r="B231" s="21"/>
      <c r="C231" s="21"/>
      <c r="D231" s="21"/>
      <c r="E231" s="21"/>
      <c r="F231" s="21"/>
      <c r="G231" s="21"/>
      <c r="H231" s="21"/>
      <c r="I231" s="21"/>
      <c r="J231" s="20"/>
      <c r="K231" s="20"/>
      <c r="L231" s="21"/>
      <c r="M231" s="9"/>
      <c r="N231" s="4"/>
      <c r="O231" s="4"/>
      <c r="P231" s="4"/>
    </row>
    <row r="232" spans="1:16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4"/>
      <c r="O232" s="4"/>
      <c r="P232" s="4"/>
    </row>
    <row r="233" spans="1:16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4"/>
      <c r="O233" s="4"/>
      <c r="P233" s="4"/>
    </row>
    <row r="234" spans="1:16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4"/>
      <c r="O234" s="4"/>
      <c r="P234" s="4"/>
    </row>
    <row r="235" spans="1:16">
      <c r="A235" s="9"/>
      <c r="B235" s="9" t="s">
        <v>128</v>
      </c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4"/>
      <c r="O235" s="4"/>
      <c r="P235" s="4"/>
    </row>
    <row r="236" spans="1:16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4"/>
      <c r="O236" s="4"/>
      <c r="P236" s="4"/>
    </row>
    <row r="237" spans="1:16" ht="51.6">
      <c r="A237" s="16" t="s">
        <v>0</v>
      </c>
      <c r="B237" s="16" t="s">
        <v>1</v>
      </c>
      <c r="C237" s="16" t="s">
        <v>2</v>
      </c>
      <c r="D237" s="16" t="s">
        <v>3</v>
      </c>
      <c r="E237" s="16" t="s">
        <v>99</v>
      </c>
      <c r="F237" s="16" t="s">
        <v>4</v>
      </c>
      <c r="G237" s="17" t="s">
        <v>12</v>
      </c>
      <c r="H237" s="16" t="s">
        <v>10</v>
      </c>
      <c r="I237" s="17" t="s">
        <v>13</v>
      </c>
      <c r="J237" s="16" t="s">
        <v>5</v>
      </c>
      <c r="K237" s="16" t="s">
        <v>6</v>
      </c>
      <c r="L237" s="16" t="s">
        <v>7</v>
      </c>
      <c r="M237" s="9"/>
      <c r="N237" s="4"/>
      <c r="O237" s="4"/>
      <c r="P237" s="4"/>
    </row>
    <row r="238" spans="1:16" ht="41.4">
      <c r="A238" s="18" t="s">
        <v>8</v>
      </c>
      <c r="B238" s="19" t="s">
        <v>104</v>
      </c>
      <c r="C238" s="18" t="s">
        <v>98</v>
      </c>
      <c r="D238" s="19" t="s">
        <v>49</v>
      </c>
      <c r="E238" s="18">
        <f>17*1200*1</f>
        <v>20400</v>
      </c>
      <c r="F238" s="18"/>
      <c r="G238" s="20"/>
      <c r="H238" s="18"/>
      <c r="I238" s="20"/>
      <c r="J238" s="20"/>
      <c r="K238" s="20"/>
      <c r="L238" s="18"/>
      <c r="M238" s="9"/>
      <c r="N238" s="4"/>
      <c r="O238" s="4"/>
      <c r="P238" s="4"/>
    </row>
    <row r="239" spans="1:16">
      <c r="A239" s="21"/>
      <c r="B239" s="21"/>
      <c r="C239" s="21"/>
      <c r="D239" s="21"/>
      <c r="E239" s="21"/>
      <c r="F239" s="21"/>
      <c r="G239" s="21"/>
      <c r="H239" s="21"/>
      <c r="I239" s="21"/>
      <c r="J239" s="20"/>
      <c r="K239" s="20"/>
      <c r="L239" s="21"/>
      <c r="M239" s="9"/>
      <c r="N239" s="4"/>
      <c r="O239" s="4"/>
      <c r="P239" s="4"/>
    </row>
    <row r="240" spans="1:16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4"/>
      <c r="O240" s="4"/>
      <c r="P240" s="4"/>
    </row>
    <row r="241" spans="1:16" s="3" customFormat="1">
      <c r="A241" s="9"/>
      <c r="B241" s="9" t="s">
        <v>59</v>
      </c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4"/>
      <c r="O241" s="4"/>
      <c r="P241" s="4"/>
    </row>
    <row r="242" spans="1:16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4"/>
      <c r="O242" s="4"/>
      <c r="P242" s="4"/>
    </row>
    <row r="243" spans="1:16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4"/>
      <c r="O243" s="4"/>
      <c r="P243" s="4"/>
    </row>
    <row r="244" spans="1:16">
      <c r="A244" s="9"/>
      <c r="B244" s="9" t="s">
        <v>129</v>
      </c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4"/>
      <c r="O244" s="4"/>
      <c r="P244" s="4"/>
    </row>
    <row r="245" spans="1:16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4"/>
      <c r="O245" s="4"/>
      <c r="P245" s="4"/>
    </row>
    <row r="246" spans="1:16" ht="51.6">
      <c r="A246" s="16" t="s">
        <v>0</v>
      </c>
      <c r="B246" s="16" t="s">
        <v>1</v>
      </c>
      <c r="C246" s="16" t="s">
        <v>2</v>
      </c>
      <c r="D246" s="16" t="s">
        <v>3</v>
      </c>
      <c r="E246" s="16" t="s">
        <v>99</v>
      </c>
      <c r="F246" s="16" t="s">
        <v>4</v>
      </c>
      <c r="G246" s="17" t="s">
        <v>12</v>
      </c>
      <c r="H246" s="16" t="s">
        <v>10</v>
      </c>
      <c r="I246" s="17" t="s">
        <v>13</v>
      </c>
      <c r="J246" s="16" t="s">
        <v>5</v>
      </c>
      <c r="K246" s="16" t="s">
        <v>6</v>
      </c>
      <c r="L246" s="16" t="s">
        <v>7</v>
      </c>
      <c r="M246" s="9"/>
      <c r="N246" s="4"/>
      <c r="O246" s="4"/>
      <c r="P246" s="4"/>
    </row>
    <row r="247" spans="1:16" ht="41.4">
      <c r="A247" s="18" t="s">
        <v>8</v>
      </c>
      <c r="B247" s="19" t="s">
        <v>105</v>
      </c>
      <c r="C247" s="18" t="s">
        <v>98</v>
      </c>
      <c r="D247" s="19" t="s">
        <v>49</v>
      </c>
      <c r="E247" s="18">
        <f>1*26*10*70</f>
        <v>18200</v>
      </c>
      <c r="F247" s="18"/>
      <c r="G247" s="20"/>
      <c r="H247" s="18"/>
      <c r="I247" s="20"/>
      <c r="J247" s="20"/>
      <c r="K247" s="20"/>
      <c r="L247" s="18"/>
      <c r="M247" s="9"/>
      <c r="N247" s="4"/>
      <c r="O247" s="4"/>
      <c r="P247" s="4"/>
    </row>
    <row r="248" spans="1:16">
      <c r="A248" s="21"/>
      <c r="B248" s="21"/>
      <c r="C248" s="21"/>
      <c r="D248" s="21"/>
      <c r="E248" s="21"/>
      <c r="F248" s="21"/>
      <c r="G248" s="21"/>
      <c r="H248" s="21"/>
      <c r="I248" s="21"/>
      <c r="J248" s="20"/>
      <c r="K248" s="20"/>
      <c r="L248" s="21"/>
      <c r="M248" s="9"/>
      <c r="N248" s="4"/>
      <c r="O248" s="4"/>
      <c r="P248" s="4"/>
    </row>
    <row r="249" spans="1:16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4"/>
      <c r="O249" s="4"/>
      <c r="P249" s="4"/>
    </row>
    <row r="250" spans="1:16">
      <c r="A250" s="9"/>
      <c r="B250" s="9" t="s">
        <v>59</v>
      </c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4"/>
      <c r="O250" s="4"/>
      <c r="P250" s="4"/>
    </row>
    <row r="251" spans="1:16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4"/>
      <c r="O251" s="4"/>
      <c r="P251" s="4"/>
    </row>
    <row r="252" spans="1:16">
      <c r="A252" s="9"/>
      <c r="B252" s="9" t="s">
        <v>130</v>
      </c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4"/>
      <c r="O252" s="4"/>
      <c r="P252" s="4"/>
    </row>
    <row r="253" spans="1:16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4"/>
      <c r="O253" s="4"/>
      <c r="P253" s="4"/>
    </row>
    <row r="254" spans="1:16" ht="51.6">
      <c r="A254" s="16" t="s">
        <v>0</v>
      </c>
      <c r="B254" s="16" t="s">
        <v>1</v>
      </c>
      <c r="C254" s="16" t="s">
        <v>2</v>
      </c>
      <c r="D254" s="16" t="s">
        <v>3</v>
      </c>
      <c r="E254" s="16" t="s">
        <v>109</v>
      </c>
      <c r="F254" s="16" t="s">
        <v>4</v>
      </c>
      <c r="G254" s="17" t="s">
        <v>12</v>
      </c>
      <c r="H254" s="16" t="s">
        <v>10</v>
      </c>
      <c r="I254" s="17" t="s">
        <v>13</v>
      </c>
      <c r="J254" s="16" t="s">
        <v>5</v>
      </c>
      <c r="K254" s="16" t="s">
        <v>6</v>
      </c>
      <c r="L254" s="16" t="s">
        <v>7</v>
      </c>
      <c r="M254" s="9"/>
      <c r="N254" s="4"/>
      <c r="O254" s="4"/>
      <c r="P254" s="4"/>
    </row>
    <row r="255" spans="1:16" ht="41.4">
      <c r="A255" s="18" t="s">
        <v>8</v>
      </c>
      <c r="B255" s="19" t="s">
        <v>108</v>
      </c>
      <c r="C255" s="18" t="s">
        <v>106</v>
      </c>
      <c r="D255" s="19" t="s">
        <v>107</v>
      </c>
      <c r="E255" s="18">
        <f>18*2*2</f>
        <v>72</v>
      </c>
      <c r="F255" s="18"/>
      <c r="G255" s="20"/>
      <c r="H255" s="18"/>
      <c r="I255" s="20"/>
      <c r="J255" s="20"/>
      <c r="K255" s="20"/>
      <c r="L255" s="18"/>
      <c r="M255" s="9"/>
      <c r="N255" s="4"/>
      <c r="O255" s="4"/>
      <c r="P255" s="4"/>
    </row>
    <row r="256" spans="1:16">
      <c r="A256" s="21"/>
      <c r="B256" s="21"/>
      <c r="C256" s="21"/>
      <c r="D256" s="21"/>
      <c r="E256" s="21"/>
      <c r="F256" s="21"/>
      <c r="G256" s="21"/>
      <c r="H256" s="21"/>
      <c r="I256" s="21"/>
      <c r="J256" s="20"/>
      <c r="K256" s="20"/>
      <c r="L256" s="21"/>
      <c r="M256" s="9"/>
      <c r="N256" s="4"/>
      <c r="O256" s="4"/>
      <c r="P256" s="4"/>
    </row>
    <row r="257" spans="1:16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4"/>
      <c r="O257" s="4"/>
      <c r="P257" s="4"/>
    </row>
    <row r="258" spans="1:16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4"/>
      <c r="O258" s="4"/>
      <c r="P258" s="4"/>
    </row>
    <row r="259" spans="1:16">
      <c r="A259" s="9"/>
      <c r="B259" s="9" t="s">
        <v>131</v>
      </c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4"/>
      <c r="O259" s="4"/>
      <c r="P259" s="4"/>
    </row>
    <row r="260" spans="1:16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4"/>
      <c r="O260" s="4"/>
      <c r="P260" s="4"/>
    </row>
    <row r="261" spans="1:16" ht="51.6">
      <c r="A261" s="16" t="s">
        <v>0</v>
      </c>
      <c r="B261" s="16" t="s">
        <v>1</v>
      </c>
      <c r="C261" s="16" t="s">
        <v>2</v>
      </c>
      <c r="D261" s="16" t="s">
        <v>3</v>
      </c>
      <c r="E261" s="16" t="s">
        <v>109</v>
      </c>
      <c r="F261" s="16" t="s">
        <v>4</v>
      </c>
      <c r="G261" s="17" t="s">
        <v>12</v>
      </c>
      <c r="H261" s="16" t="s">
        <v>10</v>
      </c>
      <c r="I261" s="17" t="s">
        <v>13</v>
      </c>
      <c r="J261" s="16" t="s">
        <v>5</v>
      </c>
      <c r="K261" s="16" t="s">
        <v>6</v>
      </c>
      <c r="L261" s="16" t="s">
        <v>7</v>
      </c>
      <c r="M261" s="9"/>
      <c r="N261" s="4"/>
      <c r="O261" s="4"/>
      <c r="P261" s="4"/>
    </row>
    <row r="262" spans="1:16" ht="41.4">
      <c r="A262" s="18" t="s">
        <v>8</v>
      </c>
      <c r="B262" s="19" t="s">
        <v>110</v>
      </c>
      <c r="C262" s="18" t="s">
        <v>111</v>
      </c>
      <c r="D262" s="19" t="s">
        <v>112</v>
      </c>
      <c r="E262" s="18">
        <f>18*1</f>
        <v>18</v>
      </c>
      <c r="F262" s="18"/>
      <c r="G262" s="20"/>
      <c r="H262" s="18"/>
      <c r="I262" s="20"/>
      <c r="J262" s="20"/>
      <c r="K262" s="20"/>
      <c r="L262" s="18"/>
      <c r="M262" s="9"/>
      <c r="N262" s="4"/>
      <c r="O262" s="4"/>
      <c r="P262" s="4"/>
    </row>
    <row r="263" spans="1:16">
      <c r="A263" s="21"/>
      <c r="B263" s="21"/>
      <c r="C263" s="21"/>
      <c r="D263" s="21"/>
      <c r="E263" s="21"/>
      <c r="F263" s="21"/>
      <c r="G263" s="21"/>
      <c r="H263" s="21"/>
      <c r="I263" s="21"/>
      <c r="J263" s="20"/>
      <c r="K263" s="20"/>
      <c r="L263" s="21"/>
      <c r="M263" s="9"/>
      <c r="N263" s="4"/>
      <c r="O263" s="4"/>
      <c r="P263" s="4"/>
    </row>
    <row r="264" spans="1:16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4"/>
      <c r="O264" s="4"/>
      <c r="P264" s="4"/>
    </row>
    <row r="265" spans="1:16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4"/>
      <c r="O265" s="4"/>
      <c r="P265" s="4"/>
    </row>
    <row r="266" spans="1:16">
      <c r="A266" s="9"/>
      <c r="B266" s="9" t="s">
        <v>132</v>
      </c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4"/>
      <c r="O266" s="4"/>
      <c r="P266" s="4"/>
    </row>
    <row r="267" spans="1:16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4"/>
      <c r="O267" s="4"/>
      <c r="P267" s="4"/>
    </row>
    <row r="268" spans="1:16" ht="51.6">
      <c r="A268" s="16" t="s">
        <v>0</v>
      </c>
      <c r="B268" s="16" t="s">
        <v>1</v>
      </c>
      <c r="C268" s="16" t="s">
        <v>2</v>
      </c>
      <c r="D268" s="16" t="s">
        <v>3</v>
      </c>
      <c r="E268" s="16" t="s">
        <v>76</v>
      </c>
      <c r="F268" s="16" t="s">
        <v>4</v>
      </c>
      <c r="G268" s="17" t="s">
        <v>12</v>
      </c>
      <c r="H268" s="16" t="s">
        <v>10</v>
      </c>
      <c r="I268" s="17" t="s">
        <v>13</v>
      </c>
      <c r="J268" s="16" t="s">
        <v>5</v>
      </c>
      <c r="K268" s="16" t="s">
        <v>6</v>
      </c>
      <c r="L268" s="16" t="s">
        <v>7</v>
      </c>
      <c r="M268" s="9"/>
      <c r="N268" s="4"/>
      <c r="O268" s="4"/>
      <c r="P268" s="4"/>
    </row>
    <row r="269" spans="1:16" ht="21">
      <c r="A269" s="18" t="s">
        <v>8</v>
      </c>
      <c r="B269" s="19" t="s">
        <v>113</v>
      </c>
      <c r="C269" s="18" t="s">
        <v>114</v>
      </c>
      <c r="D269" s="19" t="s">
        <v>115</v>
      </c>
      <c r="E269" s="18">
        <f>8*365</f>
        <v>2920</v>
      </c>
      <c r="F269" s="18"/>
      <c r="G269" s="20"/>
      <c r="H269" s="18"/>
      <c r="I269" s="20"/>
      <c r="J269" s="20"/>
      <c r="K269" s="20"/>
      <c r="L269" s="18"/>
      <c r="M269" s="9"/>
      <c r="N269" s="4"/>
      <c r="O269" s="4"/>
      <c r="P269" s="4"/>
    </row>
    <row r="270" spans="1:16">
      <c r="A270" s="21"/>
      <c r="B270" s="21"/>
      <c r="C270" s="21"/>
      <c r="D270" s="21"/>
      <c r="E270" s="21"/>
      <c r="F270" s="21"/>
      <c r="G270" s="21"/>
      <c r="H270" s="21"/>
      <c r="I270" s="21"/>
      <c r="J270" s="20"/>
      <c r="K270" s="20"/>
      <c r="L270" s="21"/>
      <c r="M270" s="9"/>
      <c r="N270" s="4"/>
      <c r="O270" s="4"/>
      <c r="P270" s="4"/>
    </row>
    <row r="271" spans="1:16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4"/>
      <c r="O271" s="4"/>
      <c r="P271" s="4"/>
    </row>
    <row r="272" spans="1:16">
      <c r="A272" s="9"/>
      <c r="B272" s="9" t="s">
        <v>133</v>
      </c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4"/>
      <c r="O272" s="4"/>
      <c r="P272" s="4"/>
    </row>
    <row r="273" spans="1:16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4"/>
      <c r="O273" s="4"/>
      <c r="P273" s="4"/>
    </row>
    <row r="274" spans="1:16" ht="51.6">
      <c r="A274" s="16" t="s">
        <v>0</v>
      </c>
      <c r="B274" s="16" t="s">
        <v>1</v>
      </c>
      <c r="C274" s="16" t="s">
        <v>2</v>
      </c>
      <c r="D274" s="16" t="s">
        <v>3</v>
      </c>
      <c r="E274" s="16" t="s">
        <v>76</v>
      </c>
      <c r="F274" s="16" t="s">
        <v>4</v>
      </c>
      <c r="G274" s="17" t="s">
        <v>12</v>
      </c>
      <c r="H274" s="16" t="s">
        <v>10</v>
      </c>
      <c r="I274" s="17" t="s">
        <v>13</v>
      </c>
      <c r="J274" s="16" t="s">
        <v>5</v>
      </c>
      <c r="K274" s="16" t="s">
        <v>6</v>
      </c>
      <c r="L274" s="16" t="s">
        <v>7</v>
      </c>
      <c r="M274" s="9"/>
      <c r="N274" s="4"/>
      <c r="O274" s="4"/>
      <c r="P274" s="4"/>
    </row>
    <row r="275" spans="1:16" ht="21">
      <c r="A275" s="18" t="s">
        <v>8</v>
      </c>
      <c r="B275" s="19" t="s">
        <v>116</v>
      </c>
      <c r="C275" s="18" t="s">
        <v>117</v>
      </c>
      <c r="D275" s="19" t="s">
        <v>115</v>
      </c>
      <c r="E275" s="18">
        <f>2*365</f>
        <v>730</v>
      </c>
      <c r="F275" s="18"/>
      <c r="G275" s="20"/>
      <c r="H275" s="18"/>
      <c r="I275" s="20"/>
      <c r="J275" s="20"/>
      <c r="K275" s="20"/>
      <c r="L275" s="18"/>
      <c r="M275" s="9"/>
      <c r="N275" s="4"/>
      <c r="O275" s="4"/>
      <c r="P275" s="4"/>
    </row>
    <row r="276" spans="1:16">
      <c r="A276" s="21"/>
      <c r="B276" s="21"/>
      <c r="C276" s="21"/>
      <c r="D276" s="21"/>
      <c r="E276" s="21"/>
      <c r="F276" s="21"/>
      <c r="G276" s="21"/>
      <c r="H276" s="21"/>
      <c r="I276" s="21"/>
      <c r="J276" s="20"/>
      <c r="K276" s="20"/>
      <c r="L276" s="21"/>
      <c r="M276" s="9"/>
      <c r="N276" s="4"/>
      <c r="O276" s="4"/>
      <c r="P276" s="4"/>
    </row>
    <row r="277" spans="1:16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4"/>
      <c r="O277" s="4"/>
      <c r="P277" s="4"/>
    </row>
    <row r="278" spans="1:16">
      <c r="A278" s="9"/>
      <c r="B278" s="9" t="s">
        <v>122</v>
      </c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4"/>
      <c r="O278" s="4"/>
      <c r="P278" s="4"/>
    </row>
    <row r="279" spans="1:16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4"/>
      <c r="O279" s="4"/>
      <c r="P279" s="4"/>
    </row>
    <row r="280" spans="1:16" ht="51.6">
      <c r="A280" s="16" t="s">
        <v>0</v>
      </c>
      <c r="B280" s="16" t="s">
        <v>1</v>
      </c>
      <c r="C280" s="16" t="s">
        <v>2</v>
      </c>
      <c r="D280" s="16" t="s">
        <v>3</v>
      </c>
      <c r="E280" s="16" t="s">
        <v>99</v>
      </c>
      <c r="F280" s="16" t="s">
        <v>4</v>
      </c>
      <c r="G280" s="17" t="s">
        <v>12</v>
      </c>
      <c r="H280" s="16" t="s">
        <v>10</v>
      </c>
      <c r="I280" s="17" t="s">
        <v>13</v>
      </c>
      <c r="J280" s="16" t="s">
        <v>5</v>
      </c>
      <c r="K280" s="16" t="s">
        <v>6</v>
      </c>
      <c r="L280" s="16" t="s">
        <v>7</v>
      </c>
      <c r="M280" s="9"/>
      <c r="N280" s="4"/>
      <c r="O280" s="4"/>
      <c r="P280" s="4"/>
    </row>
    <row r="281" spans="1:16" ht="21">
      <c r="A281" s="18" t="s">
        <v>8</v>
      </c>
      <c r="B281" s="19" t="s">
        <v>118</v>
      </c>
      <c r="C281" s="18" t="s">
        <v>98</v>
      </c>
      <c r="D281" s="19" t="s">
        <v>23</v>
      </c>
      <c r="E281" s="18">
        <f>600*365</f>
        <v>219000</v>
      </c>
      <c r="F281" s="18"/>
      <c r="G281" s="20"/>
      <c r="H281" s="18"/>
      <c r="I281" s="20"/>
      <c r="J281" s="20"/>
      <c r="K281" s="20"/>
      <c r="L281" s="18"/>
      <c r="M281" s="9"/>
      <c r="N281" s="4"/>
      <c r="O281" s="4"/>
      <c r="P281" s="4"/>
    </row>
    <row r="282" spans="1:16">
      <c r="A282" s="21"/>
      <c r="B282" s="21"/>
      <c r="C282" s="21"/>
      <c r="D282" s="21"/>
      <c r="E282" s="21"/>
      <c r="F282" s="21"/>
      <c r="G282" s="21"/>
      <c r="H282" s="21"/>
      <c r="I282" s="21"/>
      <c r="J282" s="20"/>
      <c r="K282" s="20"/>
      <c r="L282" s="21"/>
      <c r="M282" s="9"/>
      <c r="N282" s="4"/>
      <c r="O282" s="4"/>
      <c r="P282" s="4"/>
    </row>
    <row r="283" spans="1:16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4"/>
      <c r="O283" s="4"/>
      <c r="P283" s="4"/>
    </row>
    <row r="284" spans="1:16">
      <c r="A284" s="9"/>
      <c r="B284" s="9" t="s">
        <v>59</v>
      </c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4"/>
      <c r="O284" s="4"/>
      <c r="P284" s="4"/>
    </row>
    <row r="285" spans="1:16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4"/>
      <c r="O285" s="4"/>
      <c r="P285" s="4"/>
    </row>
    <row r="286" spans="1:16">
      <c r="A286" s="9"/>
      <c r="B286" s="9" t="s">
        <v>134</v>
      </c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4"/>
      <c r="O286" s="4"/>
      <c r="P286" s="4"/>
    </row>
    <row r="287" spans="1:16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4"/>
      <c r="O287" s="4"/>
      <c r="P287" s="4"/>
    </row>
    <row r="288" spans="1:16" ht="51.6">
      <c r="A288" s="16" t="s">
        <v>0</v>
      </c>
      <c r="B288" s="16" t="s">
        <v>1</v>
      </c>
      <c r="C288" s="16" t="s">
        <v>2</v>
      </c>
      <c r="D288" s="16" t="s">
        <v>3</v>
      </c>
      <c r="E288" s="16" t="s">
        <v>76</v>
      </c>
      <c r="F288" s="16" t="s">
        <v>4</v>
      </c>
      <c r="G288" s="17" t="s">
        <v>12</v>
      </c>
      <c r="H288" s="16" t="s">
        <v>10</v>
      </c>
      <c r="I288" s="17" t="s">
        <v>13</v>
      </c>
      <c r="J288" s="16" t="s">
        <v>5</v>
      </c>
      <c r="K288" s="16" t="s">
        <v>6</v>
      </c>
      <c r="L288" s="16" t="s">
        <v>7</v>
      </c>
      <c r="M288" s="9"/>
      <c r="N288" s="4"/>
      <c r="O288" s="4"/>
      <c r="P288" s="4"/>
    </row>
    <row r="289" spans="1:16" ht="21">
      <c r="A289" s="18" t="s">
        <v>8</v>
      </c>
      <c r="B289" s="19" t="s">
        <v>119</v>
      </c>
      <c r="C289" s="18" t="s">
        <v>120</v>
      </c>
      <c r="D289" s="19" t="s">
        <v>115</v>
      </c>
      <c r="E289" s="18">
        <f>5*365*2</f>
        <v>3650</v>
      </c>
      <c r="F289" s="18"/>
      <c r="G289" s="20"/>
      <c r="H289" s="18"/>
      <c r="I289" s="20"/>
      <c r="J289" s="20"/>
      <c r="K289" s="20"/>
      <c r="L289" s="18"/>
      <c r="M289" s="9"/>
      <c r="N289" s="4"/>
      <c r="O289" s="4"/>
      <c r="P289" s="4"/>
    </row>
    <row r="290" spans="1:16">
      <c r="A290" s="21"/>
      <c r="B290" s="21"/>
      <c r="C290" s="21"/>
      <c r="D290" s="21"/>
      <c r="E290" s="21"/>
      <c r="F290" s="21"/>
      <c r="G290" s="21"/>
      <c r="H290" s="21"/>
      <c r="I290" s="21"/>
      <c r="J290" s="20"/>
      <c r="K290" s="20"/>
      <c r="L290" s="21"/>
      <c r="M290" s="9"/>
      <c r="N290" s="4"/>
      <c r="O290" s="4"/>
      <c r="P290" s="4"/>
    </row>
    <row r="291" spans="1:16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</row>
    <row r="292" spans="1:16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</row>
    <row r="293" spans="1:16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</row>
    <row r="294" spans="1:16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</row>
    <row r="295" spans="1:16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</row>
    <row r="296" spans="1:16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</row>
    <row r="297" spans="1:16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</row>
    <row r="298" spans="1:16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</row>
    <row r="299" spans="1:16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</row>
    <row r="300" spans="1:16">
      <c r="A300" s="4"/>
      <c r="B300" s="4"/>
      <c r="C300" s="4"/>
      <c r="D300" s="4"/>
      <c r="E300" s="4"/>
      <c r="F300" s="4"/>
      <c r="G300" s="4"/>
      <c r="H300" s="4"/>
      <c r="I300" s="4"/>
      <c r="J300" s="5"/>
      <c r="K300" s="5"/>
      <c r="L300" s="4"/>
    </row>
    <row r="301" spans="1:16">
      <c r="A301" s="4"/>
      <c r="B301" s="4"/>
      <c r="C301" s="4"/>
      <c r="D301" s="4"/>
      <c r="E301" s="4"/>
      <c r="F301" s="4"/>
      <c r="G301" s="4"/>
      <c r="H301" s="4"/>
      <c r="I301" s="4"/>
      <c r="J301" s="5"/>
      <c r="K301" s="5"/>
      <c r="L301" s="4"/>
    </row>
    <row r="302" spans="1:16">
      <c r="A302" s="4"/>
      <c r="B302" s="4"/>
      <c r="C302" s="4"/>
      <c r="D302" s="4"/>
      <c r="E302" s="4"/>
      <c r="F302" s="4"/>
      <c r="G302" s="4"/>
      <c r="H302" s="4"/>
      <c r="I302" s="4"/>
      <c r="J302" s="5"/>
      <c r="K302" s="5"/>
      <c r="L302" s="4"/>
    </row>
    <row r="303" spans="1:16">
      <c r="A303" s="4"/>
      <c r="B303" s="4"/>
      <c r="C303" s="4"/>
      <c r="D303" s="4"/>
      <c r="E303" s="4"/>
      <c r="F303" s="4"/>
      <c r="G303" s="4"/>
      <c r="H303" s="4"/>
      <c r="I303" s="4"/>
      <c r="J303" s="5"/>
      <c r="K303" s="5"/>
      <c r="L303" s="4"/>
    </row>
    <row r="304" spans="1:16">
      <c r="A304" s="4"/>
      <c r="B304" s="4"/>
      <c r="C304" s="4"/>
      <c r="D304" s="4"/>
      <c r="E304" s="4"/>
      <c r="F304" s="4"/>
      <c r="G304" s="4"/>
      <c r="H304" s="4"/>
      <c r="I304" s="4"/>
      <c r="J304" s="5"/>
      <c r="K304" s="5"/>
      <c r="L304" s="4"/>
    </row>
    <row r="305" spans="1:12">
      <c r="A305" s="4"/>
      <c r="B305" s="4"/>
      <c r="C305" s="4"/>
      <c r="D305" s="4"/>
      <c r="E305" s="4"/>
      <c r="F305" s="4"/>
      <c r="G305" s="4"/>
      <c r="H305" s="4"/>
      <c r="I305" s="4"/>
      <c r="J305" s="6"/>
      <c r="K305" s="5"/>
      <c r="L305" s="4"/>
    </row>
    <row r="306" spans="1:12">
      <c r="A306" s="4"/>
      <c r="B306" s="4"/>
      <c r="C306" s="4"/>
      <c r="D306" s="4"/>
      <c r="E306" s="4"/>
      <c r="F306" s="4"/>
      <c r="G306" s="4"/>
      <c r="H306" s="4"/>
      <c r="I306" s="4"/>
      <c r="J306" s="5"/>
      <c r="K306" s="5"/>
      <c r="L306" s="4"/>
    </row>
    <row r="307" spans="1:12">
      <c r="A307" s="4"/>
      <c r="B307" s="4"/>
      <c r="C307" s="4"/>
      <c r="D307" s="4"/>
      <c r="E307" s="4"/>
      <c r="F307" s="4"/>
      <c r="G307" s="4"/>
      <c r="H307" s="4"/>
      <c r="I307" s="4"/>
      <c r="J307" s="5"/>
      <c r="K307" s="5"/>
      <c r="L307" s="4"/>
    </row>
    <row r="308" spans="1:12">
      <c r="A308" s="4"/>
      <c r="B308" s="4"/>
      <c r="C308" s="4"/>
      <c r="D308" s="4"/>
      <c r="E308" s="4"/>
      <c r="F308" s="4"/>
      <c r="G308" s="4"/>
      <c r="H308" s="4"/>
      <c r="I308" s="4"/>
      <c r="J308" s="5"/>
      <c r="K308" s="5"/>
      <c r="L308" s="4"/>
    </row>
    <row r="309" spans="1:12">
      <c r="A309" s="4"/>
      <c r="B309" s="4"/>
      <c r="C309" s="4"/>
      <c r="D309" s="4"/>
      <c r="E309" s="4"/>
      <c r="F309" s="4"/>
      <c r="G309" s="4"/>
      <c r="H309" s="4"/>
      <c r="I309" s="4"/>
      <c r="J309" s="5"/>
      <c r="K309" s="5"/>
      <c r="L309" s="4"/>
    </row>
    <row r="310" spans="1:12">
      <c r="A310" s="4"/>
      <c r="B310" s="4"/>
      <c r="C310" s="4"/>
      <c r="D310" s="4"/>
      <c r="E310" s="4"/>
      <c r="F310" s="4"/>
      <c r="G310" s="4"/>
      <c r="H310" s="4"/>
      <c r="I310" s="4"/>
      <c r="J310" s="5"/>
      <c r="K310" s="5"/>
      <c r="L310" s="4"/>
    </row>
    <row r="311" spans="1:12">
      <c r="A311" s="4"/>
      <c r="B311" s="4"/>
      <c r="C311" s="4"/>
      <c r="D311" s="4"/>
      <c r="E311" s="4"/>
      <c r="F311" s="4"/>
      <c r="G311" s="4"/>
      <c r="H311" s="4"/>
      <c r="I311" s="4"/>
      <c r="J311" s="5"/>
      <c r="K311" s="5"/>
      <c r="L311" s="4"/>
    </row>
    <row r="312" spans="1:12">
      <c r="A312" s="4"/>
      <c r="B312" s="4"/>
      <c r="C312" s="4"/>
      <c r="D312" s="4"/>
      <c r="E312" s="4"/>
      <c r="F312" s="4"/>
      <c r="G312" s="4"/>
      <c r="H312" s="4"/>
      <c r="I312" s="4"/>
      <c r="J312" s="5"/>
      <c r="K312" s="5"/>
      <c r="L312" s="4"/>
    </row>
    <row r="313" spans="1:12">
      <c r="A313" s="4"/>
      <c r="B313" s="4"/>
      <c r="C313" s="4"/>
      <c r="D313" s="4"/>
      <c r="E313" s="4"/>
      <c r="F313" s="4"/>
      <c r="G313" s="4"/>
      <c r="H313" s="4"/>
      <c r="I313" s="4"/>
      <c r="J313" s="5"/>
      <c r="K313" s="5"/>
      <c r="L313" s="4"/>
    </row>
    <row r="314" spans="1:12">
      <c r="A314" s="4"/>
      <c r="B314" s="4"/>
      <c r="C314" s="4"/>
      <c r="D314" s="4"/>
      <c r="E314" s="4"/>
      <c r="F314" s="4"/>
      <c r="G314" s="4"/>
      <c r="H314" s="4"/>
      <c r="I314" s="4"/>
      <c r="J314" s="5"/>
      <c r="K314" s="5"/>
      <c r="L314" s="4"/>
    </row>
    <row r="315" spans="1:12">
      <c r="A315" s="4"/>
      <c r="B315" s="4"/>
      <c r="C315" s="4"/>
      <c r="D315" s="4"/>
      <c r="E315" s="4"/>
      <c r="F315" s="4"/>
      <c r="G315" s="4"/>
      <c r="H315" s="4"/>
      <c r="I315" s="4"/>
      <c r="J315" s="5"/>
      <c r="K315" s="5"/>
      <c r="L315" s="4"/>
    </row>
    <row r="316" spans="1:12">
      <c r="A316" s="4"/>
      <c r="B316" s="4"/>
      <c r="C316" s="4"/>
      <c r="D316" s="4"/>
      <c r="E316" s="4"/>
      <c r="F316" s="4"/>
      <c r="G316" s="4"/>
      <c r="H316" s="4"/>
      <c r="I316" s="4"/>
      <c r="J316" s="5"/>
      <c r="K316" s="5"/>
      <c r="L316" s="4"/>
    </row>
    <row r="317" spans="1:12">
      <c r="A317" s="4"/>
      <c r="B317" s="4"/>
      <c r="C317" s="4"/>
      <c r="D317" s="4"/>
      <c r="E317" s="4"/>
      <c r="F317" s="4"/>
      <c r="G317" s="4"/>
      <c r="H317" s="4"/>
      <c r="I317" s="4"/>
      <c r="J317" s="5"/>
      <c r="K317" s="5"/>
      <c r="L317" s="4"/>
    </row>
    <row r="318" spans="1:12">
      <c r="A318" s="4"/>
      <c r="B318" s="4"/>
      <c r="C318" s="4"/>
      <c r="D318" s="4"/>
      <c r="E318" s="4"/>
      <c r="F318" s="4"/>
      <c r="G318" s="4"/>
      <c r="H318" s="4"/>
      <c r="I318" s="4"/>
      <c r="J318" s="5"/>
      <c r="K318" s="5"/>
      <c r="L318" s="4"/>
    </row>
    <row r="319" spans="1:12">
      <c r="A319" s="4"/>
      <c r="B319" s="4"/>
      <c r="C319" s="4"/>
      <c r="D319" s="4"/>
      <c r="E319" s="4"/>
      <c r="F319" s="4"/>
      <c r="G319" s="4"/>
      <c r="H319" s="4"/>
      <c r="I319" s="4"/>
      <c r="J319" s="5"/>
      <c r="K319" s="5"/>
      <c r="L319" s="4"/>
    </row>
    <row r="320" spans="1:12">
      <c r="A320" s="4"/>
      <c r="B320" s="4"/>
      <c r="C320" s="4"/>
      <c r="D320" s="4"/>
      <c r="E320" s="4"/>
      <c r="F320" s="4"/>
      <c r="G320" s="4"/>
      <c r="H320" s="4"/>
      <c r="I320" s="4"/>
      <c r="J320" s="5"/>
      <c r="K320" s="5"/>
      <c r="L320" s="4"/>
    </row>
    <row r="321" spans="1:14">
      <c r="A321" s="4"/>
      <c r="B321" s="4"/>
      <c r="C321" s="4"/>
      <c r="D321" s="4"/>
      <c r="E321" s="4"/>
      <c r="F321" s="4"/>
      <c r="G321" s="4"/>
      <c r="H321" s="4"/>
      <c r="I321" s="4"/>
      <c r="J321" s="5"/>
      <c r="K321" s="5"/>
      <c r="L321" s="4"/>
    </row>
    <row r="322" spans="1:14">
      <c r="A322" s="4"/>
      <c r="B322" s="4"/>
      <c r="C322" s="4"/>
      <c r="D322" s="4"/>
      <c r="E322" s="4"/>
      <c r="F322" s="4"/>
      <c r="G322" s="4"/>
      <c r="H322" s="4"/>
      <c r="I322" s="4"/>
      <c r="J322" s="5"/>
      <c r="K322" s="5"/>
      <c r="L322" s="4"/>
    </row>
    <row r="323" spans="1:14">
      <c r="A323" s="4"/>
      <c r="B323" s="4"/>
      <c r="C323" s="4"/>
      <c r="D323" s="4"/>
      <c r="E323" s="4"/>
      <c r="F323" s="4"/>
      <c r="G323" s="4"/>
      <c r="H323" s="4"/>
      <c r="I323" s="4"/>
      <c r="J323" s="5"/>
      <c r="K323" s="5"/>
      <c r="L323" s="4"/>
    </row>
    <row r="324" spans="1:14">
      <c r="A324" s="4"/>
      <c r="B324" s="4"/>
      <c r="C324" s="4"/>
      <c r="D324" s="4"/>
      <c r="E324" s="4"/>
      <c r="F324" s="4"/>
      <c r="G324" s="4"/>
      <c r="H324" s="4"/>
      <c r="I324" s="4"/>
      <c r="J324" s="5"/>
      <c r="K324" s="5"/>
      <c r="L324" s="4"/>
    </row>
    <row r="325" spans="1:14">
      <c r="A325" s="4"/>
      <c r="B325" s="4"/>
      <c r="C325" s="4"/>
      <c r="D325" s="4"/>
      <c r="E325" s="4"/>
      <c r="F325" s="4"/>
      <c r="G325" s="4"/>
      <c r="H325" s="4"/>
      <c r="I325" s="4"/>
      <c r="J325" s="5"/>
      <c r="K325" s="5"/>
      <c r="L325" s="4"/>
    </row>
    <row r="326" spans="1:14">
      <c r="A326" s="4"/>
      <c r="B326" s="4"/>
      <c r="C326" s="4"/>
      <c r="D326" s="4"/>
      <c r="E326" s="4"/>
      <c r="F326" s="4"/>
      <c r="G326" s="4"/>
      <c r="H326" s="4"/>
      <c r="I326" s="4"/>
      <c r="J326" s="5"/>
      <c r="K326" s="5"/>
      <c r="L326" s="4"/>
    </row>
    <row r="327" spans="1:14">
      <c r="A327" s="4"/>
      <c r="B327" s="4"/>
      <c r="C327" s="4"/>
      <c r="D327" s="4"/>
      <c r="E327" s="4"/>
      <c r="F327" s="4"/>
      <c r="G327" s="4"/>
      <c r="H327" s="4"/>
      <c r="I327" s="4"/>
      <c r="J327" s="5"/>
      <c r="K327" s="5"/>
      <c r="L327" s="4"/>
    </row>
    <row r="328" spans="1:14">
      <c r="A328" s="4"/>
      <c r="B328" s="4"/>
      <c r="C328" s="4"/>
      <c r="D328" s="4"/>
      <c r="E328" s="4"/>
      <c r="F328" s="4"/>
      <c r="G328" s="4"/>
      <c r="H328" s="4"/>
      <c r="I328" s="4"/>
      <c r="J328" s="5"/>
      <c r="K328" s="5"/>
      <c r="L328" s="4"/>
    </row>
    <row r="329" spans="1:14">
      <c r="A329" s="4"/>
      <c r="B329" s="4"/>
      <c r="C329" s="4"/>
      <c r="D329" s="4"/>
      <c r="E329" s="4"/>
      <c r="F329" s="4"/>
      <c r="G329" s="4"/>
      <c r="H329" s="4"/>
      <c r="I329" s="4"/>
      <c r="J329" s="5"/>
      <c r="K329" s="5"/>
      <c r="L329" s="4"/>
    </row>
    <row r="330" spans="1:14">
      <c r="A330" s="4"/>
      <c r="B330" s="4"/>
      <c r="C330" s="4"/>
      <c r="D330" s="4"/>
      <c r="E330" s="4"/>
      <c r="F330" s="4"/>
      <c r="G330" s="4"/>
      <c r="H330" s="4"/>
      <c r="I330" s="4"/>
      <c r="J330" s="5"/>
      <c r="K330" s="5"/>
      <c r="L330" s="4"/>
    </row>
    <row r="331" spans="1:14">
      <c r="A331" s="4"/>
      <c r="B331" s="4"/>
      <c r="C331" s="4"/>
      <c r="D331" s="4"/>
      <c r="E331" s="4"/>
      <c r="F331" s="4"/>
      <c r="G331" s="4"/>
      <c r="H331" s="4"/>
      <c r="I331" s="4"/>
      <c r="J331" s="5"/>
      <c r="K331" s="5"/>
      <c r="L331" s="4"/>
    </row>
    <row r="332" spans="1:14">
      <c r="A332" s="4"/>
      <c r="B332" s="4"/>
      <c r="C332" s="4"/>
      <c r="D332" s="4"/>
      <c r="E332" s="4"/>
      <c r="F332" s="4"/>
      <c r="G332" s="4"/>
      <c r="H332" s="4"/>
      <c r="I332" s="4"/>
      <c r="J332" s="5"/>
      <c r="K332" s="5"/>
      <c r="L332" s="4"/>
      <c r="N332" s="2"/>
    </row>
    <row r="333" spans="1:14">
      <c r="A333" s="4"/>
      <c r="B333" s="4"/>
      <c r="C333" s="4"/>
      <c r="D333" s="4"/>
      <c r="E333" s="4"/>
      <c r="F333" s="4"/>
      <c r="G333" s="4"/>
      <c r="H333" s="4"/>
      <c r="I333" s="4"/>
      <c r="J333" s="5"/>
      <c r="K333" s="5"/>
      <c r="L333" s="4"/>
      <c r="N333" s="2"/>
    </row>
    <row r="334" spans="1:14">
      <c r="A334" s="4"/>
      <c r="B334" s="4"/>
      <c r="C334" s="4"/>
      <c r="D334" s="4"/>
      <c r="E334" s="4"/>
      <c r="F334" s="4"/>
      <c r="G334" s="4"/>
      <c r="H334" s="4"/>
      <c r="I334" s="4"/>
      <c r="J334" s="5"/>
      <c r="K334" s="5"/>
      <c r="L334" s="4"/>
    </row>
    <row r="335" spans="1:14">
      <c r="A335" s="4"/>
      <c r="B335" s="4"/>
      <c r="C335" s="4"/>
      <c r="D335" s="4"/>
      <c r="E335" s="4"/>
      <c r="F335" s="4"/>
      <c r="G335" s="4"/>
      <c r="H335" s="4"/>
      <c r="I335" s="4"/>
      <c r="J335" s="5"/>
      <c r="K335" s="5"/>
      <c r="L335" s="4"/>
    </row>
    <row r="336" spans="1:14">
      <c r="A336" s="4"/>
      <c r="B336" s="4"/>
      <c r="C336" s="4"/>
      <c r="D336" s="4"/>
      <c r="E336" s="4"/>
      <c r="F336" s="4"/>
      <c r="G336" s="4"/>
      <c r="H336" s="4"/>
      <c r="I336" s="4"/>
      <c r="J336" s="5"/>
      <c r="K336" s="5"/>
      <c r="L336" s="4"/>
    </row>
    <row r="337" spans="1:12">
      <c r="A337" s="4"/>
      <c r="B337" s="4"/>
      <c r="C337" s="4"/>
      <c r="D337" s="4"/>
      <c r="E337" s="4"/>
      <c r="F337" s="4"/>
      <c r="G337" s="4"/>
      <c r="H337" s="4"/>
      <c r="I337" s="4"/>
      <c r="J337" s="5"/>
      <c r="K337" s="5"/>
      <c r="L337" s="4"/>
    </row>
    <row r="338" spans="1:12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</row>
    <row r="339" spans="1:12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</row>
    <row r="340" spans="1:12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</row>
    <row r="341" spans="1:12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</row>
    <row r="342" spans="1:1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</row>
    <row r="343" spans="1:12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</row>
    <row r="344" spans="1:12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</row>
    <row r="345" spans="1:12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</row>
    <row r="346" spans="1:12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</row>
    <row r="347" spans="1:12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</row>
    <row r="348" spans="1:12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</row>
    <row r="349" spans="1:12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</row>
    <row r="350" spans="1:12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</row>
    <row r="351" spans="1:12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</row>
    <row r="352" spans="1:1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</row>
    <row r="353" spans="1:12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</row>
    <row r="354" spans="1:12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</row>
    <row r="355" spans="1:12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</row>
    <row r="356" spans="1:12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</row>
    <row r="357" spans="1:12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</row>
    <row r="358" spans="1:12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</row>
    <row r="359" spans="1:12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</row>
    <row r="360" spans="1:12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</row>
    <row r="361" spans="1:12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</row>
    <row r="362" spans="1:1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</row>
    <row r="363" spans="1:12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</row>
    <row r="364" spans="1:12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</row>
    <row r="365" spans="1:12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</row>
    <row r="366" spans="1:12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</row>
    <row r="367" spans="1:12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</row>
    <row r="368" spans="1:12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</row>
    <row r="369" spans="1:12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</row>
    <row r="370" spans="1:12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</row>
    <row r="371" spans="1:12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</row>
    <row r="372" spans="1:1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</row>
    <row r="373" spans="1:12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</row>
    <row r="374" spans="1:12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</row>
    <row r="375" spans="1:12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</row>
    <row r="376" spans="1:12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</row>
    <row r="377" spans="1:12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</row>
    <row r="378" spans="1:12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</row>
    <row r="379" spans="1:12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</row>
    <row r="380" spans="1:12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</row>
    <row r="381" spans="1:12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</row>
    <row r="382" spans="1:1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</row>
    <row r="383" spans="1:12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</row>
    <row r="384" spans="1:12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</row>
    <row r="385" spans="1:12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</row>
    <row r="386" spans="1:12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</row>
    <row r="387" spans="1:12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</row>
    <row r="388" spans="1:12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</row>
    <row r="389" spans="1:12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</row>
    <row r="390" spans="1:12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</row>
    <row r="391" spans="1:12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</row>
    <row r="392" spans="1:1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</row>
    <row r="393" spans="1:12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</row>
    <row r="394" spans="1:12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</row>
    <row r="395" spans="1:12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</row>
    <row r="396" spans="1:12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</row>
    <row r="397" spans="1:12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</row>
    <row r="398" spans="1:12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</row>
    <row r="399" spans="1:12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</row>
    <row r="400" spans="1:12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</row>
    <row r="401" spans="1:12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</row>
    <row r="402" spans="1:1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</row>
    <row r="403" spans="1:12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</row>
    <row r="404" spans="1:12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</row>
    <row r="405" spans="1:12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</row>
    <row r="406" spans="1:12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</row>
    <row r="407" spans="1:12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</row>
    <row r="408" spans="1:12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</row>
    <row r="409" spans="1:12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</row>
    <row r="410" spans="1:12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</row>
    <row r="411" spans="1:12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</row>
    <row r="412" spans="1:1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</row>
    <row r="413" spans="1:12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</row>
    <row r="414" spans="1:12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</row>
    <row r="415" spans="1:12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</row>
    <row r="416" spans="1:12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</row>
    <row r="417" spans="1:12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</row>
    <row r="418" spans="1:12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</row>
    <row r="419" spans="1:12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</row>
    <row r="420" spans="1:12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</row>
    <row r="421" spans="1:12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</row>
    <row r="422" spans="1:1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</row>
  </sheetData>
  <pageMargins left="0.7" right="0.7" top="0.75" bottom="0.75" header="0.3" footer="0.3"/>
  <pageSetup paperSize="9" scale="84" fitToHeight="0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Standard</dc:creator>
  <cp:lastModifiedBy>Jolanta J.C. Cyganek</cp:lastModifiedBy>
  <cp:lastPrinted>2024-06-18T11:58:34Z</cp:lastPrinted>
  <dcterms:created xsi:type="dcterms:W3CDTF">2022-07-21T07:58:19Z</dcterms:created>
  <dcterms:modified xsi:type="dcterms:W3CDTF">2024-07-15T12:34:00Z</dcterms:modified>
</cp:coreProperties>
</file>