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ZIAŁ INWESTYCJI\POSTĘPOWANIA 2024\powyżej 130 tyś\MZDiM-P.271.11.2024 Grabowskiego\1 Procedura\Grabowskiego\Dokumentacja projektowa\"/>
    </mc:Choice>
  </mc:AlternateContent>
  <xr:revisionPtr revIDLastSave="0" documentId="13_ncr:1_{E0A909BF-3E28-4881-BFA6-3D329FC62068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Arkusz1" sheetId="1" r:id="rId1"/>
  </sheets>
  <definedNames>
    <definedName name="_xlnm.Print_Area" localSheetId="0">Arkusz1!$A$1:$F$171</definedName>
    <definedName name="_xlnm.Print_Titles" localSheetId="0">Arkusz1!$1:$1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66" i="1" l="1"/>
  <c r="E97" i="1"/>
  <c r="F98" i="1" s="1"/>
  <c r="E64" i="1"/>
  <c r="E58" i="1"/>
  <c r="E40" i="1"/>
  <c r="F65" i="1" s="1"/>
  <c r="E31" i="1"/>
  <c r="E72" i="1"/>
  <c r="E79" i="1" s="1"/>
  <c r="F41" i="1"/>
  <c r="E19" i="1"/>
  <c r="E11" i="1"/>
  <c r="F12" i="1" s="1"/>
  <c r="F156" i="1"/>
  <c r="F152" i="1"/>
  <c r="F148" i="1"/>
  <c r="E145" i="1"/>
  <c r="E144" i="1"/>
  <c r="E143" i="1"/>
  <c r="E170" i="1"/>
  <c r="F171" i="1" s="1"/>
  <c r="F169" i="1"/>
  <c r="F165" i="1"/>
  <c r="F167" i="1"/>
  <c r="F163" i="1"/>
  <c r="F140" i="1"/>
  <c r="F135" i="1"/>
  <c r="E129" i="1"/>
  <c r="F130" i="1" s="1"/>
  <c r="F127" i="1"/>
  <c r="F91" i="1"/>
  <c r="F146" i="1" l="1"/>
  <c r="E111" i="1"/>
  <c r="F108" i="1"/>
  <c r="E95" i="1"/>
  <c r="E94" i="1"/>
  <c r="F87" i="1" l="1"/>
  <c r="E88" i="1" s="1"/>
  <c r="E50" i="1"/>
  <c r="F51" i="1" s="1"/>
  <c r="E48" i="1"/>
  <c r="F49" i="1" s="1"/>
  <c r="E62" i="1" l="1"/>
  <c r="F63" i="1" s="1"/>
  <c r="E60" i="1"/>
  <c r="F61" i="1" s="1"/>
  <c r="E54" i="1"/>
  <c r="F55" i="1" s="1"/>
  <c r="F57" i="1"/>
  <c r="E46" i="1"/>
  <c r="F47" i="1" s="1"/>
  <c r="F34" i="1"/>
  <c r="E113" i="1" s="1"/>
  <c r="F114" i="1" s="1"/>
  <c r="E30" i="1"/>
  <c r="E29" i="1"/>
  <c r="E37" i="1" s="1"/>
  <c r="E28" i="1"/>
  <c r="E18" i="1"/>
  <c r="E16" i="1"/>
  <c r="F132" i="1"/>
  <c r="F158" i="1"/>
  <c r="F89" i="1"/>
  <c r="F85" i="1"/>
  <c r="F45" i="1"/>
  <c r="E77" i="1" s="1"/>
  <c r="E36" i="1" l="1"/>
  <c r="E70" i="1" s="1"/>
  <c r="F32" i="1"/>
  <c r="E17" i="1"/>
  <c r="E25" i="1" s="1"/>
  <c r="E38" i="1"/>
  <c r="E78" i="1"/>
  <c r="E96" i="1" s="1"/>
  <c r="E71" i="1"/>
  <c r="E76" i="1" s="1"/>
  <c r="E42" i="1"/>
  <c r="F4" i="1"/>
  <c r="E75" i="1" l="1"/>
  <c r="F80" i="1" s="1"/>
  <c r="F73" i="1"/>
  <c r="F39" i="1"/>
  <c r="F20" i="1"/>
  <c r="F124" i="1"/>
  <c r="F26" i="1"/>
  <c r="E99" i="1" s="1"/>
  <c r="F100" i="1" s="1"/>
  <c r="E101" i="1" s="1"/>
  <c r="F102" i="1" s="1"/>
  <c r="F112" i="1" l="1"/>
  <c r="F53" i="1"/>
  <c r="E109" i="1" s="1"/>
  <c r="F23" i="1"/>
  <c r="E81" i="1" l="1"/>
  <c r="F82" i="1" s="1"/>
  <c r="F110" i="1"/>
  <c r="F67" i="1"/>
  <c r="E103" i="1"/>
  <c r="F104" i="1" s="1"/>
  <c r="E105" i="1" s="1"/>
  <c r="F106" i="1" s="1"/>
  <c r="F43" i="1"/>
  <c r="F59" i="1" l="1"/>
</calcChain>
</file>

<file path=xl/sharedStrings.xml><?xml version="1.0" encoding="utf-8"?>
<sst xmlns="http://schemas.openxmlformats.org/spreadsheetml/2006/main" count="296" uniqueCount="135">
  <si>
    <t>Lp.</t>
  </si>
  <si>
    <t>Nr spec.</t>
  </si>
  <si>
    <t>Opis i wyliczenia</t>
  </si>
  <si>
    <t>j.m.</t>
  </si>
  <si>
    <t>Poszcz</t>
  </si>
  <si>
    <t>Razem</t>
  </si>
  <si>
    <t>ROBOTY PRZYGOTOWAWCZE</t>
  </si>
  <si>
    <t>Obsługa geodezyjna budowy. Odtworzenie trasy i punktów wysokościowych, pomiar geodezyjny powykonawczy</t>
  </si>
  <si>
    <t>kpl</t>
  </si>
  <si>
    <t>RAZEM</t>
  </si>
  <si>
    <t>DM- 00.00.00</t>
  </si>
  <si>
    <t>Organizacja, utrzymanie i likwidacja zaplecza budowy</t>
  </si>
  <si>
    <t>BRANŻA DROGOWA</t>
  </si>
  <si>
    <t>ROBOTY ROZBIÓRKOWE</t>
  </si>
  <si>
    <t xml:space="preserve">D- 01.02.04 </t>
  </si>
  <si>
    <t>Cięcie mechaniczne nawierzchni z mieszanki mineralno-asfaltowych, głębokość cięcia 4 cm w-wa ścieralna, w-wa wyrównawcza, w-wa wiążąca</t>
  </si>
  <si>
    <t>m</t>
  </si>
  <si>
    <t>w-wa wyrównawcza</t>
  </si>
  <si>
    <t>Frezowanie nawierzchni z mieszanki mineralno-asfaltowej na głębokość 4 cm</t>
  </si>
  <si>
    <t>m2</t>
  </si>
  <si>
    <t xml:space="preserve">Mechaniczne rozebranie nawierzchni z MMA w-wa wiążąca: 8-4= 4 cm </t>
  </si>
  <si>
    <t xml:space="preserve">przykanalik  </t>
  </si>
  <si>
    <t xml:space="preserve">Mechaniczne rozebranie podbudowy z kruszywa gr. 20 cm </t>
  </si>
  <si>
    <t>przykanalik</t>
  </si>
  <si>
    <t xml:space="preserve">D- 04.01.01 </t>
  </si>
  <si>
    <t>m3</t>
  </si>
  <si>
    <t>PODBUDOWY</t>
  </si>
  <si>
    <t xml:space="preserve">D- 04.05.00, D- 04.05.01 </t>
  </si>
  <si>
    <t xml:space="preserve">D- 04.04.00 , D- 04.04.02 </t>
  </si>
  <si>
    <t>ELEMENTY ULIC</t>
  </si>
  <si>
    <t xml:space="preserve">D- 08.01.01 </t>
  </si>
  <si>
    <t>NAWIERZCHNIE</t>
  </si>
  <si>
    <t xml:space="preserve">D- 04.03.01 </t>
  </si>
  <si>
    <t xml:space="preserve">D- 05.03.05a </t>
  </si>
  <si>
    <t xml:space="preserve">D- 05.03.05b </t>
  </si>
  <si>
    <t xml:space="preserve">D- 05.03.23 </t>
  </si>
  <si>
    <t>ROBOTY NA ISTNIEJĄCYCH SIECIACH UZBROJENIA PODZIEMNEGO</t>
  </si>
  <si>
    <t xml:space="preserve">D- 03.02.01 </t>
  </si>
  <si>
    <t>Studnie</t>
  </si>
  <si>
    <t>szt</t>
  </si>
  <si>
    <t>Wpusty uliczne</t>
  </si>
  <si>
    <t>SIECI WODOCIĄGOWE ORAZ GAZOWE</t>
  </si>
  <si>
    <t xml:space="preserve">D- 03.02.01a </t>
  </si>
  <si>
    <t>Regulacja pionowa skrzynek zasuw, hydrantów na sieciach wodociągowych lub gazowych wraz z ich wymianą (skrzynki żeliwne)</t>
  </si>
  <si>
    <t>OŚWIETLENIE ULICZNE</t>
  </si>
  <si>
    <t>D- 07.07.01</t>
  </si>
  <si>
    <t>ORGANIZACJA RUCHU</t>
  </si>
  <si>
    <t xml:space="preserve">D- 07.02.01 </t>
  </si>
  <si>
    <t>Demontaż tablic znaków</t>
  </si>
  <si>
    <t xml:space="preserve">D- 07.01.01 </t>
  </si>
  <si>
    <t>Oznakowanie poziome grubowarstwowe - masy chemoutwardzalne</t>
  </si>
  <si>
    <t>SIECI TELETECHNICZNE</t>
  </si>
  <si>
    <t>Wymiana oraz regulacja pokryw oraz ram studni teletechnicznych klasy A15</t>
  </si>
  <si>
    <t>km</t>
  </si>
  <si>
    <t>D- 03.02.01 a</t>
  </si>
  <si>
    <t>Skropienie nawierzchni drogowych emulsją asfaltową w ilości 0,3 kg/m2 lub asfaltem upłynnionym w ilości 0,2 kg/m2 (pod warstwę wyrównawczą)</t>
  </si>
  <si>
    <t>Skropienie nawierzchni drogowych emulsją asfaltową w ilości 0,3 kg/m2 lub asfaltem upłynnionym w ilości 0,2 kg/m2</t>
  </si>
  <si>
    <t>Frezowanie nawierzchni z mieszanki mineralno-asfaltowej w-wa wiążąca na głębokość 4 cm</t>
  </si>
  <si>
    <t>Krawężniki betonowe 15x22 na ławie betonowej z oporem (podsypka cem-piaskowa: 0,01 m3/m, beton C12/15: 0,06 m3/m) obniżone do 1 cm</t>
  </si>
  <si>
    <t>Krawężniki betonowe 15x30 na ławie betonowej z oporem (podsypka cem-piaskowa: 0,01 m3/m, beton C12/15: 0,06 m3/m)</t>
  </si>
  <si>
    <t>Przykanaliki z rur PVC-U 200 SN8 kielichowych: wykonanie wykopu, wywóz i utylizacja gruntu z wykopu, wykonanie podsypki z piasku gr. 10 cm, montaż rurociągu, obsypka i zasypka z piasku, zasypanie wykopu gruntem niewysadzinowym do wysokości spodu w-wy stabilizacji</t>
  </si>
  <si>
    <t>D-03.02.01a</t>
  </si>
  <si>
    <t>D-01.01.01</t>
  </si>
  <si>
    <t xml:space="preserve">D-01.02.04 </t>
  </si>
  <si>
    <t>Pomiary elektryczne</t>
  </si>
  <si>
    <t>kpl.</t>
  </si>
  <si>
    <t>w-wa ścieralna – zakres 8+11+7+15</t>
  </si>
  <si>
    <t>w-wa wiążąca wzdłuż krawężnika, przykanalik, przejście siecią oświetleniową - 183+41+10+13</t>
  </si>
  <si>
    <t>w-wa ścieralna jezdnia</t>
  </si>
  <si>
    <t xml:space="preserve">pod warstwę wyrównawczą jezdni </t>
  </si>
  <si>
    <t>Wywiezienie oczyszczonych krawężników kamiennych na składowisko Zamawiającego znajdujące się w odległości ok. 2 km</t>
  </si>
  <si>
    <t>Wywiezienie gruzu betonowego: krawężniki, ławy pod krawężniki, podbudowy z kruszywa, gruntu z korytowania, podsypki wraz z ich utylizacją</t>
  </si>
  <si>
    <t>Mechaniczne rozebranie nawierzchni z MMA gr. 5 cm (chodnik)</t>
  </si>
  <si>
    <t xml:space="preserve">Mechaniczne rozebranie podbudowy z kruszywa gr. 10 cm (chodniki) </t>
  </si>
  <si>
    <t>Korytowanie pod warstwy konstrukcyjne nawierzchni-zjazdy- gł. 32-5-10=17 cm</t>
  </si>
  <si>
    <t>Korytowanie pod warstwy konstrukcyjne nawierzchni-chodniki z kostki-gł. 22-5-10=7 cm</t>
  </si>
  <si>
    <t>Rozbiórka krawężników kamiennych 15x30 cm wraz z ławą z betonu</t>
  </si>
  <si>
    <t>Rozbiórka krawężników betonowych o wymiarach 15x30 cm wraz z ławą z betonu</t>
  </si>
  <si>
    <t>Rozbiórka nawierzchni z kostki betonowej brukowej typu Behaton gr. 8 cm na podsypce piaskowej gr. 4 cm - kostka do oczyszczenia i złożenia na paletach do ponownego wbudowania, uszkodzona kostka do wywozu i utylizacji</t>
  </si>
  <si>
    <t>Wywiezienie uszkodzonych krawężników kamiennych wraz z ich utylizacją</t>
  </si>
  <si>
    <t>Korytowanie pod opornik 15x30 cm na ławie betonowej gr. 15 cm z oporem w miejscach zjazdów- gł. 30+15-8-4-20=13 cm</t>
  </si>
  <si>
    <t>Wywiezienie destruktu bitumicznego i kawałków betonu asfaltowego samochodami samowyładowczymi do miejsca utylizacji odpadu</t>
  </si>
  <si>
    <t>sieć oświetleniowa przejście przez jezdnię</t>
  </si>
  <si>
    <t>zjazdy</t>
  </si>
  <si>
    <t>uzupełnienie przy krawężniku</t>
  </si>
  <si>
    <t>pod krawężnik</t>
  </si>
  <si>
    <t>Podbudowa zasadnicza z mieszanki 0/31,5 gr. 10 cm (chodniki)</t>
  </si>
  <si>
    <t>Krawężniki betonowe 15x30 (oporniki) na ławie betonowej z oporem (podsypka cem-piaskowa: 0,01 m3/m, beton C12/15: 0,06 m3/m)</t>
  </si>
  <si>
    <t>Warstwa wyrównawcza AC-16W KR 1-2 gr. 4 cm</t>
  </si>
  <si>
    <t>Warstwa wiążąca AC-16W KR 1-2 gr. 4 cm</t>
  </si>
  <si>
    <t>Warstwa ścieralna AC-11S KR 1-2 gr. 4 cm</t>
  </si>
  <si>
    <t>Warstwa ścieralna z betonowej kostki brukowej gr. 8 cm na podsypce cem-piask. 1:4 o śr. gr. 4 cm (chodniki)- kostka z odzysku</t>
  </si>
  <si>
    <t>Warstwa ścieralna z betonowej kostki brukowej gr. 8 cm szarej na podsypce cem-piask. 1:4 o śr. gr. 4 cm (chodniki)</t>
  </si>
  <si>
    <t>Nawierzchnia z żółtych kostek ostrzegawczych z guzkami gr. 8 cm na podsypce cem-piask. 1:4 o śr. gr. 4 cm</t>
  </si>
  <si>
    <t>Obrzeża betonowe 8x30 na ławie betonowej (beton C12/15: 0,04 m3/m)</t>
  </si>
  <si>
    <t>D-08.03.01</t>
  </si>
  <si>
    <t>Korytowanie pod obrzeże 8x30 wraz z ławą betonową gr. 10 cm - gł. 30+10-8-4-10=18 cm</t>
  </si>
  <si>
    <t>Nawierzchnia z grysu granitowego 8-16 mm gr. 22 cm- uzupełnienie między obrzeżem a cokołami ogrodzeń</t>
  </si>
  <si>
    <t>KANALIZACJA DESZCZOWA I OGÓLNOSPŁAWNA</t>
  </si>
  <si>
    <t>3*5</t>
  </si>
  <si>
    <t>Ręczne zatarcie rakowin i odprysków konstrukcji betonowych lub żelbetowych, bez zbrojenia - naprawa spękań wewnątrz studni rewizyjnych kanalizacji ogólnospławnej, spoinowanie kręgów, podmurówki włazów studni</t>
  </si>
  <si>
    <t>Ręczne zatarcie rakowin i odprysków konstrukcji betonowych lub żelbetowych, bez zbrojenia - naprawa spękań wewnątrz studzienek wpustowych, spoinowanie kręgów</t>
  </si>
  <si>
    <t>5*1,5</t>
  </si>
  <si>
    <t>Czyszczenie sieci kanalizacji deszczowej - przykanaliki o średnicy dn200 mm</t>
  </si>
  <si>
    <t>Regulacja pokryw oraz ram studni teletechnicznych klasy A15</t>
  </si>
  <si>
    <t>Demontaż słupków</t>
  </si>
  <si>
    <t>szt.</t>
  </si>
  <si>
    <t>Montaż słupków</t>
  </si>
  <si>
    <t>Formowanie krzewów</t>
  </si>
  <si>
    <t>D-09.01.02</t>
  </si>
  <si>
    <t>mb</t>
  </si>
  <si>
    <t>Wywóz gałęzi</t>
  </si>
  <si>
    <t>m-p</t>
  </si>
  <si>
    <t>Rozbiórka oraz odbudowa górnej części studzienki elementami systemowymi wraz z wymianą zwieńczenia (klasa D400, z kołnierzem 3/4 , uchylny z blokadą na 2 rygle, wys. korpusu 150mm) wraz z rozbiórką oraz odbudową konstrukcji nawierzchni jezdni przy użyciu zaprawy zalewowej oraz w-wy wiążącej gr. 4 cm</t>
  </si>
  <si>
    <t>Rozbiórka oraz odbudowa górnej części studni, powyżej kręgów betnowych, wymiana włazu na właz klasy D400, jego regulacja wraz z rozbiórką oraz odbudową konstrukcji nawierzchni jezdni przy użyciu zaprawy zalewowej oraz w-wy wiążącej gr. 4 cm</t>
  </si>
  <si>
    <t xml:space="preserve">Wykop o szerokości 0,5 m                                                            Typ konstrukcji D gł. 70-(8+4+10)=48 cm,                                      Typ konstrukcji E gł. 70-(8+4+20)=38 cm,                               Typ konstrukcji C gł. 70-(4+8+20+20)=18 cm,                            </t>
  </si>
  <si>
    <t>100*0,48*0,5</t>
  </si>
  <si>
    <t>40*0,38*0,5</t>
  </si>
  <si>
    <t>7*0,18*0,5</t>
  </si>
  <si>
    <t>Ułożenie rur osłonowych przepustowych RHDP 110</t>
  </si>
  <si>
    <t>Ułożenie linii kablowych nN 0,4kV- kabel typu YAKXS 4x35 mm2 w rurze DVR fi 75+ Fe/Zn 4x25</t>
  </si>
  <si>
    <t>Wymiana opraw na oprawy oświetlenia drogowego typu LED na istniejących słupach</t>
  </si>
  <si>
    <t>Demontaż uszkodzonego słupa lampy oświetleniowej wraz z fundamentem</t>
  </si>
  <si>
    <t>Montaż i stawianie lamp oświetleniowych o wysokości 8 m na nowym fundamencie</t>
  </si>
  <si>
    <t>Zasypka z gruntu niewysadzinowego do spodu konstrukcji nawierzchni</t>
  </si>
  <si>
    <t>Oznakowanie pionowe -montaż tablicy znaku- wielkość małe</t>
  </si>
  <si>
    <t>Wdrożenie, utrzymanie i likwidacja TOR zgodnie z przekazanym przez Zamawiającego projektem czasowej organizacji ruchu</t>
  </si>
  <si>
    <t>w-wa wiążąca sieć wodociągowa - 140*2+5*2+3*2+2*2+1*2+5*2+6*2</t>
  </si>
  <si>
    <t>sieć wodociągowa</t>
  </si>
  <si>
    <t>11a</t>
  </si>
  <si>
    <t>Mechaniczne rozebranie nawierzchni z kostki kamiennej o wym. 15/17 wraz z podsypką cem-piaskową śr. gr. 4 cm</t>
  </si>
  <si>
    <t>22a</t>
  </si>
  <si>
    <t>Wywiezienie oczyszczonej kostki kamiennej na składowisko Zamawiającego znajdujące się w odległości ok. 2 km</t>
  </si>
  <si>
    <t xml:space="preserve">Podbudowa pomocnicza- stabilizacja Rm=2,5 MPa gr. 20 cm (sieć oświetleniowa przejście przez jezdnię, przykanalik, sieć wodociągowa) </t>
  </si>
  <si>
    <t>Podbudowa zasadnicza z mieszanki 0/31,5 gr. 20 cm (sieć oświetleniowa przyjście przez jezdnię, przykanalik, sieć wodociągowa, zjazdy, uzupełnienie przy krawężniku)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</si>
</sst>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0" fontId="2" fillId="0" borderId="4" xfId="0" applyFont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2" fillId="2" borderId="0" xfId="0" applyFont="1" applyFill="1" applyAlignment="1">
      <alignment vertical="center" wrapText="1"/>
    </xf>
    <xf numFmtId="0" fontId="2" fillId="3" borderId="0" xfId="0" applyFont="1" applyFill="1"/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4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3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3" borderId="0" xfId="0" applyFont="1" applyFill="1" applyAlignment="1">
      <alignment wrapText="1"/>
    </xf>
    <xf numFmtId="0" fontId="2" fillId="3" borderId="0" xfId="0" applyFont="1" applyFill="1" applyAlignment="1">
      <alignment vertical="center" wrapText="1"/>
    </xf>
    <xf numFmtId="0" fontId="2" fillId="3" borderId="1" xfId="0" applyFont="1" applyFill="1" applyBorder="1" applyAlignment="1">
      <alignment horizontal="justify" vertical="center"/>
    </xf>
    <xf numFmtId="0" fontId="6" fillId="0" borderId="1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vertical="center" wrapText="1"/>
    </xf>
    <xf numFmtId="0" fontId="1" fillId="3" borderId="1" xfId="1" applyFill="1" applyBorder="1" applyAlignment="1">
      <alignment vertical="top" wrapText="1"/>
    </xf>
    <xf numFmtId="0" fontId="4" fillId="3" borderId="1" xfId="0" applyFont="1" applyFill="1" applyBorder="1"/>
    <xf numFmtId="0" fontId="0" fillId="3" borderId="0" xfId="0" applyFill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2" fontId="2" fillId="0" borderId="4" xfId="0" applyNumberFormat="1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5" fillId="2" borderId="1" xfId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Tekst objaśnienia" xfId="1" builtinId="53" customBuiltin="1"/>
  </cellStyles>
  <dxfs count="0"/>
  <tableStyles count="0" defaultTableStyle="TableStyleMedium2" defaultPivotStyle="PivotStyleLight16"/>
  <colors>
    <mruColors>
      <color rgb="FFCC99FF"/>
      <color rgb="FF00FFFF"/>
      <color rgb="FF66CCFF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177"/>
  <sheetViews>
    <sheetView tabSelected="1" view="pageBreakPreview" topLeftCell="A124" zoomScale="60" zoomScaleNormal="130" workbookViewId="0">
      <selection activeCell="E67" sqref="E67"/>
    </sheetView>
  </sheetViews>
  <sheetFormatPr defaultRowHeight="15" x14ac:dyDescent="0.25"/>
  <cols>
    <col min="1" max="1" width="4.85546875" style="10" customWidth="1"/>
    <col min="2" max="2" width="10.28515625" style="6" customWidth="1"/>
    <col min="3" max="3" width="42" style="2" customWidth="1"/>
    <col min="4" max="4" width="6.85546875" style="1" customWidth="1"/>
    <col min="5" max="1025" width="9.140625" style="1" customWidth="1"/>
  </cols>
  <sheetData>
    <row r="1" spans="1:6" x14ac:dyDescent="0.25">
      <c r="A1" s="7" t="s">
        <v>0</v>
      </c>
      <c r="B1" s="9" t="s">
        <v>1</v>
      </c>
      <c r="C1" s="13" t="s">
        <v>2</v>
      </c>
      <c r="D1" s="14" t="s">
        <v>3</v>
      </c>
      <c r="E1" s="14" t="s">
        <v>4</v>
      </c>
      <c r="F1" s="14" t="s">
        <v>5</v>
      </c>
    </row>
    <row r="2" spans="1:6" x14ac:dyDescent="0.25">
      <c r="A2" s="65" t="s">
        <v>6</v>
      </c>
      <c r="B2" s="65"/>
      <c r="C2" s="65"/>
      <c r="D2" s="65"/>
      <c r="E2" s="65"/>
      <c r="F2" s="65"/>
    </row>
    <row r="3" spans="1:6" ht="39" x14ac:dyDescent="0.25">
      <c r="A3" s="8">
        <v>1</v>
      </c>
      <c r="B3" s="5" t="s">
        <v>62</v>
      </c>
      <c r="C3" s="4" t="s">
        <v>7</v>
      </c>
      <c r="D3" s="3" t="s">
        <v>53</v>
      </c>
      <c r="E3" s="3">
        <v>0.11700000000000001</v>
      </c>
      <c r="F3" s="3"/>
    </row>
    <row r="4" spans="1:6" x14ac:dyDescent="0.25">
      <c r="A4" s="8"/>
      <c r="B4" s="5"/>
      <c r="C4" s="4"/>
      <c r="D4" s="3"/>
      <c r="E4" s="3" t="s">
        <v>9</v>
      </c>
      <c r="F4" s="3">
        <f>E3</f>
        <v>0.11700000000000001</v>
      </c>
    </row>
    <row r="5" spans="1:6" ht="39" x14ac:dyDescent="0.25">
      <c r="A5" s="8">
        <v>2</v>
      </c>
      <c r="B5" s="5" t="s">
        <v>10</v>
      </c>
      <c r="C5" s="4" t="s">
        <v>126</v>
      </c>
      <c r="D5" s="3" t="s">
        <v>8</v>
      </c>
      <c r="E5" s="3">
        <v>1</v>
      </c>
      <c r="F5" s="3"/>
    </row>
    <row r="6" spans="1:6" x14ac:dyDescent="0.25">
      <c r="A6" s="8"/>
      <c r="B6" s="5"/>
      <c r="C6" s="4"/>
      <c r="D6" s="3"/>
      <c r="E6" s="3" t="s">
        <v>9</v>
      </c>
      <c r="F6" s="3">
        <v>1</v>
      </c>
    </row>
    <row r="7" spans="1:6" ht="26.25" x14ac:dyDescent="0.25">
      <c r="A7" s="8">
        <v>3</v>
      </c>
      <c r="B7" s="5" t="s">
        <v>10</v>
      </c>
      <c r="C7" s="4" t="s">
        <v>11</v>
      </c>
      <c r="D7" s="3" t="s">
        <v>8</v>
      </c>
      <c r="E7" s="3">
        <v>1</v>
      </c>
      <c r="F7" s="3"/>
    </row>
    <row r="8" spans="1:6" x14ac:dyDescent="0.25">
      <c r="A8" s="8"/>
      <c r="B8" s="5"/>
      <c r="C8" s="4"/>
      <c r="D8" s="3"/>
      <c r="E8" s="3" t="s">
        <v>9</v>
      </c>
      <c r="F8" s="3">
        <v>1</v>
      </c>
    </row>
    <row r="9" spans="1:6" x14ac:dyDescent="0.25">
      <c r="A9" s="8">
        <v>4</v>
      </c>
      <c r="B9" s="5" t="s">
        <v>109</v>
      </c>
      <c r="C9" s="4" t="s">
        <v>108</v>
      </c>
      <c r="D9" s="3" t="s">
        <v>110</v>
      </c>
      <c r="E9" s="3">
        <v>55</v>
      </c>
      <c r="F9" s="3"/>
    </row>
    <row r="10" spans="1:6" x14ac:dyDescent="0.25">
      <c r="A10" s="8"/>
      <c r="B10" s="5"/>
      <c r="C10" s="4"/>
      <c r="D10" s="3"/>
      <c r="E10" s="3" t="s">
        <v>9</v>
      </c>
      <c r="F10" s="3">
        <v>55</v>
      </c>
    </row>
    <row r="11" spans="1:6" x14ac:dyDescent="0.25">
      <c r="A11" s="8">
        <v>5</v>
      </c>
      <c r="B11" s="5" t="s">
        <v>109</v>
      </c>
      <c r="C11" s="4" t="s">
        <v>111</v>
      </c>
      <c r="D11" s="3" t="s">
        <v>112</v>
      </c>
      <c r="E11" s="3">
        <f>F10*1.5*0.1</f>
        <v>8.25</v>
      </c>
      <c r="F11" s="3"/>
    </row>
    <row r="12" spans="1:6" x14ac:dyDescent="0.25">
      <c r="A12" s="8"/>
      <c r="B12" s="5"/>
      <c r="C12" s="4"/>
      <c r="D12" s="3"/>
      <c r="E12" s="3" t="s">
        <v>9</v>
      </c>
      <c r="F12" s="3">
        <f>E11</f>
        <v>8.25</v>
      </c>
    </row>
    <row r="13" spans="1:6" x14ac:dyDescent="0.25">
      <c r="A13" s="66" t="s">
        <v>12</v>
      </c>
      <c r="B13" s="66"/>
      <c r="C13" s="66"/>
      <c r="D13" s="66"/>
      <c r="E13" s="66"/>
      <c r="F13" s="66"/>
    </row>
    <row r="14" spans="1:6" x14ac:dyDescent="0.25">
      <c r="A14" s="66" t="s">
        <v>13</v>
      </c>
      <c r="B14" s="66"/>
      <c r="C14" s="66"/>
      <c r="D14" s="66"/>
      <c r="E14" s="66"/>
      <c r="F14" s="66"/>
    </row>
    <row r="15" spans="1:6" ht="39" x14ac:dyDescent="0.25">
      <c r="A15" s="8">
        <v>6</v>
      </c>
      <c r="B15" s="6" t="s">
        <v>63</v>
      </c>
      <c r="C15" s="4" t="s">
        <v>15</v>
      </c>
      <c r="D15" s="3" t="s">
        <v>16</v>
      </c>
      <c r="E15" s="3"/>
      <c r="F15" s="3"/>
    </row>
    <row r="16" spans="1:6" x14ac:dyDescent="0.25">
      <c r="A16" s="62"/>
      <c r="B16" s="59"/>
      <c r="C16" s="4" t="s">
        <v>66</v>
      </c>
      <c r="D16" s="3"/>
      <c r="E16" s="3">
        <f>8+11+7+15</f>
        <v>41</v>
      </c>
      <c r="F16" s="3"/>
    </row>
    <row r="17" spans="1:6" x14ac:dyDescent="0.25">
      <c r="A17" s="62"/>
      <c r="B17" s="59"/>
      <c r="C17" s="4" t="s">
        <v>17</v>
      </c>
      <c r="D17" s="3"/>
      <c r="E17" s="3">
        <f>E16</f>
        <v>41</v>
      </c>
      <c r="F17" s="3"/>
    </row>
    <row r="18" spans="1:6" ht="26.25" x14ac:dyDescent="0.25">
      <c r="A18" s="15"/>
      <c r="B18" s="16"/>
      <c r="C18" s="4" t="s">
        <v>67</v>
      </c>
      <c r="D18" s="3"/>
      <c r="E18" s="3">
        <f>183+41+10+13</f>
        <v>247</v>
      </c>
      <c r="F18" s="3"/>
    </row>
    <row r="19" spans="1:6" ht="26.25" x14ac:dyDescent="0.25">
      <c r="A19" s="15"/>
      <c r="B19" s="16"/>
      <c r="C19" s="4" t="s">
        <v>127</v>
      </c>
      <c r="D19" s="3"/>
      <c r="E19" s="3">
        <f>140*2+5*2+3*2+2*2+1*2+5*2+6*2</f>
        <v>324</v>
      </c>
      <c r="F19" s="3"/>
    </row>
    <row r="20" spans="1:6" x14ac:dyDescent="0.25">
      <c r="A20" s="8"/>
      <c r="B20" s="5"/>
      <c r="C20" s="4"/>
      <c r="D20" s="3"/>
      <c r="E20" s="3" t="s">
        <v>9</v>
      </c>
      <c r="F20" s="3">
        <f>SUM(E16:E19)</f>
        <v>653</v>
      </c>
    </row>
    <row r="21" spans="1:6" ht="26.25" x14ac:dyDescent="0.25">
      <c r="A21" s="8">
        <v>7</v>
      </c>
      <c r="B21" s="6" t="s">
        <v>63</v>
      </c>
      <c r="C21" s="4" t="s">
        <v>18</v>
      </c>
      <c r="D21" s="3" t="s">
        <v>19</v>
      </c>
      <c r="E21" s="3"/>
      <c r="F21" s="3"/>
    </row>
    <row r="22" spans="1:6" x14ac:dyDescent="0.25">
      <c r="A22" s="8"/>
      <c r="B22" s="17"/>
      <c r="C22" s="4" t="s">
        <v>68</v>
      </c>
      <c r="D22" s="3"/>
      <c r="E22" s="3">
        <v>716</v>
      </c>
      <c r="F22" s="3"/>
    </row>
    <row r="23" spans="1:6" x14ac:dyDescent="0.25">
      <c r="A23" s="8"/>
      <c r="B23" s="5"/>
      <c r="C23" s="4"/>
      <c r="D23" s="3"/>
      <c r="E23" s="3" t="s">
        <v>9</v>
      </c>
      <c r="F23" s="3">
        <f>SUM(E22:E22)</f>
        <v>716</v>
      </c>
    </row>
    <row r="24" spans="1:6" ht="26.25" x14ac:dyDescent="0.25">
      <c r="A24" s="8">
        <v>8</v>
      </c>
      <c r="B24" s="6" t="s">
        <v>14</v>
      </c>
      <c r="C24" s="4" t="s">
        <v>57</v>
      </c>
      <c r="D24" s="3" t="s">
        <v>19</v>
      </c>
      <c r="E24" s="3"/>
      <c r="F24" s="3"/>
    </row>
    <row r="25" spans="1:6" x14ac:dyDescent="0.25">
      <c r="A25" s="8"/>
      <c r="B25" s="17"/>
      <c r="C25" s="4" t="s">
        <v>69</v>
      </c>
      <c r="D25" s="3"/>
      <c r="E25" s="3">
        <f>ROUND(E22-E17*0.15,0)</f>
        <v>710</v>
      </c>
      <c r="F25" s="3"/>
    </row>
    <row r="26" spans="1:6" x14ac:dyDescent="0.25">
      <c r="A26" s="8"/>
      <c r="B26" s="5"/>
      <c r="C26" s="4"/>
      <c r="D26" s="3"/>
      <c r="E26" s="3" t="s">
        <v>9</v>
      </c>
      <c r="F26" s="3">
        <f>SUM(E25:E25)</f>
        <v>710</v>
      </c>
    </row>
    <row r="27" spans="1:6" ht="26.25" x14ac:dyDescent="0.25">
      <c r="A27" s="8">
        <v>9</v>
      </c>
      <c r="B27" s="6" t="s">
        <v>14</v>
      </c>
      <c r="C27" s="4" t="s">
        <v>20</v>
      </c>
      <c r="D27" s="3" t="s">
        <v>19</v>
      </c>
      <c r="E27" s="3"/>
      <c r="F27" s="3"/>
    </row>
    <row r="28" spans="1:6" x14ac:dyDescent="0.25">
      <c r="A28" s="62"/>
      <c r="B28" s="59"/>
      <c r="C28" s="4" t="s">
        <v>21</v>
      </c>
      <c r="D28" s="3"/>
      <c r="E28" s="3">
        <f>5*1.5</f>
        <v>7.5</v>
      </c>
      <c r="F28" s="3"/>
    </row>
    <row r="29" spans="1:6" x14ac:dyDescent="0.25">
      <c r="A29" s="63"/>
      <c r="B29" s="60"/>
      <c r="C29" s="4" t="s">
        <v>82</v>
      </c>
      <c r="D29" s="3"/>
      <c r="E29" s="3">
        <f>7*1.5</f>
        <v>10.5</v>
      </c>
      <c r="F29" s="3"/>
    </row>
    <row r="30" spans="1:6" x14ac:dyDescent="0.25">
      <c r="A30" s="63"/>
      <c r="B30" s="60"/>
      <c r="C30" s="4" t="s">
        <v>85</v>
      </c>
      <c r="D30" s="3"/>
      <c r="E30" s="3">
        <f>(183+41)*0.5</f>
        <v>112</v>
      </c>
      <c r="F30" s="3"/>
    </row>
    <row r="31" spans="1:6" x14ac:dyDescent="0.25">
      <c r="A31" s="15"/>
      <c r="B31" s="16"/>
      <c r="C31" s="4" t="s">
        <v>128</v>
      </c>
      <c r="D31" s="3"/>
      <c r="E31" s="3">
        <f>ROUND((140+5+3+2+1+5+6)*1.3,0)</f>
        <v>211</v>
      </c>
      <c r="F31" s="3"/>
    </row>
    <row r="32" spans="1:6" x14ac:dyDescent="0.25">
      <c r="A32" s="8"/>
      <c r="B32" s="5"/>
      <c r="C32" s="4"/>
      <c r="D32" s="3"/>
      <c r="E32" s="3" t="s">
        <v>9</v>
      </c>
      <c r="F32" s="3">
        <f>SUM(E28:E31)</f>
        <v>341</v>
      </c>
    </row>
    <row r="33" spans="1:6" ht="26.25" x14ac:dyDescent="0.25">
      <c r="A33" s="8">
        <v>10</v>
      </c>
      <c r="B33" s="6" t="s">
        <v>14</v>
      </c>
      <c r="C33" s="4" t="s">
        <v>72</v>
      </c>
      <c r="D33" s="3" t="s">
        <v>19</v>
      </c>
      <c r="E33" s="3">
        <v>355</v>
      </c>
      <c r="F33" s="3"/>
    </row>
    <row r="34" spans="1:6" x14ac:dyDescent="0.25">
      <c r="A34" s="8"/>
      <c r="B34" s="5"/>
      <c r="C34" s="4"/>
      <c r="D34" s="3"/>
      <c r="E34" s="3" t="s">
        <v>9</v>
      </c>
      <c r="F34" s="3">
        <f>E33</f>
        <v>355</v>
      </c>
    </row>
    <row r="35" spans="1:6" ht="26.25" x14ac:dyDescent="0.25">
      <c r="A35" s="8">
        <v>11</v>
      </c>
      <c r="B35" s="6" t="s">
        <v>14</v>
      </c>
      <c r="C35" s="4" t="s">
        <v>22</v>
      </c>
      <c r="D35" s="3" t="s">
        <v>19</v>
      </c>
      <c r="E35" s="3"/>
      <c r="F35" s="3"/>
    </row>
    <row r="36" spans="1:6" x14ac:dyDescent="0.25">
      <c r="A36" s="62"/>
      <c r="B36" s="59"/>
      <c r="C36" s="4" t="s">
        <v>23</v>
      </c>
      <c r="D36" s="3"/>
      <c r="E36" s="3">
        <f>E28</f>
        <v>7.5</v>
      </c>
      <c r="F36" s="3"/>
    </row>
    <row r="37" spans="1:6" x14ac:dyDescent="0.25">
      <c r="A37" s="63"/>
      <c r="B37" s="60"/>
      <c r="C37" s="4" t="s">
        <v>82</v>
      </c>
      <c r="D37" s="3"/>
      <c r="E37" s="3">
        <f>E29</f>
        <v>10.5</v>
      </c>
      <c r="F37" s="3"/>
    </row>
    <row r="38" spans="1:6" x14ac:dyDescent="0.25">
      <c r="A38" s="64"/>
      <c r="B38" s="61"/>
      <c r="C38" s="4" t="s">
        <v>85</v>
      </c>
      <c r="D38" s="3"/>
      <c r="E38" s="3">
        <f>E30</f>
        <v>112</v>
      </c>
      <c r="F38" s="3"/>
    </row>
    <row r="39" spans="1:6" x14ac:dyDescent="0.25">
      <c r="A39" s="8"/>
      <c r="B39" s="5"/>
      <c r="C39" s="4"/>
      <c r="D39" s="3"/>
      <c r="E39" s="3" t="s">
        <v>9</v>
      </c>
      <c r="F39" s="3">
        <f>SUM(E36:E38)</f>
        <v>130</v>
      </c>
    </row>
    <row r="40" spans="1:6" ht="39" x14ac:dyDescent="0.25">
      <c r="A40" s="8" t="s">
        <v>129</v>
      </c>
      <c r="B40" s="5" t="s">
        <v>14</v>
      </c>
      <c r="C40" s="4" t="s">
        <v>130</v>
      </c>
      <c r="D40" s="3" t="s">
        <v>19</v>
      </c>
      <c r="E40" s="3">
        <f>E31</f>
        <v>211</v>
      </c>
      <c r="F40" s="3"/>
    </row>
    <row r="41" spans="1:6" x14ac:dyDescent="0.25">
      <c r="A41" s="8"/>
      <c r="B41" s="5"/>
      <c r="C41" s="4"/>
      <c r="D41" s="3"/>
      <c r="E41" s="3" t="s">
        <v>9</v>
      </c>
      <c r="F41" s="3">
        <f>E40</f>
        <v>211</v>
      </c>
    </row>
    <row r="42" spans="1:6" ht="26.25" x14ac:dyDescent="0.25">
      <c r="A42" s="8">
        <v>12</v>
      </c>
      <c r="B42" s="6" t="s">
        <v>14</v>
      </c>
      <c r="C42" s="4" t="s">
        <v>73</v>
      </c>
      <c r="D42" s="3" t="s">
        <v>19</v>
      </c>
      <c r="E42" s="3">
        <f>F34+11</f>
        <v>366</v>
      </c>
      <c r="F42" s="3"/>
    </row>
    <row r="43" spans="1:6" x14ac:dyDescent="0.25">
      <c r="A43" s="8"/>
      <c r="B43" s="5"/>
      <c r="C43" s="4"/>
      <c r="D43" s="3"/>
      <c r="E43" s="3" t="s">
        <v>9</v>
      </c>
      <c r="F43" s="3">
        <f>E42</f>
        <v>366</v>
      </c>
    </row>
    <row r="44" spans="1:6" ht="26.25" x14ac:dyDescent="0.25">
      <c r="A44" s="21">
        <v>13</v>
      </c>
      <c r="B44" s="22" t="s">
        <v>24</v>
      </c>
      <c r="C44" s="23" t="s">
        <v>74</v>
      </c>
      <c r="D44" s="24" t="s">
        <v>19</v>
      </c>
      <c r="E44" s="24">
        <v>66</v>
      </c>
      <c r="F44" s="24"/>
    </row>
    <row r="45" spans="1:6" x14ac:dyDescent="0.25">
      <c r="A45" s="21"/>
      <c r="B45" s="22"/>
      <c r="C45" s="23"/>
      <c r="D45" s="24"/>
      <c r="E45" s="24" t="s">
        <v>9</v>
      </c>
      <c r="F45" s="24">
        <f>E44</f>
        <v>66</v>
      </c>
    </row>
    <row r="46" spans="1:6" ht="30" customHeight="1" x14ac:dyDescent="0.25">
      <c r="A46" s="21">
        <v>14</v>
      </c>
      <c r="B46" s="22" t="s">
        <v>24</v>
      </c>
      <c r="C46" s="23" t="s">
        <v>75</v>
      </c>
      <c r="D46" s="24" t="s">
        <v>19</v>
      </c>
      <c r="E46" s="24">
        <f>E33-66</f>
        <v>289</v>
      </c>
      <c r="F46" s="24"/>
    </row>
    <row r="47" spans="1:6" x14ac:dyDescent="0.25">
      <c r="A47" s="21"/>
      <c r="B47" s="22"/>
      <c r="C47" s="23"/>
      <c r="D47" s="24"/>
      <c r="E47" s="24" t="s">
        <v>9</v>
      </c>
      <c r="F47" s="24">
        <f>E46</f>
        <v>289</v>
      </c>
    </row>
    <row r="48" spans="1:6" ht="26.25" x14ac:dyDescent="0.25">
      <c r="A48" s="21">
        <v>15</v>
      </c>
      <c r="B48" s="22" t="s">
        <v>24</v>
      </c>
      <c r="C48" s="23" t="s">
        <v>96</v>
      </c>
      <c r="D48" s="24" t="s">
        <v>19</v>
      </c>
      <c r="E48" s="24">
        <f>175*0.28</f>
        <v>49.000000000000007</v>
      </c>
      <c r="F48" s="24"/>
    </row>
    <row r="49" spans="1:6" x14ac:dyDescent="0.25">
      <c r="A49" s="21"/>
      <c r="B49" s="25"/>
      <c r="C49" s="23"/>
      <c r="D49" s="24"/>
      <c r="E49" s="24" t="s">
        <v>9</v>
      </c>
      <c r="F49" s="24">
        <f>E48</f>
        <v>49.000000000000007</v>
      </c>
    </row>
    <row r="50" spans="1:6" ht="39" x14ac:dyDescent="0.25">
      <c r="A50" s="21">
        <v>16</v>
      </c>
      <c r="B50" s="22" t="s">
        <v>24</v>
      </c>
      <c r="C50" s="23" t="s">
        <v>80</v>
      </c>
      <c r="D50" s="24" t="s">
        <v>19</v>
      </c>
      <c r="E50" s="24">
        <f>(4+5.2+13.5+4.5+4+8.8)*0.3</f>
        <v>12</v>
      </c>
      <c r="F50" s="24"/>
    </row>
    <row r="51" spans="1:6" x14ac:dyDescent="0.25">
      <c r="A51" s="21"/>
      <c r="B51" s="22"/>
      <c r="C51" s="23"/>
      <c r="D51" s="24"/>
      <c r="E51" s="24"/>
      <c r="F51" s="24">
        <f>E50</f>
        <v>12</v>
      </c>
    </row>
    <row r="52" spans="1:6" ht="67.5" customHeight="1" x14ac:dyDescent="0.25">
      <c r="A52" s="21">
        <v>17</v>
      </c>
      <c r="B52" s="25" t="s">
        <v>14</v>
      </c>
      <c r="C52" s="23" t="s">
        <v>78</v>
      </c>
      <c r="D52" s="24" t="s">
        <v>19</v>
      </c>
      <c r="E52" s="24">
        <v>11</v>
      </c>
      <c r="F52" s="24"/>
    </row>
    <row r="53" spans="1:6" x14ac:dyDescent="0.25">
      <c r="A53" s="21"/>
      <c r="B53" s="22"/>
      <c r="C53" s="23"/>
      <c r="D53" s="26"/>
      <c r="E53" s="24" t="s">
        <v>9</v>
      </c>
      <c r="F53" s="24">
        <f>E52</f>
        <v>11</v>
      </c>
    </row>
    <row r="54" spans="1:6" ht="26.25" x14ac:dyDescent="0.25">
      <c r="A54" s="8">
        <v>18</v>
      </c>
      <c r="B54" s="6" t="s">
        <v>14</v>
      </c>
      <c r="C54" s="4" t="s">
        <v>76</v>
      </c>
      <c r="D54" s="3" t="s">
        <v>16</v>
      </c>
      <c r="E54" s="3">
        <f>183+40-E56</f>
        <v>209</v>
      </c>
      <c r="F54" s="3"/>
    </row>
    <row r="55" spans="1:6" x14ac:dyDescent="0.25">
      <c r="A55" s="8"/>
      <c r="B55" s="5"/>
      <c r="C55" s="4"/>
      <c r="D55" s="3"/>
      <c r="E55" s="3" t="s">
        <v>9</v>
      </c>
      <c r="F55" s="3">
        <f>E54</f>
        <v>209</v>
      </c>
    </row>
    <row r="56" spans="1:6" ht="26.25" x14ac:dyDescent="0.25">
      <c r="A56" s="8">
        <v>19</v>
      </c>
      <c r="B56" s="6" t="s">
        <v>14</v>
      </c>
      <c r="C56" s="4" t="s">
        <v>77</v>
      </c>
      <c r="D56" s="3" t="s">
        <v>16</v>
      </c>
      <c r="E56" s="3">
        <v>14</v>
      </c>
      <c r="F56" s="3"/>
    </row>
    <row r="57" spans="1:6" x14ac:dyDescent="0.25">
      <c r="A57" s="8"/>
      <c r="B57" s="5"/>
      <c r="C57" s="4"/>
      <c r="D57" s="3"/>
      <c r="E57" s="3" t="s">
        <v>9</v>
      </c>
      <c r="F57" s="3">
        <f>E56</f>
        <v>14</v>
      </c>
    </row>
    <row r="58" spans="1:6" ht="51.75" x14ac:dyDescent="0.25">
      <c r="A58" s="21">
        <v>20</v>
      </c>
      <c r="B58" s="25" t="s">
        <v>14</v>
      </c>
      <c r="C58" s="23" t="s">
        <v>71</v>
      </c>
      <c r="D58" s="24" t="s">
        <v>25</v>
      </c>
      <c r="E58" s="24">
        <f>ROUND(F39*0.2+F43*0.1+F45*0.17+F47*0.07+0.75*0.08+0.75*0.04+F49*0.18+F51*0.13+F55*0.07+F57*0.15*0.3+F57*0.07+F41*0.04,0)</f>
        <v>129</v>
      </c>
      <c r="F58" s="24"/>
    </row>
    <row r="59" spans="1:6" x14ac:dyDescent="0.25">
      <c r="A59" s="21"/>
      <c r="B59" s="22"/>
      <c r="C59" s="23"/>
      <c r="D59" s="24"/>
      <c r="E59" s="24" t="s">
        <v>9</v>
      </c>
      <c r="F59" s="24">
        <f>E58</f>
        <v>129</v>
      </c>
    </row>
    <row r="60" spans="1:6" ht="26.25" x14ac:dyDescent="0.25">
      <c r="A60" s="18">
        <v>21</v>
      </c>
      <c r="B60" s="6" t="s">
        <v>14</v>
      </c>
      <c r="C60" s="19" t="s">
        <v>79</v>
      </c>
      <c r="D60" s="20" t="s">
        <v>25</v>
      </c>
      <c r="E60" s="20">
        <f>ROUND(97*0.15*0.3,2)</f>
        <v>4.37</v>
      </c>
      <c r="F60" s="20"/>
    </row>
    <row r="61" spans="1:6" x14ac:dyDescent="0.25">
      <c r="A61" s="18"/>
      <c r="B61" s="5"/>
      <c r="C61" s="19"/>
      <c r="D61" s="20"/>
      <c r="E61" s="3" t="s">
        <v>9</v>
      </c>
      <c r="F61" s="20">
        <f>E60</f>
        <v>4.37</v>
      </c>
    </row>
    <row r="62" spans="1:6" ht="39" x14ac:dyDescent="0.25">
      <c r="A62" s="18">
        <v>22</v>
      </c>
      <c r="B62" s="5" t="s">
        <v>14</v>
      </c>
      <c r="C62" s="19" t="s">
        <v>70</v>
      </c>
      <c r="D62" s="20" t="s">
        <v>25</v>
      </c>
      <c r="E62" s="20">
        <f>ROUND(112*0.3*0.15,2)</f>
        <v>5.04</v>
      </c>
      <c r="F62" s="20"/>
    </row>
    <row r="63" spans="1:6" x14ac:dyDescent="0.25">
      <c r="A63" s="18"/>
      <c r="B63" s="5"/>
      <c r="C63" s="19"/>
      <c r="D63" s="20"/>
      <c r="E63" s="3" t="s">
        <v>9</v>
      </c>
      <c r="F63" s="20">
        <f>E62</f>
        <v>5.04</v>
      </c>
    </row>
    <row r="64" spans="1:6" ht="39" x14ac:dyDescent="0.25">
      <c r="A64" s="18" t="s">
        <v>131</v>
      </c>
      <c r="B64" s="5" t="s">
        <v>14</v>
      </c>
      <c r="C64" s="19" t="s">
        <v>132</v>
      </c>
      <c r="D64" s="20" t="s">
        <v>25</v>
      </c>
      <c r="E64" s="58">
        <f>E40*0.16</f>
        <v>33.76</v>
      </c>
      <c r="F64" s="20"/>
    </row>
    <row r="65" spans="1:6" x14ac:dyDescent="0.25">
      <c r="A65" s="18"/>
      <c r="B65" s="5"/>
      <c r="C65" s="19"/>
      <c r="D65" s="20"/>
      <c r="E65" s="3" t="s">
        <v>9</v>
      </c>
      <c r="F65" s="58">
        <f>E64</f>
        <v>33.76</v>
      </c>
    </row>
    <row r="66" spans="1:6" ht="46.5" customHeight="1" x14ac:dyDescent="0.25">
      <c r="A66" s="27">
        <v>23</v>
      </c>
      <c r="B66" s="28" t="s">
        <v>14</v>
      </c>
      <c r="C66" s="29" t="s">
        <v>81</v>
      </c>
      <c r="D66" s="30" t="s">
        <v>25</v>
      </c>
      <c r="E66" s="30">
        <f>ROUND(F23*0.04+F26*0.04+F32*0.04+F34*0.05,2)</f>
        <v>88.43</v>
      </c>
      <c r="F66" s="30"/>
    </row>
    <row r="67" spans="1:6" x14ac:dyDescent="0.25">
      <c r="A67" s="31"/>
      <c r="B67" s="32"/>
      <c r="C67" s="33"/>
      <c r="D67" s="34"/>
      <c r="E67" s="34" t="s">
        <v>9</v>
      </c>
      <c r="F67" s="34">
        <f>E66</f>
        <v>88.43</v>
      </c>
    </row>
    <row r="68" spans="1:6" x14ac:dyDescent="0.25">
      <c r="A68" s="67" t="s">
        <v>26</v>
      </c>
      <c r="B68" s="67"/>
      <c r="C68" s="67"/>
      <c r="D68" s="67"/>
      <c r="E68" s="67"/>
      <c r="F68" s="67"/>
    </row>
    <row r="69" spans="1:6" ht="51" x14ac:dyDescent="0.25">
      <c r="A69" s="21">
        <v>24</v>
      </c>
      <c r="B69" s="22" t="s">
        <v>27</v>
      </c>
      <c r="C69" s="22" t="s">
        <v>133</v>
      </c>
      <c r="D69" s="24" t="s">
        <v>19</v>
      </c>
      <c r="E69" s="24"/>
      <c r="F69" s="24"/>
    </row>
    <row r="70" spans="1:6" x14ac:dyDescent="0.25">
      <c r="A70" s="21"/>
      <c r="B70" s="25"/>
      <c r="C70" s="4" t="s">
        <v>23</v>
      </c>
      <c r="D70" s="24"/>
      <c r="E70" s="24">
        <f>E36</f>
        <v>7.5</v>
      </c>
      <c r="F70" s="24"/>
    </row>
    <row r="71" spans="1:6" x14ac:dyDescent="0.25">
      <c r="A71" s="21"/>
      <c r="B71" s="22"/>
      <c r="C71" s="4" t="s">
        <v>82</v>
      </c>
      <c r="D71" s="24"/>
      <c r="E71" s="24">
        <f>E37</f>
        <v>10.5</v>
      </c>
      <c r="F71" s="24"/>
    </row>
    <row r="72" spans="1:6" x14ac:dyDescent="0.25">
      <c r="A72" s="21"/>
      <c r="B72" s="22"/>
      <c r="C72" s="4" t="s">
        <v>128</v>
      </c>
      <c r="D72" s="24"/>
      <c r="E72" s="24">
        <f>E40</f>
        <v>211</v>
      </c>
      <c r="F72" s="24"/>
    </row>
    <row r="73" spans="1:6" x14ac:dyDescent="0.25">
      <c r="A73" s="21"/>
      <c r="B73" s="22"/>
      <c r="C73" s="23"/>
      <c r="D73" s="24"/>
      <c r="E73" s="24" t="s">
        <v>9</v>
      </c>
      <c r="F73" s="24">
        <f>SUM(E70:E72)</f>
        <v>229</v>
      </c>
    </row>
    <row r="74" spans="1:6" ht="51.75" x14ac:dyDescent="0.25">
      <c r="A74" s="21">
        <v>25</v>
      </c>
      <c r="B74" s="22" t="s">
        <v>28</v>
      </c>
      <c r="C74" s="23" t="s">
        <v>134</v>
      </c>
      <c r="D74" s="24" t="s">
        <v>19</v>
      </c>
      <c r="E74" s="24"/>
      <c r="F74" s="24"/>
    </row>
    <row r="75" spans="1:6" x14ac:dyDescent="0.25">
      <c r="A75" s="21"/>
      <c r="B75" s="22"/>
      <c r="C75" s="4" t="s">
        <v>23</v>
      </c>
      <c r="D75" s="24"/>
      <c r="E75" s="24">
        <f>E70</f>
        <v>7.5</v>
      </c>
      <c r="F75" s="24"/>
    </row>
    <row r="76" spans="1:6" x14ac:dyDescent="0.25">
      <c r="A76" s="21"/>
      <c r="B76" s="22"/>
      <c r="C76" s="4" t="s">
        <v>82</v>
      </c>
      <c r="D76" s="24"/>
      <c r="E76" s="24">
        <f>E71</f>
        <v>10.5</v>
      </c>
      <c r="F76" s="24"/>
    </row>
    <row r="77" spans="1:6" x14ac:dyDescent="0.25">
      <c r="A77" s="21"/>
      <c r="B77" s="22"/>
      <c r="C77" s="23" t="s">
        <v>83</v>
      </c>
      <c r="D77" s="24"/>
      <c r="E77" s="24">
        <f>F45</f>
        <v>66</v>
      </c>
      <c r="F77" s="24"/>
    </row>
    <row r="78" spans="1:6" x14ac:dyDescent="0.25">
      <c r="A78" s="21"/>
      <c r="B78" s="22"/>
      <c r="C78" s="23" t="s">
        <v>84</v>
      </c>
      <c r="D78" s="24"/>
      <c r="E78" s="24">
        <f>E30*0.5</f>
        <v>56</v>
      </c>
      <c r="F78" s="24"/>
    </row>
    <row r="79" spans="1:6" x14ac:dyDescent="0.25">
      <c r="A79" s="21"/>
      <c r="B79" s="22"/>
      <c r="C79" s="23" t="s">
        <v>128</v>
      </c>
      <c r="D79" s="24"/>
      <c r="E79" s="24">
        <f>E72</f>
        <v>211</v>
      </c>
      <c r="F79" s="24"/>
    </row>
    <row r="80" spans="1:6" x14ac:dyDescent="0.25">
      <c r="A80" s="21"/>
      <c r="B80" s="22"/>
      <c r="C80" s="23"/>
      <c r="D80" s="24"/>
      <c r="E80" s="24" t="s">
        <v>9</v>
      </c>
      <c r="F80" s="24">
        <f>SUM(E75:E79)</f>
        <v>351</v>
      </c>
    </row>
    <row r="81" spans="1:6" ht="51" x14ac:dyDescent="0.25">
      <c r="A81" s="21">
        <v>26</v>
      </c>
      <c r="B81" s="25" t="s">
        <v>28</v>
      </c>
      <c r="C81" s="22" t="s">
        <v>86</v>
      </c>
      <c r="D81" s="24" t="s">
        <v>19</v>
      </c>
      <c r="E81" s="24">
        <f>300+F53</f>
        <v>311</v>
      </c>
      <c r="F81" s="24"/>
    </row>
    <row r="82" spans="1:6" x14ac:dyDescent="0.25">
      <c r="A82" s="21"/>
      <c r="B82" s="22"/>
      <c r="C82" s="23"/>
      <c r="D82" s="24"/>
      <c r="E82" s="24" t="s">
        <v>9</v>
      </c>
      <c r="F82" s="24">
        <f>E81</f>
        <v>311</v>
      </c>
    </row>
    <row r="83" spans="1:6" x14ac:dyDescent="0.25">
      <c r="A83" s="68" t="s">
        <v>29</v>
      </c>
      <c r="B83" s="68"/>
      <c r="C83" s="68"/>
      <c r="D83" s="68"/>
      <c r="E83" s="68"/>
      <c r="F83" s="68"/>
    </row>
    <row r="84" spans="1:6" ht="39" x14ac:dyDescent="0.25">
      <c r="A84" s="21">
        <v>27</v>
      </c>
      <c r="B84" s="36" t="s">
        <v>30</v>
      </c>
      <c r="C84" s="37" t="s">
        <v>59</v>
      </c>
      <c r="D84" s="38" t="s">
        <v>16</v>
      </c>
      <c r="E84" s="39">
        <v>183</v>
      </c>
      <c r="F84" s="39"/>
    </row>
    <row r="85" spans="1:6" x14ac:dyDescent="0.25">
      <c r="A85" s="40"/>
      <c r="B85" s="41"/>
      <c r="C85" s="38"/>
      <c r="D85" s="38"/>
      <c r="E85" s="24" t="s">
        <v>9</v>
      </c>
      <c r="F85" s="39">
        <f>E84</f>
        <v>183</v>
      </c>
    </row>
    <row r="86" spans="1:6" ht="39" x14ac:dyDescent="0.25">
      <c r="A86" s="56">
        <v>28</v>
      </c>
      <c r="B86" s="36" t="s">
        <v>30</v>
      </c>
      <c r="C86" s="37" t="s">
        <v>87</v>
      </c>
      <c r="D86" s="38" t="s">
        <v>16</v>
      </c>
      <c r="E86" s="39">
        <v>40</v>
      </c>
      <c r="F86" s="39"/>
    </row>
    <row r="87" spans="1:6" x14ac:dyDescent="0.25">
      <c r="A87" s="40"/>
      <c r="B87" s="41"/>
      <c r="C87" s="38"/>
      <c r="D87" s="38"/>
      <c r="E87" s="24" t="s">
        <v>9</v>
      </c>
      <c r="F87" s="39">
        <f>E86</f>
        <v>40</v>
      </c>
    </row>
    <row r="88" spans="1:6" ht="39" x14ac:dyDescent="0.25">
      <c r="A88" s="42">
        <v>29</v>
      </c>
      <c r="B88" s="36" t="s">
        <v>30</v>
      </c>
      <c r="C88" s="37" t="s">
        <v>58</v>
      </c>
      <c r="D88" s="43" t="s">
        <v>16</v>
      </c>
      <c r="E88" s="43">
        <f>F87</f>
        <v>40</v>
      </c>
      <c r="F88" s="43"/>
    </row>
    <row r="89" spans="1:6" x14ac:dyDescent="0.25">
      <c r="A89" s="42"/>
      <c r="B89" s="36"/>
      <c r="C89" s="37"/>
      <c r="D89" s="43"/>
      <c r="E89" s="24" t="s">
        <v>9</v>
      </c>
      <c r="F89" s="43">
        <f>E88</f>
        <v>40</v>
      </c>
    </row>
    <row r="90" spans="1:6" ht="26.25" x14ac:dyDescent="0.25">
      <c r="A90" s="42">
        <v>30</v>
      </c>
      <c r="B90" s="36" t="s">
        <v>95</v>
      </c>
      <c r="C90" s="47" t="s">
        <v>94</v>
      </c>
      <c r="D90" s="43" t="s">
        <v>16</v>
      </c>
      <c r="E90" s="24">
        <v>175</v>
      </c>
      <c r="F90" s="43"/>
    </row>
    <row r="91" spans="1:6" x14ac:dyDescent="0.25">
      <c r="A91" s="42"/>
      <c r="B91" s="36"/>
      <c r="C91" s="44"/>
      <c r="D91" s="43"/>
      <c r="E91" s="24" t="s">
        <v>9</v>
      </c>
      <c r="F91" s="43">
        <f>E90</f>
        <v>175</v>
      </c>
    </row>
    <row r="92" spans="1:6" x14ac:dyDescent="0.25">
      <c r="A92" s="68" t="s">
        <v>31</v>
      </c>
      <c r="B92" s="68"/>
      <c r="C92" s="68"/>
      <c r="D92" s="68"/>
      <c r="E92" s="68"/>
      <c r="F92" s="68"/>
    </row>
    <row r="93" spans="1:6" ht="25.5" x14ac:dyDescent="0.25">
      <c r="A93" s="57">
        <v>31</v>
      </c>
      <c r="B93" s="36" t="s">
        <v>33</v>
      </c>
      <c r="C93" s="38" t="s">
        <v>89</v>
      </c>
      <c r="D93" s="43" t="s">
        <v>19</v>
      </c>
      <c r="E93" s="43"/>
      <c r="F93" s="43"/>
    </row>
    <row r="94" spans="1:6" x14ac:dyDescent="0.25">
      <c r="A94" s="35"/>
      <c r="B94" s="36"/>
      <c r="C94" s="4" t="s">
        <v>23</v>
      </c>
      <c r="D94" s="43"/>
      <c r="E94" s="43">
        <f>5*1.8</f>
        <v>9</v>
      </c>
      <c r="F94" s="43"/>
    </row>
    <row r="95" spans="1:6" x14ac:dyDescent="0.25">
      <c r="A95" s="35"/>
      <c r="B95" s="36"/>
      <c r="C95" s="4" t="s">
        <v>82</v>
      </c>
      <c r="D95" s="43"/>
      <c r="E95" s="43">
        <f>7*1.8</f>
        <v>12.6</v>
      </c>
      <c r="F95" s="43"/>
    </row>
    <row r="96" spans="1:6" x14ac:dyDescent="0.25">
      <c r="A96" s="35"/>
      <c r="B96" s="36"/>
      <c r="C96" s="23" t="s">
        <v>84</v>
      </c>
      <c r="D96" s="43"/>
      <c r="E96" s="43">
        <f>E78</f>
        <v>56</v>
      </c>
      <c r="F96" s="43"/>
    </row>
    <row r="97" spans="1:6" x14ac:dyDescent="0.25">
      <c r="A97" s="35"/>
      <c r="B97" s="36"/>
      <c r="C97" s="23" t="s">
        <v>128</v>
      </c>
      <c r="D97" s="43"/>
      <c r="E97" s="43">
        <f>E79+160*0.3</f>
        <v>259</v>
      </c>
      <c r="F97" s="43"/>
    </row>
    <row r="98" spans="1:6" x14ac:dyDescent="0.25">
      <c r="A98" s="35"/>
      <c r="B98" s="35"/>
      <c r="C98" s="35"/>
      <c r="D98" s="43"/>
      <c r="E98" s="43" t="s">
        <v>9</v>
      </c>
      <c r="F98" s="43">
        <f>ROUND(SUM(E94:E97),0)</f>
        <v>337</v>
      </c>
    </row>
    <row r="99" spans="1:6" ht="51" x14ac:dyDescent="0.25">
      <c r="A99" s="42">
        <v>32</v>
      </c>
      <c r="B99" s="36" t="s">
        <v>32</v>
      </c>
      <c r="C99" s="36" t="s">
        <v>55</v>
      </c>
      <c r="D99" s="43" t="s">
        <v>19</v>
      </c>
      <c r="E99" s="43">
        <f>F26</f>
        <v>710</v>
      </c>
      <c r="F99" s="43"/>
    </row>
    <row r="100" spans="1:6" x14ac:dyDescent="0.25">
      <c r="A100" s="42"/>
      <c r="B100" s="36"/>
      <c r="C100" s="37"/>
      <c r="D100" s="43"/>
      <c r="E100" s="43" t="s">
        <v>9</v>
      </c>
      <c r="F100" s="43">
        <f>E99</f>
        <v>710</v>
      </c>
    </row>
    <row r="101" spans="1:6" ht="25.5" x14ac:dyDescent="0.25">
      <c r="A101" s="42">
        <v>33</v>
      </c>
      <c r="B101" s="45" t="s">
        <v>33</v>
      </c>
      <c r="C101" s="36" t="s">
        <v>88</v>
      </c>
      <c r="D101" s="43" t="s">
        <v>19</v>
      </c>
      <c r="E101" s="43">
        <f>F100</f>
        <v>710</v>
      </c>
      <c r="F101" s="43"/>
    </row>
    <row r="102" spans="1:6" x14ac:dyDescent="0.25">
      <c r="A102" s="42"/>
      <c r="B102" s="36"/>
      <c r="C102" s="37"/>
      <c r="D102" s="43"/>
      <c r="E102" s="43" t="s">
        <v>9</v>
      </c>
      <c r="F102" s="43">
        <f>E101</f>
        <v>710</v>
      </c>
    </row>
    <row r="103" spans="1:6" ht="38.25" x14ac:dyDescent="0.25">
      <c r="A103" s="42">
        <v>34</v>
      </c>
      <c r="B103" s="45" t="s">
        <v>32</v>
      </c>
      <c r="C103" s="36" t="s">
        <v>56</v>
      </c>
      <c r="D103" s="43" t="s">
        <v>19</v>
      </c>
      <c r="E103" s="43">
        <f>F23</f>
        <v>716</v>
      </c>
      <c r="F103" s="43"/>
    </row>
    <row r="104" spans="1:6" x14ac:dyDescent="0.25">
      <c r="A104" s="42"/>
      <c r="B104" s="36"/>
      <c r="C104" s="37"/>
      <c r="D104" s="43"/>
      <c r="E104" s="43" t="s">
        <v>9</v>
      </c>
      <c r="F104" s="43">
        <f>E103</f>
        <v>716</v>
      </c>
    </row>
    <row r="105" spans="1:6" ht="25.5" x14ac:dyDescent="0.25">
      <c r="A105" s="42">
        <v>35</v>
      </c>
      <c r="B105" s="36" t="s">
        <v>34</v>
      </c>
      <c r="C105" s="37" t="s">
        <v>90</v>
      </c>
      <c r="D105" s="43" t="s">
        <v>19</v>
      </c>
      <c r="E105" s="43">
        <f>F104</f>
        <v>716</v>
      </c>
      <c r="F105" s="43"/>
    </row>
    <row r="106" spans="1:6" x14ac:dyDescent="0.25">
      <c r="A106" s="42"/>
      <c r="B106" s="36"/>
      <c r="C106" s="37"/>
      <c r="D106" s="43"/>
      <c r="E106" s="43" t="s">
        <v>9</v>
      </c>
      <c r="F106" s="43">
        <f>E105</f>
        <v>716</v>
      </c>
    </row>
    <row r="107" spans="1:6" ht="38.25" x14ac:dyDescent="0.25">
      <c r="A107" s="42">
        <v>36</v>
      </c>
      <c r="B107" s="45" t="s">
        <v>35</v>
      </c>
      <c r="C107" s="46" t="s">
        <v>92</v>
      </c>
      <c r="D107" s="43" t="s">
        <v>19</v>
      </c>
      <c r="E107" s="43">
        <v>300</v>
      </c>
      <c r="F107" s="43"/>
    </row>
    <row r="108" spans="1:6" x14ac:dyDescent="0.25">
      <c r="A108" s="42"/>
      <c r="B108" s="36"/>
      <c r="C108" s="37"/>
      <c r="D108" s="43"/>
      <c r="E108" s="43" t="s">
        <v>9</v>
      </c>
      <c r="F108" s="43">
        <f>E107</f>
        <v>300</v>
      </c>
    </row>
    <row r="109" spans="1:6" ht="38.25" x14ac:dyDescent="0.25">
      <c r="A109" s="42">
        <v>37</v>
      </c>
      <c r="B109" s="45" t="s">
        <v>35</v>
      </c>
      <c r="C109" s="46" t="s">
        <v>91</v>
      </c>
      <c r="D109" s="43" t="s">
        <v>19</v>
      </c>
      <c r="E109" s="43">
        <f>F53-2*2.5*0.3</f>
        <v>9.5</v>
      </c>
      <c r="F109" s="43"/>
    </row>
    <row r="110" spans="1:6" x14ac:dyDescent="0.25">
      <c r="A110" s="42"/>
      <c r="B110" s="36"/>
      <c r="C110" s="37"/>
      <c r="D110" s="43"/>
      <c r="E110" s="43" t="s">
        <v>9</v>
      </c>
      <c r="F110" s="43">
        <f>E109</f>
        <v>9.5</v>
      </c>
    </row>
    <row r="111" spans="1:6" ht="39" x14ac:dyDescent="0.25">
      <c r="A111" s="42">
        <v>38</v>
      </c>
      <c r="B111" s="45" t="s">
        <v>35</v>
      </c>
      <c r="C111" s="37" t="s">
        <v>93</v>
      </c>
      <c r="D111" s="43" t="s">
        <v>19</v>
      </c>
      <c r="E111" s="43">
        <f>2*2.5*0.3</f>
        <v>1.5</v>
      </c>
      <c r="F111" s="43"/>
    </row>
    <row r="112" spans="1:6" x14ac:dyDescent="0.25">
      <c r="A112" s="42"/>
      <c r="B112" s="36"/>
      <c r="C112" s="37"/>
      <c r="D112" s="43"/>
      <c r="E112" s="43" t="s">
        <v>9</v>
      </c>
      <c r="F112" s="43">
        <f>E111</f>
        <v>1.5</v>
      </c>
    </row>
    <row r="113" spans="1:6" ht="51" x14ac:dyDescent="0.25">
      <c r="A113" s="42">
        <v>39</v>
      </c>
      <c r="B113" s="25" t="s">
        <v>28</v>
      </c>
      <c r="C113" s="37" t="s">
        <v>97</v>
      </c>
      <c r="D113" s="43" t="s">
        <v>19</v>
      </c>
      <c r="E113" s="43">
        <f>F34-300-0.08*F91</f>
        <v>41</v>
      </c>
      <c r="F113" s="43"/>
    </row>
    <row r="114" spans="1:6" x14ac:dyDescent="0.25">
      <c r="A114" s="42"/>
      <c r="B114" s="36"/>
      <c r="C114" s="37"/>
      <c r="D114" s="43"/>
      <c r="E114" s="43"/>
      <c r="F114" s="43">
        <f>E113</f>
        <v>41</v>
      </c>
    </row>
    <row r="115" spans="1:6" x14ac:dyDescent="0.25">
      <c r="A115" s="67" t="s">
        <v>36</v>
      </c>
      <c r="B115" s="67"/>
      <c r="C115" s="67"/>
      <c r="D115" s="67"/>
      <c r="E115" s="67"/>
      <c r="F115" s="67"/>
    </row>
    <row r="116" spans="1:6" x14ac:dyDescent="0.25">
      <c r="A116" s="67" t="s">
        <v>98</v>
      </c>
      <c r="B116" s="67"/>
      <c r="C116" s="67"/>
      <c r="D116" s="67"/>
      <c r="E116" s="67"/>
      <c r="F116" s="67"/>
    </row>
    <row r="117" spans="1:6" ht="79.5" customHeight="1" x14ac:dyDescent="0.25">
      <c r="A117" s="42">
        <v>40</v>
      </c>
      <c r="B117" s="45" t="s">
        <v>37</v>
      </c>
      <c r="C117" s="37" t="s">
        <v>60</v>
      </c>
      <c r="D117" s="43" t="s">
        <v>16</v>
      </c>
      <c r="E117" s="43">
        <v>5</v>
      </c>
      <c r="F117" s="43"/>
    </row>
    <row r="118" spans="1:6" x14ac:dyDescent="0.25">
      <c r="A118" s="42"/>
      <c r="B118" s="36"/>
      <c r="C118" s="48"/>
      <c r="D118" s="43"/>
      <c r="E118" s="43" t="s">
        <v>9</v>
      </c>
      <c r="F118" s="43">
        <v>5</v>
      </c>
    </row>
    <row r="119" spans="1:6" x14ac:dyDescent="0.25">
      <c r="A119" s="42"/>
      <c r="B119" s="36"/>
      <c r="C119" s="48" t="s">
        <v>38</v>
      </c>
      <c r="D119" s="43"/>
      <c r="E119" s="43"/>
      <c r="F119" s="43"/>
    </row>
    <row r="120" spans="1:6" ht="77.25" x14ac:dyDescent="0.25">
      <c r="A120" s="42">
        <v>41</v>
      </c>
      <c r="B120" s="45" t="s">
        <v>54</v>
      </c>
      <c r="C120" s="37" t="s">
        <v>114</v>
      </c>
      <c r="D120" s="43" t="s">
        <v>39</v>
      </c>
      <c r="E120" s="43">
        <v>3</v>
      </c>
      <c r="F120" s="43"/>
    </row>
    <row r="121" spans="1:6" x14ac:dyDescent="0.25">
      <c r="A121" s="42"/>
      <c r="B121" s="36"/>
      <c r="C121" s="37"/>
      <c r="D121" s="43"/>
      <c r="E121" s="43" t="s">
        <v>9</v>
      </c>
      <c r="F121" s="43">
        <v>3</v>
      </c>
    </row>
    <row r="122" spans="1:6" ht="63.75" x14ac:dyDescent="0.25">
      <c r="A122" s="49">
        <v>42</v>
      </c>
      <c r="B122" s="45" t="s">
        <v>61</v>
      </c>
      <c r="C122" s="53" t="s">
        <v>100</v>
      </c>
      <c r="D122" s="51" t="s">
        <v>19</v>
      </c>
      <c r="E122" s="54"/>
      <c r="F122" s="54"/>
    </row>
    <row r="123" spans="1:6" x14ac:dyDescent="0.25">
      <c r="A123" s="42"/>
      <c r="B123" s="36"/>
      <c r="C123" s="37" t="s">
        <v>99</v>
      </c>
      <c r="D123" s="43"/>
      <c r="E123" s="43">
        <v>15</v>
      </c>
      <c r="F123" s="43"/>
    </row>
    <row r="124" spans="1:6" x14ac:dyDescent="0.25">
      <c r="A124" s="42"/>
      <c r="B124" s="36"/>
      <c r="C124" s="37"/>
      <c r="D124" s="43"/>
      <c r="E124" s="43" t="s">
        <v>9</v>
      </c>
      <c r="F124" s="43">
        <f>E123</f>
        <v>15</v>
      </c>
    </row>
    <row r="125" spans="1:6" x14ac:dyDescent="0.25">
      <c r="A125" s="42"/>
      <c r="B125" s="36"/>
      <c r="C125" s="48" t="s">
        <v>40</v>
      </c>
      <c r="D125" s="43"/>
      <c r="E125" s="43"/>
      <c r="F125" s="43"/>
    </row>
    <row r="126" spans="1:6" ht="90" x14ac:dyDescent="0.25">
      <c r="A126" s="42">
        <v>43</v>
      </c>
      <c r="B126" s="45" t="s">
        <v>54</v>
      </c>
      <c r="C126" s="37" t="s">
        <v>113</v>
      </c>
      <c r="D126" s="43" t="s">
        <v>39</v>
      </c>
      <c r="E126" s="43">
        <v>5</v>
      </c>
      <c r="F126" s="43"/>
    </row>
    <row r="127" spans="1:6" x14ac:dyDescent="0.25">
      <c r="A127" s="42"/>
      <c r="B127" s="36"/>
      <c r="C127" s="37"/>
      <c r="D127" s="43"/>
      <c r="E127" s="43" t="s">
        <v>9</v>
      </c>
      <c r="F127" s="43">
        <f>E126</f>
        <v>5</v>
      </c>
    </row>
    <row r="128" spans="1:6" ht="51" x14ac:dyDescent="0.25">
      <c r="A128" s="42">
        <v>44</v>
      </c>
      <c r="B128" s="45" t="s">
        <v>61</v>
      </c>
      <c r="C128" s="53" t="s">
        <v>101</v>
      </c>
      <c r="D128" s="51" t="s">
        <v>19</v>
      </c>
      <c r="E128" s="54"/>
      <c r="F128" s="54"/>
    </row>
    <row r="129" spans="1:6" x14ac:dyDescent="0.25">
      <c r="A129" s="42"/>
      <c r="B129" s="36"/>
      <c r="C129" s="37" t="s">
        <v>102</v>
      </c>
      <c r="D129" s="43"/>
      <c r="E129" s="43">
        <f>5*1.5</f>
        <v>7.5</v>
      </c>
      <c r="F129" s="43"/>
    </row>
    <row r="130" spans="1:6" x14ac:dyDescent="0.25">
      <c r="A130" s="42"/>
      <c r="B130" s="36"/>
      <c r="C130" s="37"/>
      <c r="D130" s="43"/>
      <c r="E130" s="43" t="s">
        <v>9</v>
      </c>
      <c r="F130" s="43">
        <f>E129</f>
        <v>7.5</v>
      </c>
    </row>
    <row r="131" spans="1:6" ht="26.25" x14ac:dyDescent="0.25">
      <c r="A131" s="49">
        <v>45</v>
      </c>
      <c r="B131" s="52"/>
      <c r="C131" s="50" t="s">
        <v>103</v>
      </c>
      <c r="D131" s="51" t="s">
        <v>16</v>
      </c>
      <c r="E131" s="51">
        <v>16</v>
      </c>
      <c r="F131" s="51"/>
    </row>
    <row r="132" spans="1:6" x14ac:dyDescent="0.25">
      <c r="A132" s="49"/>
      <c r="B132" s="52"/>
      <c r="C132" s="50"/>
      <c r="D132" s="51"/>
      <c r="E132" s="51" t="s">
        <v>9</v>
      </c>
      <c r="F132" s="51">
        <f>E131</f>
        <v>16</v>
      </c>
    </row>
    <row r="133" spans="1:6" x14ac:dyDescent="0.25">
      <c r="A133" s="69" t="s">
        <v>41</v>
      </c>
      <c r="B133" s="69"/>
      <c r="C133" s="69"/>
      <c r="D133" s="69"/>
      <c r="E133" s="69"/>
      <c r="F133" s="69"/>
    </row>
    <row r="134" spans="1:6" ht="39" x14ac:dyDescent="0.25">
      <c r="A134" s="42">
        <v>46</v>
      </c>
      <c r="B134" s="36" t="s">
        <v>42</v>
      </c>
      <c r="C134" s="37" t="s">
        <v>43</v>
      </c>
      <c r="D134" s="43" t="s">
        <v>39</v>
      </c>
      <c r="E134" s="43">
        <v>4</v>
      </c>
      <c r="F134" s="43"/>
    </row>
    <row r="135" spans="1:6" x14ac:dyDescent="0.25">
      <c r="A135" s="42"/>
      <c r="B135" s="36"/>
      <c r="C135" s="37"/>
      <c r="D135" s="43"/>
      <c r="E135" s="43" t="s">
        <v>9</v>
      </c>
      <c r="F135" s="43">
        <f>E134</f>
        <v>4</v>
      </c>
    </row>
    <row r="136" spans="1:6" x14ac:dyDescent="0.25">
      <c r="A136" s="69" t="s">
        <v>51</v>
      </c>
      <c r="B136" s="69"/>
      <c r="C136" s="69"/>
      <c r="D136" s="69"/>
      <c r="E136" s="69"/>
      <c r="F136" s="69"/>
    </row>
    <row r="137" spans="1:6" ht="26.25" x14ac:dyDescent="0.25">
      <c r="A137" s="42">
        <v>47</v>
      </c>
      <c r="B137" s="36" t="s">
        <v>42</v>
      </c>
      <c r="C137" s="37" t="s">
        <v>52</v>
      </c>
      <c r="D137" s="43" t="s">
        <v>39</v>
      </c>
      <c r="E137" s="43">
        <v>2</v>
      </c>
      <c r="F137" s="43"/>
    </row>
    <row r="138" spans="1:6" x14ac:dyDescent="0.25">
      <c r="A138" s="42"/>
      <c r="B138" s="36"/>
      <c r="C138" s="37"/>
      <c r="D138" s="43"/>
      <c r="E138" s="43" t="s">
        <v>9</v>
      </c>
      <c r="F138" s="43">
        <v>2</v>
      </c>
    </row>
    <row r="139" spans="1:6" ht="26.25" x14ac:dyDescent="0.25">
      <c r="A139" s="42">
        <v>48</v>
      </c>
      <c r="B139" s="36" t="s">
        <v>42</v>
      </c>
      <c r="C139" s="37" t="s">
        <v>104</v>
      </c>
      <c r="D139" s="43" t="s">
        <v>39</v>
      </c>
      <c r="E139" s="43">
        <v>1</v>
      </c>
      <c r="F139" s="43"/>
    </row>
    <row r="140" spans="1:6" x14ac:dyDescent="0.25">
      <c r="A140" s="42"/>
      <c r="B140" s="36"/>
      <c r="C140" s="37"/>
      <c r="D140" s="43"/>
      <c r="E140" s="43" t="s">
        <v>9</v>
      </c>
      <c r="F140" s="43">
        <f>E139</f>
        <v>1</v>
      </c>
    </row>
    <row r="141" spans="1:6" x14ac:dyDescent="0.25">
      <c r="A141" s="66" t="s">
        <v>44</v>
      </c>
      <c r="B141" s="66"/>
      <c r="C141" s="66"/>
      <c r="D141" s="66"/>
      <c r="E141" s="66"/>
      <c r="F141" s="66"/>
    </row>
    <row r="142" spans="1:6" ht="55.5" customHeight="1" x14ac:dyDescent="0.25">
      <c r="A142" s="8">
        <v>49</v>
      </c>
      <c r="B142" s="5" t="s">
        <v>45</v>
      </c>
      <c r="C142" s="4" t="s">
        <v>115</v>
      </c>
      <c r="D142" s="3" t="s">
        <v>25</v>
      </c>
      <c r="E142" s="3"/>
      <c r="F142" s="3"/>
    </row>
    <row r="143" spans="1:6" x14ac:dyDescent="0.25">
      <c r="A143" s="70"/>
      <c r="B143" s="71"/>
      <c r="C143" s="4" t="s">
        <v>116</v>
      </c>
      <c r="D143" s="3"/>
      <c r="E143" s="3">
        <f>ROUND(100*0.48*0.5,2)</f>
        <v>24</v>
      </c>
      <c r="F143" s="3"/>
    </row>
    <row r="144" spans="1:6" x14ac:dyDescent="0.25">
      <c r="A144" s="70"/>
      <c r="B144" s="71"/>
      <c r="C144" s="4" t="s">
        <v>117</v>
      </c>
      <c r="D144" s="3"/>
      <c r="E144" s="3">
        <f>(ROUND(40*0.38*0.5,2))</f>
        <v>7.6</v>
      </c>
      <c r="F144" s="3"/>
    </row>
    <row r="145" spans="1:6" x14ac:dyDescent="0.25">
      <c r="A145" s="70"/>
      <c r="B145" s="71"/>
      <c r="C145" s="4" t="s">
        <v>118</v>
      </c>
      <c r="D145" s="3"/>
      <c r="E145" s="3">
        <f>ROUND(7*0.18*0.5,2)</f>
        <v>0.63</v>
      </c>
      <c r="F145" s="3"/>
    </row>
    <row r="146" spans="1:6" x14ac:dyDescent="0.25">
      <c r="A146" s="8"/>
      <c r="B146" s="5"/>
      <c r="C146" s="4"/>
      <c r="D146" s="3"/>
      <c r="E146" s="3" t="s">
        <v>9</v>
      </c>
      <c r="F146" s="3">
        <f>ROUND(E144+E143+E145,0)</f>
        <v>32</v>
      </c>
    </row>
    <row r="147" spans="1:6" ht="25.5" x14ac:dyDescent="0.25">
      <c r="A147" s="8">
        <v>50</v>
      </c>
      <c r="B147" s="5" t="s">
        <v>45</v>
      </c>
      <c r="C147" s="5" t="s">
        <v>119</v>
      </c>
      <c r="D147" s="3" t="s">
        <v>16</v>
      </c>
      <c r="E147" s="3">
        <v>47</v>
      </c>
      <c r="F147" s="3"/>
    </row>
    <row r="148" spans="1:6" x14ac:dyDescent="0.25">
      <c r="A148" s="8"/>
      <c r="B148" s="5"/>
      <c r="C148" s="4"/>
      <c r="D148" s="3"/>
      <c r="E148" s="3" t="s">
        <v>9</v>
      </c>
      <c r="F148" s="3">
        <f>E147</f>
        <v>47</v>
      </c>
    </row>
    <row r="149" spans="1:6" ht="29.25" customHeight="1" x14ac:dyDescent="0.25">
      <c r="A149" s="8">
        <v>51</v>
      </c>
      <c r="B149" s="5" t="s">
        <v>45</v>
      </c>
      <c r="C149" s="4" t="s">
        <v>120</v>
      </c>
      <c r="D149" s="3" t="s">
        <v>16</v>
      </c>
      <c r="E149" s="3">
        <v>147</v>
      </c>
      <c r="F149" s="3"/>
    </row>
    <row r="150" spans="1:6" x14ac:dyDescent="0.25">
      <c r="A150" s="8"/>
      <c r="B150" s="5"/>
      <c r="C150" s="4"/>
      <c r="D150" s="3"/>
      <c r="E150" s="3"/>
      <c r="F150" s="3">
        <v>35</v>
      </c>
    </row>
    <row r="151" spans="1:6" ht="26.25" x14ac:dyDescent="0.25">
      <c r="A151" s="8">
        <v>52</v>
      </c>
      <c r="B151" s="5" t="s">
        <v>45</v>
      </c>
      <c r="C151" s="4" t="s">
        <v>122</v>
      </c>
      <c r="D151" s="3" t="s">
        <v>39</v>
      </c>
      <c r="E151" s="3">
        <v>1</v>
      </c>
      <c r="F151" s="3"/>
    </row>
    <row r="152" spans="1:6" x14ac:dyDescent="0.25">
      <c r="A152" s="8"/>
      <c r="B152" s="5"/>
      <c r="C152" s="4"/>
      <c r="D152" s="3"/>
      <c r="E152" s="3"/>
      <c r="F152" s="3">
        <f>E151</f>
        <v>1</v>
      </c>
    </row>
    <row r="153" spans="1:6" ht="26.25" x14ac:dyDescent="0.25">
      <c r="A153" s="8">
        <v>53</v>
      </c>
      <c r="B153" s="5" t="s">
        <v>45</v>
      </c>
      <c r="C153" s="4" t="s">
        <v>123</v>
      </c>
      <c r="D153" s="3" t="s">
        <v>39</v>
      </c>
      <c r="E153" s="3">
        <v>1</v>
      </c>
      <c r="F153" s="3"/>
    </row>
    <row r="154" spans="1:6" x14ac:dyDescent="0.25">
      <c r="A154" s="8"/>
      <c r="B154" s="5"/>
      <c r="C154" s="4"/>
      <c r="D154" s="3"/>
      <c r="E154" s="3"/>
      <c r="F154" s="3">
        <v>1</v>
      </c>
    </row>
    <row r="155" spans="1:6" ht="26.25" x14ac:dyDescent="0.25">
      <c r="A155" s="8">
        <v>54</v>
      </c>
      <c r="B155" s="5" t="s">
        <v>45</v>
      </c>
      <c r="C155" s="4" t="s">
        <v>121</v>
      </c>
      <c r="D155" s="3" t="s">
        <v>39</v>
      </c>
      <c r="E155" s="3">
        <v>5</v>
      </c>
      <c r="F155" s="3"/>
    </row>
    <row r="156" spans="1:6" x14ac:dyDescent="0.25">
      <c r="A156" s="8"/>
      <c r="B156" s="5"/>
      <c r="C156" s="4"/>
      <c r="D156" s="3"/>
      <c r="E156" s="3"/>
      <c r="F156" s="3">
        <f>E155</f>
        <v>5</v>
      </c>
    </row>
    <row r="157" spans="1:6" ht="26.25" x14ac:dyDescent="0.25">
      <c r="A157" s="8">
        <v>55</v>
      </c>
      <c r="B157" s="5" t="s">
        <v>45</v>
      </c>
      <c r="C157" s="4" t="s">
        <v>124</v>
      </c>
      <c r="D157" s="3" t="s">
        <v>25</v>
      </c>
      <c r="E157" s="3">
        <v>17</v>
      </c>
      <c r="F157" s="3"/>
    </row>
    <row r="158" spans="1:6" x14ac:dyDescent="0.25">
      <c r="A158" s="8"/>
      <c r="B158" s="5"/>
      <c r="C158" s="4"/>
      <c r="D158" s="3"/>
      <c r="E158" s="3" t="s">
        <v>9</v>
      </c>
      <c r="F158" s="3">
        <f>E157</f>
        <v>17</v>
      </c>
    </row>
    <row r="159" spans="1:6" ht="25.5" x14ac:dyDescent="0.25">
      <c r="A159" s="8">
        <v>56</v>
      </c>
      <c r="B159" s="5" t="s">
        <v>45</v>
      </c>
      <c r="C159" s="5" t="s">
        <v>64</v>
      </c>
      <c r="D159" s="3" t="s">
        <v>65</v>
      </c>
      <c r="E159" s="3">
        <v>1</v>
      </c>
      <c r="F159" s="3"/>
    </row>
    <row r="160" spans="1:6" x14ac:dyDescent="0.25">
      <c r="A160" s="8"/>
      <c r="B160" s="5"/>
      <c r="C160" s="4"/>
      <c r="D160" s="3"/>
      <c r="E160" s="3"/>
      <c r="F160" s="3">
        <v>1</v>
      </c>
    </row>
    <row r="161" spans="1:1025" s="55" customFormat="1" x14ac:dyDescent="0.25">
      <c r="A161" s="67" t="s">
        <v>46</v>
      </c>
      <c r="B161" s="67"/>
      <c r="C161" s="67"/>
      <c r="D161" s="67"/>
      <c r="E161" s="67"/>
      <c r="F161" s="67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  <c r="AT161" s="26"/>
      <c r="AU161" s="26"/>
      <c r="AV161" s="26"/>
      <c r="AW161" s="26"/>
      <c r="AX161" s="26"/>
      <c r="AY161" s="26"/>
      <c r="AZ161" s="26"/>
      <c r="BA161" s="26"/>
      <c r="BB161" s="26"/>
      <c r="BC161" s="26"/>
      <c r="BD161" s="26"/>
      <c r="BE161" s="26"/>
      <c r="BF161" s="26"/>
      <c r="BG161" s="26"/>
      <c r="BH161" s="26"/>
      <c r="BI161" s="26"/>
      <c r="BJ161" s="26"/>
      <c r="BK161" s="26"/>
      <c r="BL161" s="26"/>
      <c r="BM161" s="26"/>
      <c r="BN161" s="26"/>
      <c r="BO161" s="26"/>
      <c r="BP161" s="26"/>
      <c r="BQ161" s="26"/>
      <c r="BR161" s="26"/>
      <c r="BS161" s="26"/>
      <c r="BT161" s="26"/>
      <c r="BU161" s="26"/>
      <c r="BV161" s="26"/>
      <c r="BW161" s="26"/>
      <c r="BX161" s="26"/>
      <c r="BY161" s="26"/>
      <c r="BZ161" s="26"/>
      <c r="CA161" s="26"/>
      <c r="CB161" s="26"/>
      <c r="CC161" s="26"/>
      <c r="CD161" s="26"/>
      <c r="CE161" s="26"/>
      <c r="CF161" s="26"/>
      <c r="CG161" s="26"/>
      <c r="CH161" s="26"/>
      <c r="CI161" s="26"/>
      <c r="CJ161" s="26"/>
      <c r="CK161" s="26"/>
      <c r="CL161" s="26"/>
      <c r="CM161" s="26"/>
      <c r="CN161" s="26"/>
      <c r="CO161" s="26"/>
      <c r="CP161" s="26"/>
      <c r="CQ161" s="26"/>
      <c r="CR161" s="26"/>
      <c r="CS161" s="26"/>
      <c r="CT161" s="26"/>
      <c r="CU161" s="26"/>
      <c r="CV161" s="26"/>
      <c r="CW161" s="26"/>
      <c r="CX161" s="26"/>
      <c r="CY161" s="26"/>
      <c r="CZ161" s="26"/>
      <c r="DA161" s="26"/>
      <c r="DB161" s="26"/>
      <c r="DC161" s="26"/>
      <c r="DD161" s="26"/>
      <c r="DE161" s="26"/>
      <c r="DF161" s="26"/>
      <c r="DG161" s="26"/>
      <c r="DH161" s="26"/>
      <c r="DI161" s="26"/>
      <c r="DJ161" s="26"/>
      <c r="DK161" s="26"/>
      <c r="DL161" s="26"/>
      <c r="DM161" s="26"/>
      <c r="DN161" s="26"/>
      <c r="DO161" s="26"/>
      <c r="DP161" s="26"/>
      <c r="DQ161" s="26"/>
      <c r="DR161" s="26"/>
      <c r="DS161" s="26"/>
      <c r="DT161" s="26"/>
      <c r="DU161" s="26"/>
      <c r="DV161" s="26"/>
      <c r="DW161" s="26"/>
      <c r="DX161" s="26"/>
      <c r="DY161" s="26"/>
      <c r="DZ161" s="26"/>
      <c r="EA161" s="26"/>
      <c r="EB161" s="26"/>
      <c r="EC161" s="26"/>
      <c r="ED161" s="26"/>
      <c r="EE161" s="26"/>
      <c r="EF161" s="26"/>
      <c r="EG161" s="26"/>
      <c r="EH161" s="26"/>
      <c r="EI161" s="26"/>
      <c r="EJ161" s="26"/>
      <c r="EK161" s="26"/>
      <c r="EL161" s="26"/>
      <c r="EM161" s="26"/>
      <c r="EN161" s="26"/>
      <c r="EO161" s="26"/>
      <c r="EP161" s="26"/>
      <c r="EQ161" s="26"/>
      <c r="ER161" s="26"/>
      <c r="ES161" s="26"/>
      <c r="ET161" s="26"/>
      <c r="EU161" s="26"/>
      <c r="EV161" s="26"/>
      <c r="EW161" s="26"/>
      <c r="EX161" s="26"/>
      <c r="EY161" s="26"/>
      <c r="EZ161" s="26"/>
      <c r="FA161" s="26"/>
      <c r="FB161" s="26"/>
      <c r="FC161" s="26"/>
      <c r="FD161" s="26"/>
      <c r="FE161" s="26"/>
      <c r="FF161" s="26"/>
      <c r="FG161" s="26"/>
      <c r="FH161" s="26"/>
      <c r="FI161" s="26"/>
      <c r="FJ161" s="26"/>
      <c r="FK161" s="26"/>
      <c r="FL161" s="26"/>
      <c r="FM161" s="26"/>
      <c r="FN161" s="26"/>
      <c r="FO161" s="26"/>
      <c r="FP161" s="26"/>
      <c r="FQ161" s="26"/>
      <c r="FR161" s="26"/>
      <c r="FS161" s="26"/>
      <c r="FT161" s="26"/>
      <c r="FU161" s="26"/>
      <c r="FV161" s="26"/>
      <c r="FW161" s="26"/>
      <c r="FX161" s="26"/>
      <c r="FY161" s="26"/>
      <c r="FZ161" s="26"/>
      <c r="GA161" s="26"/>
      <c r="GB161" s="26"/>
      <c r="GC161" s="26"/>
      <c r="GD161" s="26"/>
      <c r="GE161" s="26"/>
      <c r="GF161" s="26"/>
      <c r="GG161" s="26"/>
      <c r="GH161" s="26"/>
      <c r="GI161" s="26"/>
      <c r="GJ161" s="26"/>
      <c r="GK161" s="26"/>
      <c r="GL161" s="26"/>
      <c r="GM161" s="26"/>
      <c r="GN161" s="26"/>
      <c r="GO161" s="26"/>
      <c r="GP161" s="26"/>
      <c r="GQ161" s="26"/>
      <c r="GR161" s="26"/>
      <c r="GS161" s="26"/>
      <c r="GT161" s="26"/>
      <c r="GU161" s="26"/>
      <c r="GV161" s="26"/>
      <c r="GW161" s="26"/>
      <c r="GX161" s="26"/>
      <c r="GY161" s="26"/>
      <c r="GZ161" s="26"/>
      <c r="HA161" s="26"/>
      <c r="HB161" s="26"/>
      <c r="HC161" s="26"/>
      <c r="HD161" s="26"/>
      <c r="HE161" s="26"/>
      <c r="HF161" s="26"/>
      <c r="HG161" s="26"/>
      <c r="HH161" s="26"/>
      <c r="HI161" s="26"/>
      <c r="HJ161" s="26"/>
      <c r="HK161" s="26"/>
      <c r="HL161" s="26"/>
      <c r="HM161" s="26"/>
      <c r="HN161" s="26"/>
      <c r="HO161" s="26"/>
      <c r="HP161" s="26"/>
      <c r="HQ161" s="26"/>
      <c r="HR161" s="26"/>
      <c r="HS161" s="26"/>
      <c r="HT161" s="26"/>
      <c r="HU161" s="26"/>
      <c r="HV161" s="26"/>
      <c r="HW161" s="26"/>
      <c r="HX161" s="26"/>
      <c r="HY161" s="26"/>
      <c r="HZ161" s="26"/>
      <c r="IA161" s="26"/>
      <c r="IB161" s="26"/>
      <c r="IC161" s="26"/>
      <c r="ID161" s="26"/>
      <c r="IE161" s="26"/>
      <c r="IF161" s="26"/>
      <c r="IG161" s="26"/>
      <c r="IH161" s="26"/>
      <c r="II161" s="26"/>
      <c r="IJ161" s="26"/>
      <c r="IK161" s="26"/>
      <c r="IL161" s="26"/>
      <c r="IM161" s="26"/>
      <c r="IN161" s="26"/>
      <c r="IO161" s="26"/>
      <c r="IP161" s="26"/>
      <c r="IQ161" s="26"/>
      <c r="IR161" s="26"/>
      <c r="IS161" s="26"/>
      <c r="IT161" s="26"/>
      <c r="IU161" s="26"/>
      <c r="IV161" s="26"/>
      <c r="IW161" s="26"/>
      <c r="IX161" s="26"/>
      <c r="IY161" s="26"/>
      <c r="IZ161" s="26"/>
      <c r="JA161" s="26"/>
      <c r="JB161" s="26"/>
      <c r="JC161" s="26"/>
      <c r="JD161" s="26"/>
      <c r="JE161" s="26"/>
      <c r="JF161" s="26"/>
      <c r="JG161" s="26"/>
      <c r="JH161" s="26"/>
      <c r="JI161" s="26"/>
      <c r="JJ161" s="26"/>
      <c r="JK161" s="26"/>
      <c r="JL161" s="26"/>
      <c r="JM161" s="26"/>
      <c r="JN161" s="26"/>
      <c r="JO161" s="26"/>
      <c r="JP161" s="26"/>
      <c r="JQ161" s="26"/>
      <c r="JR161" s="26"/>
      <c r="JS161" s="26"/>
      <c r="JT161" s="26"/>
      <c r="JU161" s="26"/>
      <c r="JV161" s="26"/>
      <c r="JW161" s="26"/>
      <c r="JX161" s="26"/>
      <c r="JY161" s="26"/>
      <c r="JZ161" s="26"/>
      <c r="KA161" s="26"/>
      <c r="KB161" s="26"/>
      <c r="KC161" s="26"/>
      <c r="KD161" s="26"/>
      <c r="KE161" s="26"/>
      <c r="KF161" s="26"/>
      <c r="KG161" s="26"/>
      <c r="KH161" s="26"/>
      <c r="KI161" s="26"/>
      <c r="KJ161" s="26"/>
      <c r="KK161" s="26"/>
      <c r="KL161" s="26"/>
      <c r="KM161" s="26"/>
      <c r="KN161" s="26"/>
      <c r="KO161" s="26"/>
      <c r="KP161" s="26"/>
      <c r="KQ161" s="26"/>
      <c r="KR161" s="26"/>
      <c r="KS161" s="26"/>
      <c r="KT161" s="26"/>
      <c r="KU161" s="26"/>
      <c r="KV161" s="26"/>
      <c r="KW161" s="26"/>
      <c r="KX161" s="26"/>
      <c r="KY161" s="26"/>
      <c r="KZ161" s="26"/>
      <c r="LA161" s="26"/>
      <c r="LB161" s="26"/>
      <c r="LC161" s="26"/>
      <c r="LD161" s="26"/>
      <c r="LE161" s="26"/>
      <c r="LF161" s="26"/>
      <c r="LG161" s="26"/>
      <c r="LH161" s="26"/>
      <c r="LI161" s="26"/>
      <c r="LJ161" s="26"/>
      <c r="LK161" s="26"/>
      <c r="LL161" s="26"/>
      <c r="LM161" s="26"/>
      <c r="LN161" s="26"/>
      <c r="LO161" s="26"/>
      <c r="LP161" s="26"/>
      <c r="LQ161" s="26"/>
      <c r="LR161" s="26"/>
      <c r="LS161" s="26"/>
      <c r="LT161" s="26"/>
      <c r="LU161" s="26"/>
      <c r="LV161" s="26"/>
      <c r="LW161" s="26"/>
      <c r="LX161" s="26"/>
      <c r="LY161" s="26"/>
      <c r="LZ161" s="26"/>
      <c r="MA161" s="26"/>
      <c r="MB161" s="26"/>
      <c r="MC161" s="26"/>
      <c r="MD161" s="26"/>
      <c r="ME161" s="26"/>
      <c r="MF161" s="26"/>
      <c r="MG161" s="26"/>
      <c r="MH161" s="26"/>
      <c r="MI161" s="26"/>
      <c r="MJ161" s="26"/>
      <c r="MK161" s="26"/>
      <c r="ML161" s="26"/>
      <c r="MM161" s="26"/>
      <c r="MN161" s="26"/>
      <c r="MO161" s="26"/>
      <c r="MP161" s="26"/>
      <c r="MQ161" s="26"/>
      <c r="MR161" s="26"/>
      <c r="MS161" s="26"/>
      <c r="MT161" s="26"/>
      <c r="MU161" s="26"/>
      <c r="MV161" s="26"/>
      <c r="MW161" s="26"/>
      <c r="MX161" s="26"/>
      <c r="MY161" s="26"/>
      <c r="MZ161" s="26"/>
      <c r="NA161" s="26"/>
      <c r="NB161" s="26"/>
      <c r="NC161" s="26"/>
      <c r="ND161" s="26"/>
      <c r="NE161" s="26"/>
      <c r="NF161" s="26"/>
      <c r="NG161" s="26"/>
      <c r="NH161" s="26"/>
      <c r="NI161" s="26"/>
      <c r="NJ161" s="26"/>
      <c r="NK161" s="26"/>
      <c r="NL161" s="26"/>
      <c r="NM161" s="26"/>
      <c r="NN161" s="26"/>
      <c r="NO161" s="26"/>
      <c r="NP161" s="26"/>
      <c r="NQ161" s="26"/>
      <c r="NR161" s="26"/>
      <c r="NS161" s="26"/>
      <c r="NT161" s="26"/>
      <c r="NU161" s="26"/>
      <c r="NV161" s="26"/>
      <c r="NW161" s="26"/>
      <c r="NX161" s="26"/>
      <c r="NY161" s="26"/>
      <c r="NZ161" s="26"/>
      <c r="OA161" s="26"/>
      <c r="OB161" s="26"/>
      <c r="OC161" s="26"/>
      <c r="OD161" s="26"/>
      <c r="OE161" s="26"/>
      <c r="OF161" s="26"/>
      <c r="OG161" s="26"/>
      <c r="OH161" s="26"/>
      <c r="OI161" s="26"/>
      <c r="OJ161" s="26"/>
      <c r="OK161" s="26"/>
      <c r="OL161" s="26"/>
      <c r="OM161" s="26"/>
      <c r="ON161" s="26"/>
      <c r="OO161" s="26"/>
      <c r="OP161" s="26"/>
      <c r="OQ161" s="26"/>
      <c r="OR161" s="26"/>
      <c r="OS161" s="26"/>
      <c r="OT161" s="26"/>
      <c r="OU161" s="26"/>
      <c r="OV161" s="26"/>
      <c r="OW161" s="26"/>
      <c r="OX161" s="26"/>
      <c r="OY161" s="26"/>
      <c r="OZ161" s="26"/>
      <c r="PA161" s="26"/>
      <c r="PB161" s="26"/>
      <c r="PC161" s="26"/>
      <c r="PD161" s="26"/>
      <c r="PE161" s="26"/>
      <c r="PF161" s="26"/>
      <c r="PG161" s="26"/>
      <c r="PH161" s="26"/>
      <c r="PI161" s="26"/>
      <c r="PJ161" s="26"/>
      <c r="PK161" s="26"/>
      <c r="PL161" s="26"/>
      <c r="PM161" s="26"/>
      <c r="PN161" s="26"/>
      <c r="PO161" s="26"/>
      <c r="PP161" s="26"/>
      <c r="PQ161" s="26"/>
      <c r="PR161" s="26"/>
      <c r="PS161" s="26"/>
      <c r="PT161" s="26"/>
      <c r="PU161" s="26"/>
      <c r="PV161" s="26"/>
      <c r="PW161" s="26"/>
      <c r="PX161" s="26"/>
      <c r="PY161" s="26"/>
      <c r="PZ161" s="26"/>
      <c r="QA161" s="26"/>
      <c r="QB161" s="26"/>
      <c r="QC161" s="26"/>
      <c r="QD161" s="26"/>
      <c r="QE161" s="26"/>
      <c r="QF161" s="26"/>
      <c r="QG161" s="26"/>
      <c r="QH161" s="26"/>
      <c r="QI161" s="26"/>
      <c r="QJ161" s="26"/>
      <c r="QK161" s="26"/>
      <c r="QL161" s="26"/>
      <c r="QM161" s="26"/>
      <c r="QN161" s="26"/>
      <c r="QO161" s="26"/>
      <c r="QP161" s="26"/>
      <c r="QQ161" s="26"/>
      <c r="QR161" s="26"/>
      <c r="QS161" s="26"/>
      <c r="QT161" s="26"/>
      <c r="QU161" s="26"/>
      <c r="QV161" s="26"/>
      <c r="QW161" s="26"/>
      <c r="QX161" s="26"/>
      <c r="QY161" s="26"/>
      <c r="QZ161" s="26"/>
      <c r="RA161" s="26"/>
      <c r="RB161" s="26"/>
      <c r="RC161" s="26"/>
      <c r="RD161" s="26"/>
      <c r="RE161" s="26"/>
      <c r="RF161" s="26"/>
      <c r="RG161" s="26"/>
      <c r="RH161" s="26"/>
      <c r="RI161" s="26"/>
      <c r="RJ161" s="26"/>
      <c r="RK161" s="26"/>
      <c r="RL161" s="26"/>
      <c r="RM161" s="26"/>
      <c r="RN161" s="26"/>
      <c r="RO161" s="26"/>
      <c r="RP161" s="26"/>
      <c r="RQ161" s="26"/>
      <c r="RR161" s="26"/>
      <c r="RS161" s="26"/>
      <c r="RT161" s="26"/>
      <c r="RU161" s="26"/>
      <c r="RV161" s="26"/>
      <c r="RW161" s="26"/>
      <c r="RX161" s="26"/>
      <c r="RY161" s="26"/>
      <c r="RZ161" s="26"/>
      <c r="SA161" s="26"/>
      <c r="SB161" s="26"/>
      <c r="SC161" s="26"/>
      <c r="SD161" s="26"/>
      <c r="SE161" s="26"/>
      <c r="SF161" s="26"/>
      <c r="SG161" s="26"/>
      <c r="SH161" s="26"/>
      <c r="SI161" s="26"/>
      <c r="SJ161" s="26"/>
      <c r="SK161" s="26"/>
      <c r="SL161" s="26"/>
      <c r="SM161" s="26"/>
      <c r="SN161" s="26"/>
      <c r="SO161" s="26"/>
      <c r="SP161" s="26"/>
      <c r="SQ161" s="26"/>
      <c r="SR161" s="26"/>
      <c r="SS161" s="26"/>
      <c r="ST161" s="26"/>
      <c r="SU161" s="26"/>
      <c r="SV161" s="26"/>
      <c r="SW161" s="26"/>
      <c r="SX161" s="26"/>
      <c r="SY161" s="26"/>
      <c r="SZ161" s="26"/>
      <c r="TA161" s="26"/>
      <c r="TB161" s="26"/>
      <c r="TC161" s="26"/>
      <c r="TD161" s="26"/>
      <c r="TE161" s="26"/>
      <c r="TF161" s="26"/>
      <c r="TG161" s="26"/>
      <c r="TH161" s="26"/>
      <c r="TI161" s="26"/>
      <c r="TJ161" s="26"/>
      <c r="TK161" s="26"/>
      <c r="TL161" s="26"/>
      <c r="TM161" s="26"/>
      <c r="TN161" s="26"/>
      <c r="TO161" s="26"/>
      <c r="TP161" s="26"/>
      <c r="TQ161" s="26"/>
      <c r="TR161" s="26"/>
      <c r="TS161" s="26"/>
      <c r="TT161" s="26"/>
      <c r="TU161" s="26"/>
      <c r="TV161" s="26"/>
      <c r="TW161" s="26"/>
      <c r="TX161" s="26"/>
      <c r="TY161" s="26"/>
      <c r="TZ161" s="26"/>
      <c r="UA161" s="26"/>
      <c r="UB161" s="26"/>
      <c r="UC161" s="26"/>
      <c r="UD161" s="26"/>
      <c r="UE161" s="26"/>
      <c r="UF161" s="26"/>
      <c r="UG161" s="26"/>
      <c r="UH161" s="26"/>
      <c r="UI161" s="26"/>
      <c r="UJ161" s="26"/>
      <c r="UK161" s="26"/>
      <c r="UL161" s="26"/>
      <c r="UM161" s="26"/>
      <c r="UN161" s="26"/>
      <c r="UO161" s="26"/>
      <c r="UP161" s="26"/>
      <c r="UQ161" s="26"/>
      <c r="UR161" s="26"/>
      <c r="US161" s="26"/>
      <c r="UT161" s="26"/>
      <c r="UU161" s="26"/>
      <c r="UV161" s="26"/>
      <c r="UW161" s="26"/>
      <c r="UX161" s="26"/>
      <c r="UY161" s="26"/>
      <c r="UZ161" s="26"/>
      <c r="VA161" s="26"/>
      <c r="VB161" s="26"/>
      <c r="VC161" s="26"/>
      <c r="VD161" s="26"/>
      <c r="VE161" s="26"/>
      <c r="VF161" s="26"/>
      <c r="VG161" s="26"/>
      <c r="VH161" s="26"/>
      <c r="VI161" s="26"/>
      <c r="VJ161" s="26"/>
      <c r="VK161" s="26"/>
      <c r="VL161" s="26"/>
      <c r="VM161" s="26"/>
      <c r="VN161" s="26"/>
      <c r="VO161" s="26"/>
      <c r="VP161" s="26"/>
      <c r="VQ161" s="26"/>
      <c r="VR161" s="26"/>
      <c r="VS161" s="26"/>
      <c r="VT161" s="26"/>
      <c r="VU161" s="26"/>
      <c r="VV161" s="26"/>
      <c r="VW161" s="26"/>
      <c r="VX161" s="26"/>
      <c r="VY161" s="26"/>
      <c r="VZ161" s="26"/>
      <c r="WA161" s="26"/>
      <c r="WB161" s="26"/>
      <c r="WC161" s="26"/>
      <c r="WD161" s="26"/>
      <c r="WE161" s="26"/>
      <c r="WF161" s="26"/>
      <c r="WG161" s="26"/>
      <c r="WH161" s="26"/>
      <c r="WI161" s="26"/>
      <c r="WJ161" s="26"/>
      <c r="WK161" s="26"/>
      <c r="WL161" s="26"/>
      <c r="WM161" s="26"/>
      <c r="WN161" s="26"/>
      <c r="WO161" s="26"/>
      <c r="WP161" s="26"/>
      <c r="WQ161" s="26"/>
      <c r="WR161" s="26"/>
      <c r="WS161" s="26"/>
      <c r="WT161" s="26"/>
      <c r="WU161" s="26"/>
      <c r="WV161" s="26"/>
      <c r="WW161" s="26"/>
      <c r="WX161" s="26"/>
      <c r="WY161" s="26"/>
      <c r="WZ161" s="26"/>
      <c r="XA161" s="26"/>
      <c r="XB161" s="26"/>
      <c r="XC161" s="26"/>
      <c r="XD161" s="26"/>
      <c r="XE161" s="26"/>
      <c r="XF161" s="26"/>
      <c r="XG161" s="26"/>
      <c r="XH161" s="26"/>
      <c r="XI161" s="26"/>
      <c r="XJ161" s="26"/>
      <c r="XK161" s="26"/>
      <c r="XL161" s="26"/>
      <c r="XM161" s="26"/>
      <c r="XN161" s="26"/>
      <c r="XO161" s="26"/>
      <c r="XP161" s="26"/>
      <c r="XQ161" s="26"/>
      <c r="XR161" s="26"/>
      <c r="XS161" s="26"/>
      <c r="XT161" s="26"/>
      <c r="XU161" s="26"/>
      <c r="XV161" s="26"/>
      <c r="XW161" s="26"/>
      <c r="XX161" s="26"/>
      <c r="XY161" s="26"/>
      <c r="XZ161" s="26"/>
      <c r="YA161" s="26"/>
      <c r="YB161" s="26"/>
      <c r="YC161" s="26"/>
      <c r="YD161" s="26"/>
      <c r="YE161" s="26"/>
      <c r="YF161" s="26"/>
      <c r="YG161" s="26"/>
      <c r="YH161" s="26"/>
      <c r="YI161" s="26"/>
      <c r="YJ161" s="26"/>
      <c r="YK161" s="26"/>
      <c r="YL161" s="26"/>
      <c r="YM161" s="26"/>
      <c r="YN161" s="26"/>
      <c r="YO161" s="26"/>
      <c r="YP161" s="26"/>
      <c r="YQ161" s="26"/>
      <c r="YR161" s="26"/>
      <c r="YS161" s="26"/>
      <c r="YT161" s="26"/>
      <c r="YU161" s="26"/>
      <c r="YV161" s="26"/>
      <c r="YW161" s="26"/>
      <c r="YX161" s="26"/>
      <c r="YY161" s="26"/>
      <c r="YZ161" s="26"/>
      <c r="ZA161" s="26"/>
      <c r="ZB161" s="26"/>
      <c r="ZC161" s="26"/>
      <c r="ZD161" s="26"/>
      <c r="ZE161" s="26"/>
      <c r="ZF161" s="26"/>
      <c r="ZG161" s="26"/>
      <c r="ZH161" s="26"/>
      <c r="ZI161" s="26"/>
      <c r="ZJ161" s="26"/>
      <c r="ZK161" s="26"/>
      <c r="ZL161" s="26"/>
      <c r="ZM161" s="26"/>
      <c r="ZN161" s="26"/>
      <c r="ZO161" s="26"/>
      <c r="ZP161" s="26"/>
      <c r="ZQ161" s="26"/>
      <c r="ZR161" s="26"/>
      <c r="ZS161" s="26"/>
      <c r="ZT161" s="26"/>
      <c r="ZU161" s="26"/>
      <c r="ZV161" s="26"/>
      <c r="ZW161" s="26"/>
      <c r="ZX161" s="26"/>
      <c r="ZY161" s="26"/>
      <c r="ZZ161" s="26"/>
      <c r="AAA161" s="26"/>
      <c r="AAB161" s="26"/>
      <c r="AAC161" s="26"/>
      <c r="AAD161" s="26"/>
      <c r="AAE161" s="26"/>
      <c r="AAF161" s="26"/>
      <c r="AAG161" s="26"/>
      <c r="AAH161" s="26"/>
      <c r="AAI161" s="26"/>
      <c r="AAJ161" s="26"/>
      <c r="AAK161" s="26"/>
      <c r="AAL161" s="26"/>
      <c r="AAM161" s="26"/>
      <c r="AAN161" s="26"/>
      <c r="AAO161" s="26"/>
      <c r="AAP161" s="26"/>
      <c r="AAQ161" s="26"/>
      <c r="AAR161" s="26"/>
      <c r="AAS161" s="26"/>
      <c r="AAT161" s="26"/>
      <c r="AAU161" s="26"/>
      <c r="AAV161" s="26"/>
      <c r="AAW161" s="26"/>
      <c r="AAX161" s="26"/>
      <c r="AAY161" s="26"/>
      <c r="AAZ161" s="26"/>
      <c r="ABA161" s="26"/>
      <c r="ABB161" s="26"/>
      <c r="ABC161" s="26"/>
      <c r="ABD161" s="26"/>
      <c r="ABE161" s="26"/>
      <c r="ABF161" s="26"/>
      <c r="ABG161" s="26"/>
      <c r="ABH161" s="26"/>
      <c r="ABI161" s="26"/>
      <c r="ABJ161" s="26"/>
      <c r="ABK161" s="26"/>
      <c r="ABL161" s="26"/>
      <c r="ABM161" s="26"/>
      <c r="ABN161" s="26"/>
      <c r="ABO161" s="26"/>
      <c r="ABP161" s="26"/>
      <c r="ABQ161" s="26"/>
      <c r="ABR161" s="26"/>
      <c r="ABS161" s="26"/>
      <c r="ABT161" s="26"/>
      <c r="ABU161" s="26"/>
      <c r="ABV161" s="26"/>
      <c r="ABW161" s="26"/>
      <c r="ABX161" s="26"/>
      <c r="ABY161" s="26"/>
      <c r="ABZ161" s="26"/>
      <c r="ACA161" s="26"/>
      <c r="ACB161" s="26"/>
      <c r="ACC161" s="26"/>
      <c r="ACD161" s="26"/>
      <c r="ACE161" s="26"/>
      <c r="ACF161" s="26"/>
      <c r="ACG161" s="26"/>
      <c r="ACH161" s="26"/>
      <c r="ACI161" s="26"/>
      <c r="ACJ161" s="26"/>
      <c r="ACK161" s="26"/>
      <c r="ACL161" s="26"/>
      <c r="ACM161" s="26"/>
      <c r="ACN161" s="26"/>
      <c r="ACO161" s="26"/>
      <c r="ACP161" s="26"/>
      <c r="ACQ161" s="26"/>
      <c r="ACR161" s="26"/>
      <c r="ACS161" s="26"/>
      <c r="ACT161" s="26"/>
      <c r="ACU161" s="26"/>
      <c r="ACV161" s="26"/>
      <c r="ACW161" s="26"/>
      <c r="ACX161" s="26"/>
      <c r="ACY161" s="26"/>
      <c r="ACZ161" s="26"/>
      <c r="ADA161" s="26"/>
      <c r="ADB161" s="26"/>
      <c r="ADC161" s="26"/>
      <c r="ADD161" s="26"/>
      <c r="ADE161" s="26"/>
      <c r="ADF161" s="26"/>
      <c r="ADG161" s="26"/>
      <c r="ADH161" s="26"/>
      <c r="ADI161" s="26"/>
      <c r="ADJ161" s="26"/>
      <c r="ADK161" s="26"/>
      <c r="ADL161" s="26"/>
      <c r="ADM161" s="26"/>
      <c r="ADN161" s="26"/>
      <c r="ADO161" s="26"/>
      <c r="ADP161" s="26"/>
      <c r="ADQ161" s="26"/>
      <c r="ADR161" s="26"/>
      <c r="ADS161" s="26"/>
      <c r="ADT161" s="26"/>
      <c r="ADU161" s="26"/>
      <c r="ADV161" s="26"/>
      <c r="ADW161" s="26"/>
      <c r="ADX161" s="26"/>
      <c r="ADY161" s="26"/>
      <c r="ADZ161" s="26"/>
      <c r="AEA161" s="26"/>
      <c r="AEB161" s="26"/>
      <c r="AEC161" s="26"/>
      <c r="AED161" s="26"/>
      <c r="AEE161" s="26"/>
      <c r="AEF161" s="26"/>
      <c r="AEG161" s="26"/>
      <c r="AEH161" s="26"/>
      <c r="AEI161" s="26"/>
      <c r="AEJ161" s="26"/>
      <c r="AEK161" s="26"/>
      <c r="AEL161" s="26"/>
      <c r="AEM161" s="26"/>
      <c r="AEN161" s="26"/>
      <c r="AEO161" s="26"/>
      <c r="AEP161" s="26"/>
      <c r="AEQ161" s="26"/>
      <c r="AER161" s="26"/>
      <c r="AES161" s="26"/>
      <c r="AET161" s="26"/>
      <c r="AEU161" s="26"/>
      <c r="AEV161" s="26"/>
      <c r="AEW161" s="26"/>
      <c r="AEX161" s="26"/>
      <c r="AEY161" s="26"/>
      <c r="AEZ161" s="26"/>
      <c r="AFA161" s="26"/>
      <c r="AFB161" s="26"/>
      <c r="AFC161" s="26"/>
      <c r="AFD161" s="26"/>
      <c r="AFE161" s="26"/>
      <c r="AFF161" s="26"/>
      <c r="AFG161" s="26"/>
      <c r="AFH161" s="26"/>
      <c r="AFI161" s="26"/>
      <c r="AFJ161" s="26"/>
      <c r="AFK161" s="26"/>
      <c r="AFL161" s="26"/>
      <c r="AFM161" s="26"/>
      <c r="AFN161" s="26"/>
      <c r="AFO161" s="26"/>
      <c r="AFP161" s="26"/>
      <c r="AFQ161" s="26"/>
      <c r="AFR161" s="26"/>
      <c r="AFS161" s="26"/>
      <c r="AFT161" s="26"/>
      <c r="AFU161" s="26"/>
      <c r="AFV161" s="26"/>
      <c r="AFW161" s="26"/>
      <c r="AFX161" s="26"/>
      <c r="AFY161" s="26"/>
      <c r="AFZ161" s="26"/>
      <c r="AGA161" s="26"/>
      <c r="AGB161" s="26"/>
      <c r="AGC161" s="26"/>
      <c r="AGD161" s="26"/>
      <c r="AGE161" s="26"/>
      <c r="AGF161" s="26"/>
      <c r="AGG161" s="26"/>
      <c r="AGH161" s="26"/>
      <c r="AGI161" s="26"/>
      <c r="AGJ161" s="26"/>
      <c r="AGK161" s="26"/>
      <c r="AGL161" s="26"/>
      <c r="AGM161" s="26"/>
      <c r="AGN161" s="26"/>
      <c r="AGO161" s="26"/>
      <c r="AGP161" s="26"/>
      <c r="AGQ161" s="26"/>
      <c r="AGR161" s="26"/>
      <c r="AGS161" s="26"/>
      <c r="AGT161" s="26"/>
      <c r="AGU161" s="26"/>
      <c r="AGV161" s="26"/>
      <c r="AGW161" s="26"/>
      <c r="AGX161" s="26"/>
      <c r="AGY161" s="26"/>
      <c r="AGZ161" s="26"/>
      <c r="AHA161" s="26"/>
      <c r="AHB161" s="26"/>
      <c r="AHC161" s="26"/>
      <c r="AHD161" s="26"/>
      <c r="AHE161" s="26"/>
      <c r="AHF161" s="26"/>
      <c r="AHG161" s="26"/>
      <c r="AHH161" s="26"/>
      <c r="AHI161" s="26"/>
      <c r="AHJ161" s="26"/>
      <c r="AHK161" s="26"/>
      <c r="AHL161" s="26"/>
      <c r="AHM161" s="26"/>
      <c r="AHN161" s="26"/>
      <c r="AHO161" s="26"/>
      <c r="AHP161" s="26"/>
      <c r="AHQ161" s="26"/>
      <c r="AHR161" s="26"/>
      <c r="AHS161" s="26"/>
      <c r="AHT161" s="26"/>
      <c r="AHU161" s="26"/>
      <c r="AHV161" s="26"/>
      <c r="AHW161" s="26"/>
      <c r="AHX161" s="26"/>
      <c r="AHY161" s="26"/>
      <c r="AHZ161" s="26"/>
      <c r="AIA161" s="26"/>
      <c r="AIB161" s="26"/>
      <c r="AIC161" s="26"/>
      <c r="AID161" s="26"/>
      <c r="AIE161" s="26"/>
      <c r="AIF161" s="26"/>
      <c r="AIG161" s="26"/>
      <c r="AIH161" s="26"/>
      <c r="AII161" s="26"/>
      <c r="AIJ161" s="26"/>
      <c r="AIK161" s="26"/>
      <c r="AIL161" s="26"/>
      <c r="AIM161" s="26"/>
      <c r="AIN161" s="26"/>
      <c r="AIO161" s="26"/>
      <c r="AIP161" s="26"/>
      <c r="AIQ161" s="26"/>
      <c r="AIR161" s="26"/>
      <c r="AIS161" s="26"/>
      <c r="AIT161" s="26"/>
      <c r="AIU161" s="26"/>
      <c r="AIV161" s="26"/>
      <c r="AIW161" s="26"/>
      <c r="AIX161" s="26"/>
      <c r="AIY161" s="26"/>
      <c r="AIZ161" s="26"/>
      <c r="AJA161" s="26"/>
      <c r="AJB161" s="26"/>
      <c r="AJC161" s="26"/>
      <c r="AJD161" s="26"/>
      <c r="AJE161" s="26"/>
      <c r="AJF161" s="26"/>
      <c r="AJG161" s="26"/>
      <c r="AJH161" s="26"/>
      <c r="AJI161" s="26"/>
      <c r="AJJ161" s="26"/>
      <c r="AJK161" s="26"/>
      <c r="AJL161" s="26"/>
      <c r="AJM161" s="26"/>
      <c r="AJN161" s="26"/>
      <c r="AJO161" s="26"/>
      <c r="AJP161" s="26"/>
      <c r="AJQ161" s="26"/>
      <c r="AJR161" s="26"/>
      <c r="AJS161" s="26"/>
      <c r="AJT161" s="26"/>
      <c r="AJU161" s="26"/>
      <c r="AJV161" s="26"/>
      <c r="AJW161" s="26"/>
      <c r="AJX161" s="26"/>
      <c r="AJY161" s="26"/>
      <c r="AJZ161" s="26"/>
      <c r="AKA161" s="26"/>
      <c r="AKB161" s="26"/>
      <c r="AKC161" s="26"/>
      <c r="AKD161" s="26"/>
      <c r="AKE161" s="26"/>
      <c r="AKF161" s="26"/>
      <c r="AKG161" s="26"/>
      <c r="AKH161" s="26"/>
      <c r="AKI161" s="26"/>
      <c r="AKJ161" s="26"/>
      <c r="AKK161" s="26"/>
      <c r="AKL161" s="26"/>
      <c r="AKM161" s="26"/>
      <c r="AKN161" s="26"/>
      <c r="AKO161" s="26"/>
      <c r="AKP161" s="26"/>
      <c r="AKQ161" s="26"/>
      <c r="AKR161" s="26"/>
      <c r="AKS161" s="26"/>
      <c r="AKT161" s="26"/>
      <c r="AKU161" s="26"/>
      <c r="AKV161" s="26"/>
      <c r="AKW161" s="26"/>
      <c r="AKX161" s="26"/>
      <c r="AKY161" s="26"/>
      <c r="AKZ161" s="26"/>
      <c r="ALA161" s="26"/>
      <c r="ALB161" s="26"/>
      <c r="ALC161" s="26"/>
      <c r="ALD161" s="26"/>
      <c r="ALE161" s="26"/>
      <c r="ALF161" s="26"/>
      <c r="ALG161" s="26"/>
      <c r="ALH161" s="26"/>
      <c r="ALI161" s="26"/>
      <c r="ALJ161" s="26"/>
      <c r="ALK161" s="26"/>
      <c r="ALL161" s="26"/>
      <c r="ALM161" s="26"/>
      <c r="ALN161" s="26"/>
      <c r="ALO161" s="26"/>
      <c r="ALP161" s="26"/>
      <c r="ALQ161" s="26"/>
      <c r="ALR161" s="26"/>
      <c r="ALS161" s="26"/>
      <c r="ALT161" s="26"/>
      <c r="ALU161" s="26"/>
      <c r="ALV161" s="26"/>
      <c r="ALW161" s="26"/>
      <c r="ALX161" s="26"/>
      <c r="ALY161" s="26"/>
      <c r="ALZ161" s="26"/>
      <c r="AMA161" s="26"/>
      <c r="AMB161" s="26"/>
      <c r="AMC161" s="26"/>
      <c r="AMD161" s="26"/>
      <c r="AME161" s="26"/>
      <c r="AMF161" s="26"/>
      <c r="AMG161" s="26"/>
      <c r="AMH161" s="26"/>
      <c r="AMI161" s="26"/>
      <c r="AMJ161" s="26"/>
      <c r="AMK161" s="26"/>
    </row>
    <row r="162" spans="1:1025" s="55" customFormat="1" ht="25.5" x14ac:dyDescent="0.25">
      <c r="A162" s="42">
        <v>57</v>
      </c>
      <c r="B162" s="36" t="s">
        <v>47</v>
      </c>
      <c r="C162" s="36" t="s">
        <v>48</v>
      </c>
      <c r="D162" s="43" t="s">
        <v>39</v>
      </c>
      <c r="E162" s="43">
        <v>7</v>
      </c>
      <c r="F162" s="43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  <c r="AQ162" s="26"/>
      <c r="AR162" s="26"/>
      <c r="AS162" s="26"/>
      <c r="AT162" s="26"/>
      <c r="AU162" s="26"/>
      <c r="AV162" s="26"/>
      <c r="AW162" s="26"/>
      <c r="AX162" s="26"/>
      <c r="AY162" s="26"/>
      <c r="AZ162" s="26"/>
      <c r="BA162" s="26"/>
      <c r="BB162" s="26"/>
      <c r="BC162" s="26"/>
      <c r="BD162" s="26"/>
      <c r="BE162" s="26"/>
      <c r="BF162" s="26"/>
      <c r="BG162" s="26"/>
      <c r="BH162" s="26"/>
      <c r="BI162" s="26"/>
      <c r="BJ162" s="26"/>
      <c r="BK162" s="26"/>
      <c r="BL162" s="26"/>
      <c r="BM162" s="26"/>
      <c r="BN162" s="26"/>
      <c r="BO162" s="26"/>
      <c r="BP162" s="26"/>
      <c r="BQ162" s="26"/>
      <c r="BR162" s="26"/>
      <c r="BS162" s="26"/>
      <c r="BT162" s="26"/>
      <c r="BU162" s="26"/>
      <c r="BV162" s="26"/>
      <c r="BW162" s="26"/>
      <c r="BX162" s="26"/>
      <c r="BY162" s="26"/>
      <c r="BZ162" s="26"/>
      <c r="CA162" s="26"/>
      <c r="CB162" s="26"/>
      <c r="CC162" s="26"/>
      <c r="CD162" s="26"/>
      <c r="CE162" s="26"/>
      <c r="CF162" s="26"/>
      <c r="CG162" s="26"/>
      <c r="CH162" s="26"/>
      <c r="CI162" s="26"/>
      <c r="CJ162" s="26"/>
      <c r="CK162" s="26"/>
      <c r="CL162" s="26"/>
      <c r="CM162" s="26"/>
      <c r="CN162" s="26"/>
      <c r="CO162" s="26"/>
      <c r="CP162" s="26"/>
      <c r="CQ162" s="26"/>
      <c r="CR162" s="26"/>
      <c r="CS162" s="26"/>
      <c r="CT162" s="26"/>
      <c r="CU162" s="26"/>
      <c r="CV162" s="26"/>
      <c r="CW162" s="26"/>
      <c r="CX162" s="26"/>
      <c r="CY162" s="26"/>
      <c r="CZ162" s="26"/>
      <c r="DA162" s="26"/>
      <c r="DB162" s="26"/>
      <c r="DC162" s="26"/>
      <c r="DD162" s="26"/>
      <c r="DE162" s="26"/>
      <c r="DF162" s="26"/>
      <c r="DG162" s="26"/>
      <c r="DH162" s="26"/>
      <c r="DI162" s="26"/>
      <c r="DJ162" s="26"/>
      <c r="DK162" s="26"/>
      <c r="DL162" s="26"/>
      <c r="DM162" s="26"/>
      <c r="DN162" s="26"/>
      <c r="DO162" s="26"/>
      <c r="DP162" s="26"/>
      <c r="DQ162" s="26"/>
      <c r="DR162" s="26"/>
      <c r="DS162" s="26"/>
      <c r="DT162" s="26"/>
      <c r="DU162" s="26"/>
      <c r="DV162" s="26"/>
      <c r="DW162" s="26"/>
      <c r="DX162" s="26"/>
      <c r="DY162" s="26"/>
      <c r="DZ162" s="26"/>
      <c r="EA162" s="26"/>
      <c r="EB162" s="26"/>
      <c r="EC162" s="26"/>
      <c r="ED162" s="26"/>
      <c r="EE162" s="26"/>
      <c r="EF162" s="26"/>
      <c r="EG162" s="26"/>
      <c r="EH162" s="26"/>
      <c r="EI162" s="26"/>
      <c r="EJ162" s="26"/>
      <c r="EK162" s="26"/>
      <c r="EL162" s="26"/>
      <c r="EM162" s="26"/>
      <c r="EN162" s="26"/>
      <c r="EO162" s="26"/>
      <c r="EP162" s="26"/>
      <c r="EQ162" s="26"/>
      <c r="ER162" s="26"/>
      <c r="ES162" s="26"/>
      <c r="ET162" s="26"/>
      <c r="EU162" s="26"/>
      <c r="EV162" s="26"/>
      <c r="EW162" s="26"/>
      <c r="EX162" s="26"/>
      <c r="EY162" s="26"/>
      <c r="EZ162" s="26"/>
      <c r="FA162" s="26"/>
      <c r="FB162" s="26"/>
      <c r="FC162" s="26"/>
      <c r="FD162" s="26"/>
      <c r="FE162" s="26"/>
      <c r="FF162" s="26"/>
      <c r="FG162" s="26"/>
      <c r="FH162" s="26"/>
      <c r="FI162" s="26"/>
      <c r="FJ162" s="26"/>
      <c r="FK162" s="26"/>
      <c r="FL162" s="26"/>
      <c r="FM162" s="26"/>
      <c r="FN162" s="26"/>
      <c r="FO162" s="26"/>
      <c r="FP162" s="26"/>
      <c r="FQ162" s="26"/>
      <c r="FR162" s="26"/>
      <c r="FS162" s="26"/>
      <c r="FT162" s="26"/>
      <c r="FU162" s="26"/>
      <c r="FV162" s="26"/>
      <c r="FW162" s="26"/>
      <c r="FX162" s="26"/>
      <c r="FY162" s="26"/>
      <c r="FZ162" s="26"/>
      <c r="GA162" s="26"/>
      <c r="GB162" s="26"/>
      <c r="GC162" s="26"/>
      <c r="GD162" s="26"/>
      <c r="GE162" s="26"/>
      <c r="GF162" s="26"/>
      <c r="GG162" s="26"/>
      <c r="GH162" s="26"/>
      <c r="GI162" s="26"/>
      <c r="GJ162" s="26"/>
      <c r="GK162" s="26"/>
      <c r="GL162" s="26"/>
      <c r="GM162" s="26"/>
      <c r="GN162" s="26"/>
      <c r="GO162" s="26"/>
      <c r="GP162" s="26"/>
      <c r="GQ162" s="26"/>
      <c r="GR162" s="26"/>
      <c r="GS162" s="26"/>
      <c r="GT162" s="26"/>
      <c r="GU162" s="26"/>
      <c r="GV162" s="26"/>
      <c r="GW162" s="26"/>
      <c r="GX162" s="26"/>
      <c r="GY162" s="26"/>
      <c r="GZ162" s="26"/>
      <c r="HA162" s="26"/>
      <c r="HB162" s="26"/>
      <c r="HC162" s="26"/>
      <c r="HD162" s="26"/>
      <c r="HE162" s="26"/>
      <c r="HF162" s="26"/>
      <c r="HG162" s="26"/>
      <c r="HH162" s="26"/>
      <c r="HI162" s="26"/>
      <c r="HJ162" s="26"/>
      <c r="HK162" s="26"/>
      <c r="HL162" s="26"/>
      <c r="HM162" s="26"/>
      <c r="HN162" s="26"/>
      <c r="HO162" s="26"/>
      <c r="HP162" s="26"/>
      <c r="HQ162" s="26"/>
      <c r="HR162" s="26"/>
      <c r="HS162" s="26"/>
      <c r="HT162" s="26"/>
      <c r="HU162" s="26"/>
      <c r="HV162" s="26"/>
      <c r="HW162" s="26"/>
      <c r="HX162" s="26"/>
      <c r="HY162" s="26"/>
      <c r="HZ162" s="26"/>
      <c r="IA162" s="26"/>
      <c r="IB162" s="26"/>
      <c r="IC162" s="26"/>
      <c r="ID162" s="26"/>
      <c r="IE162" s="26"/>
      <c r="IF162" s="26"/>
      <c r="IG162" s="26"/>
      <c r="IH162" s="26"/>
      <c r="II162" s="26"/>
      <c r="IJ162" s="26"/>
      <c r="IK162" s="26"/>
      <c r="IL162" s="26"/>
      <c r="IM162" s="26"/>
      <c r="IN162" s="26"/>
      <c r="IO162" s="26"/>
      <c r="IP162" s="26"/>
      <c r="IQ162" s="26"/>
      <c r="IR162" s="26"/>
      <c r="IS162" s="26"/>
      <c r="IT162" s="26"/>
      <c r="IU162" s="26"/>
      <c r="IV162" s="26"/>
      <c r="IW162" s="26"/>
      <c r="IX162" s="26"/>
      <c r="IY162" s="26"/>
      <c r="IZ162" s="26"/>
      <c r="JA162" s="26"/>
      <c r="JB162" s="26"/>
      <c r="JC162" s="26"/>
      <c r="JD162" s="26"/>
      <c r="JE162" s="26"/>
      <c r="JF162" s="26"/>
      <c r="JG162" s="26"/>
      <c r="JH162" s="26"/>
      <c r="JI162" s="26"/>
      <c r="JJ162" s="26"/>
      <c r="JK162" s="26"/>
      <c r="JL162" s="26"/>
      <c r="JM162" s="26"/>
      <c r="JN162" s="26"/>
      <c r="JO162" s="26"/>
      <c r="JP162" s="26"/>
      <c r="JQ162" s="26"/>
      <c r="JR162" s="26"/>
      <c r="JS162" s="26"/>
      <c r="JT162" s="26"/>
      <c r="JU162" s="26"/>
      <c r="JV162" s="26"/>
      <c r="JW162" s="26"/>
      <c r="JX162" s="26"/>
      <c r="JY162" s="26"/>
      <c r="JZ162" s="26"/>
      <c r="KA162" s="26"/>
      <c r="KB162" s="26"/>
      <c r="KC162" s="26"/>
      <c r="KD162" s="26"/>
      <c r="KE162" s="26"/>
      <c r="KF162" s="26"/>
      <c r="KG162" s="26"/>
      <c r="KH162" s="26"/>
      <c r="KI162" s="26"/>
      <c r="KJ162" s="26"/>
      <c r="KK162" s="26"/>
      <c r="KL162" s="26"/>
      <c r="KM162" s="26"/>
      <c r="KN162" s="26"/>
      <c r="KO162" s="26"/>
      <c r="KP162" s="26"/>
      <c r="KQ162" s="26"/>
      <c r="KR162" s="26"/>
      <c r="KS162" s="26"/>
      <c r="KT162" s="26"/>
      <c r="KU162" s="26"/>
      <c r="KV162" s="26"/>
      <c r="KW162" s="26"/>
      <c r="KX162" s="26"/>
      <c r="KY162" s="26"/>
      <c r="KZ162" s="26"/>
      <c r="LA162" s="26"/>
      <c r="LB162" s="26"/>
      <c r="LC162" s="26"/>
      <c r="LD162" s="26"/>
      <c r="LE162" s="26"/>
      <c r="LF162" s="26"/>
      <c r="LG162" s="26"/>
      <c r="LH162" s="26"/>
      <c r="LI162" s="26"/>
      <c r="LJ162" s="26"/>
      <c r="LK162" s="26"/>
      <c r="LL162" s="26"/>
      <c r="LM162" s="26"/>
      <c r="LN162" s="26"/>
      <c r="LO162" s="26"/>
      <c r="LP162" s="26"/>
      <c r="LQ162" s="26"/>
      <c r="LR162" s="26"/>
      <c r="LS162" s="26"/>
      <c r="LT162" s="26"/>
      <c r="LU162" s="26"/>
      <c r="LV162" s="26"/>
      <c r="LW162" s="26"/>
      <c r="LX162" s="26"/>
      <c r="LY162" s="26"/>
      <c r="LZ162" s="26"/>
      <c r="MA162" s="26"/>
      <c r="MB162" s="26"/>
      <c r="MC162" s="26"/>
      <c r="MD162" s="26"/>
      <c r="ME162" s="26"/>
      <c r="MF162" s="26"/>
      <c r="MG162" s="26"/>
      <c r="MH162" s="26"/>
      <c r="MI162" s="26"/>
      <c r="MJ162" s="26"/>
      <c r="MK162" s="26"/>
      <c r="ML162" s="26"/>
      <c r="MM162" s="26"/>
      <c r="MN162" s="26"/>
      <c r="MO162" s="26"/>
      <c r="MP162" s="26"/>
      <c r="MQ162" s="26"/>
      <c r="MR162" s="26"/>
      <c r="MS162" s="26"/>
      <c r="MT162" s="26"/>
      <c r="MU162" s="26"/>
      <c r="MV162" s="26"/>
      <c r="MW162" s="26"/>
      <c r="MX162" s="26"/>
      <c r="MY162" s="26"/>
      <c r="MZ162" s="26"/>
      <c r="NA162" s="26"/>
      <c r="NB162" s="26"/>
      <c r="NC162" s="26"/>
      <c r="ND162" s="26"/>
      <c r="NE162" s="26"/>
      <c r="NF162" s="26"/>
      <c r="NG162" s="26"/>
      <c r="NH162" s="26"/>
      <c r="NI162" s="26"/>
      <c r="NJ162" s="26"/>
      <c r="NK162" s="26"/>
      <c r="NL162" s="26"/>
      <c r="NM162" s="26"/>
      <c r="NN162" s="26"/>
      <c r="NO162" s="26"/>
      <c r="NP162" s="26"/>
      <c r="NQ162" s="26"/>
      <c r="NR162" s="26"/>
      <c r="NS162" s="26"/>
      <c r="NT162" s="26"/>
      <c r="NU162" s="26"/>
      <c r="NV162" s="26"/>
      <c r="NW162" s="26"/>
      <c r="NX162" s="26"/>
      <c r="NY162" s="26"/>
      <c r="NZ162" s="26"/>
      <c r="OA162" s="26"/>
      <c r="OB162" s="26"/>
      <c r="OC162" s="26"/>
      <c r="OD162" s="26"/>
      <c r="OE162" s="26"/>
      <c r="OF162" s="26"/>
      <c r="OG162" s="26"/>
      <c r="OH162" s="26"/>
      <c r="OI162" s="26"/>
      <c r="OJ162" s="26"/>
      <c r="OK162" s="26"/>
      <c r="OL162" s="26"/>
      <c r="OM162" s="26"/>
      <c r="ON162" s="26"/>
      <c r="OO162" s="26"/>
      <c r="OP162" s="26"/>
      <c r="OQ162" s="26"/>
      <c r="OR162" s="26"/>
      <c r="OS162" s="26"/>
      <c r="OT162" s="26"/>
      <c r="OU162" s="26"/>
      <c r="OV162" s="26"/>
      <c r="OW162" s="26"/>
      <c r="OX162" s="26"/>
      <c r="OY162" s="26"/>
      <c r="OZ162" s="26"/>
      <c r="PA162" s="26"/>
      <c r="PB162" s="26"/>
      <c r="PC162" s="26"/>
      <c r="PD162" s="26"/>
      <c r="PE162" s="26"/>
      <c r="PF162" s="26"/>
      <c r="PG162" s="26"/>
      <c r="PH162" s="26"/>
      <c r="PI162" s="26"/>
      <c r="PJ162" s="26"/>
      <c r="PK162" s="26"/>
      <c r="PL162" s="26"/>
      <c r="PM162" s="26"/>
      <c r="PN162" s="26"/>
      <c r="PO162" s="26"/>
      <c r="PP162" s="26"/>
      <c r="PQ162" s="26"/>
      <c r="PR162" s="26"/>
      <c r="PS162" s="26"/>
      <c r="PT162" s="26"/>
      <c r="PU162" s="26"/>
      <c r="PV162" s="26"/>
      <c r="PW162" s="26"/>
      <c r="PX162" s="26"/>
      <c r="PY162" s="26"/>
      <c r="PZ162" s="26"/>
      <c r="QA162" s="26"/>
      <c r="QB162" s="26"/>
      <c r="QC162" s="26"/>
      <c r="QD162" s="26"/>
      <c r="QE162" s="26"/>
      <c r="QF162" s="26"/>
      <c r="QG162" s="26"/>
      <c r="QH162" s="26"/>
      <c r="QI162" s="26"/>
      <c r="QJ162" s="26"/>
      <c r="QK162" s="26"/>
      <c r="QL162" s="26"/>
      <c r="QM162" s="26"/>
      <c r="QN162" s="26"/>
      <c r="QO162" s="26"/>
      <c r="QP162" s="26"/>
      <c r="QQ162" s="26"/>
      <c r="QR162" s="26"/>
      <c r="QS162" s="26"/>
      <c r="QT162" s="26"/>
      <c r="QU162" s="26"/>
      <c r="QV162" s="26"/>
      <c r="QW162" s="26"/>
      <c r="QX162" s="26"/>
      <c r="QY162" s="26"/>
      <c r="QZ162" s="26"/>
      <c r="RA162" s="26"/>
      <c r="RB162" s="26"/>
      <c r="RC162" s="26"/>
      <c r="RD162" s="26"/>
      <c r="RE162" s="26"/>
      <c r="RF162" s="26"/>
      <c r="RG162" s="26"/>
      <c r="RH162" s="26"/>
      <c r="RI162" s="26"/>
      <c r="RJ162" s="26"/>
      <c r="RK162" s="26"/>
      <c r="RL162" s="26"/>
      <c r="RM162" s="26"/>
      <c r="RN162" s="26"/>
      <c r="RO162" s="26"/>
      <c r="RP162" s="26"/>
      <c r="RQ162" s="26"/>
      <c r="RR162" s="26"/>
      <c r="RS162" s="26"/>
      <c r="RT162" s="26"/>
      <c r="RU162" s="26"/>
      <c r="RV162" s="26"/>
      <c r="RW162" s="26"/>
      <c r="RX162" s="26"/>
      <c r="RY162" s="26"/>
      <c r="RZ162" s="26"/>
      <c r="SA162" s="26"/>
      <c r="SB162" s="26"/>
      <c r="SC162" s="26"/>
      <c r="SD162" s="26"/>
      <c r="SE162" s="26"/>
      <c r="SF162" s="26"/>
      <c r="SG162" s="26"/>
      <c r="SH162" s="26"/>
      <c r="SI162" s="26"/>
      <c r="SJ162" s="26"/>
      <c r="SK162" s="26"/>
      <c r="SL162" s="26"/>
      <c r="SM162" s="26"/>
      <c r="SN162" s="26"/>
      <c r="SO162" s="26"/>
      <c r="SP162" s="26"/>
      <c r="SQ162" s="26"/>
      <c r="SR162" s="26"/>
      <c r="SS162" s="26"/>
      <c r="ST162" s="26"/>
      <c r="SU162" s="26"/>
      <c r="SV162" s="26"/>
      <c r="SW162" s="26"/>
      <c r="SX162" s="26"/>
      <c r="SY162" s="26"/>
      <c r="SZ162" s="26"/>
      <c r="TA162" s="26"/>
      <c r="TB162" s="26"/>
      <c r="TC162" s="26"/>
      <c r="TD162" s="26"/>
      <c r="TE162" s="26"/>
      <c r="TF162" s="26"/>
      <c r="TG162" s="26"/>
      <c r="TH162" s="26"/>
      <c r="TI162" s="26"/>
      <c r="TJ162" s="26"/>
      <c r="TK162" s="26"/>
      <c r="TL162" s="26"/>
      <c r="TM162" s="26"/>
      <c r="TN162" s="26"/>
      <c r="TO162" s="26"/>
      <c r="TP162" s="26"/>
      <c r="TQ162" s="26"/>
      <c r="TR162" s="26"/>
      <c r="TS162" s="26"/>
      <c r="TT162" s="26"/>
      <c r="TU162" s="26"/>
      <c r="TV162" s="26"/>
      <c r="TW162" s="26"/>
      <c r="TX162" s="26"/>
      <c r="TY162" s="26"/>
      <c r="TZ162" s="26"/>
      <c r="UA162" s="26"/>
      <c r="UB162" s="26"/>
      <c r="UC162" s="26"/>
      <c r="UD162" s="26"/>
      <c r="UE162" s="26"/>
      <c r="UF162" s="26"/>
      <c r="UG162" s="26"/>
      <c r="UH162" s="26"/>
      <c r="UI162" s="26"/>
      <c r="UJ162" s="26"/>
      <c r="UK162" s="26"/>
      <c r="UL162" s="26"/>
      <c r="UM162" s="26"/>
      <c r="UN162" s="26"/>
      <c r="UO162" s="26"/>
      <c r="UP162" s="26"/>
      <c r="UQ162" s="26"/>
      <c r="UR162" s="26"/>
      <c r="US162" s="26"/>
      <c r="UT162" s="26"/>
      <c r="UU162" s="26"/>
      <c r="UV162" s="26"/>
      <c r="UW162" s="26"/>
      <c r="UX162" s="26"/>
      <c r="UY162" s="26"/>
      <c r="UZ162" s="26"/>
      <c r="VA162" s="26"/>
      <c r="VB162" s="26"/>
      <c r="VC162" s="26"/>
      <c r="VD162" s="26"/>
      <c r="VE162" s="26"/>
      <c r="VF162" s="26"/>
      <c r="VG162" s="26"/>
      <c r="VH162" s="26"/>
      <c r="VI162" s="26"/>
      <c r="VJ162" s="26"/>
      <c r="VK162" s="26"/>
      <c r="VL162" s="26"/>
      <c r="VM162" s="26"/>
      <c r="VN162" s="26"/>
      <c r="VO162" s="26"/>
      <c r="VP162" s="26"/>
      <c r="VQ162" s="26"/>
      <c r="VR162" s="26"/>
      <c r="VS162" s="26"/>
      <c r="VT162" s="26"/>
      <c r="VU162" s="26"/>
      <c r="VV162" s="26"/>
      <c r="VW162" s="26"/>
      <c r="VX162" s="26"/>
      <c r="VY162" s="26"/>
      <c r="VZ162" s="26"/>
      <c r="WA162" s="26"/>
      <c r="WB162" s="26"/>
      <c r="WC162" s="26"/>
      <c r="WD162" s="26"/>
      <c r="WE162" s="26"/>
      <c r="WF162" s="26"/>
      <c r="WG162" s="26"/>
      <c r="WH162" s="26"/>
      <c r="WI162" s="26"/>
      <c r="WJ162" s="26"/>
      <c r="WK162" s="26"/>
      <c r="WL162" s="26"/>
      <c r="WM162" s="26"/>
      <c r="WN162" s="26"/>
      <c r="WO162" s="26"/>
      <c r="WP162" s="26"/>
      <c r="WQ162" s="26"/>
      <c r="WR162" s="26"/>
      <c r="WS162" s="26"/>
      <c r="WT162" s="26"/>
      <c r="WU162" s="26"/>
      <c r="WV162" s="26"/>
      <c r="WW162" s="26"/>
      <c r="WX162" s="26"/>
      <c r="WY162" s="26"/>
      <c r="WZ162" s="26"/>
      <c r="XA162" s="26"/>
      <c r="XB162" s="26"/>
      <c r="XC162" s="26"/>
      <c r="XD162" s="26"/>
      <c r="XE162" s="26"/>
      <c r="XF162" s="26"/>
      <c r="XG162" s="26"/>
      <c r="XH162" s="26"/>
      <c r="XI162" s="26"/>
      <c r="XJ162" s="26"/>
      <c r="XK162" s="26"/>
      <c r="XL162" s="26"/>
      <c r="XM162" s="26"/>
      <c r="XN162" s="26"/>
      <c r="XO162" s="26"/>
      <c r="XP162" s="26"/>
      <c r="XQ162" s="26"/>
      <c r="XR162" s="26"/>
      <c r="XS162" s="26"/>
      <c r="XT162" s="26"/>
      <c r="XU162" s="26"/>
      <c r="XV162" s="26"/>
      <c r="XW162" s="26"/>
      <c r="XX162" s="26"/>
      <c r="XY162" s="26"/>
      <c r="XZ162" s="26"/>
      <c r="YA162" s="26"/>
      <c r="YB162" s="26"/>
      <c r="YC162" s="26"/>
      <c r="YD162" s="26"/>
      <c r="YE162" s="26"/>
      <c r="YF162" s="26"/>
      <c r="YG162" s="26"/>
      <c r="YH162" s="26"/>
      <c r="YI162" s="26"/>
      <c r="YJ162" s="26"/>
      <c r="YK162" s="26"/>
      <c r="YL162" s="26"/>
      <c r="YM162" s="26"/>
      <c r="YN162" s="26"/>
      <c r="YO162" s="26"/>
      <c r="YP162" s="26"/>
      <c r="YQ162" s="26"/>
      <c r="YR162" s="26"/>
      <c r="YS162" s="26"/>
      <c r="YT162" s="26"/>
      <c r="YU162" s="26"/>
      <c r="YV162" s="26"/>
      <c r="YW162" s="26"/>
      <c r="YX162" s="26"/>
      <c r="YY162" s="26"/>
      <c r="YZ162" s="26"/>
      <c r="ZA162" s="26"/>
      <c r="ZB162" s="26"/>
      <c r="ZC162" s="26"/>
      <c r="ZD162" s="26"/>
      <c r="ZE162" s="26"/>
      <c r="ZF162" s="26"/>
      <c r="ZG162" s="26"/>
      <c r="ZH162" s="26"/>
      <c r="ZI162" s="26"/>
      <c r="ZJ162" s="26"/>
      <c r="ZK162" s="26"/>
      <c r="ZL162" s="26"/>
      <c r="ZM162" s="26"/>
      <c r="ZN162" s="26"/>
      <c r="ZO162" s="26"/>
      <c r="ZP162" s="26"/>
      <c r="ZQ162" s="26"/>
      <c r="ZR162" s="26"/>
      <c r="ZS162" s="26"/>
      <c r="ZT162" s="26"/>
      <c r="ZU162" s="26"/>
      <c r="ZV162" s="26"/>
      <c r="ZW162" s="26"/>
      <c r="ZX162" s="26"/>
      <c r="ZY162" s="26"/>
      <c r="ZZ162" s="26"/>
      <c r="AAA162" s="26"/>
      <c r="AAB162" s="26"/>
      <c r="AAC162" s="26"/>
      <c r="AAD162" s="26"/>
      <c r="AAE162" s="26"/>
      <c r="AAF162" s="26"/>
      <c r="AAG162" s="26"/>
      <c r="AAH162" s="26"/>
      <c r="AAI162" s="26"/>
      <c r="AAJ162" s="26"/>
      <c r="AAK162" s="26"/>
      <c r="AAL162" s="26"/>
      <c r="AAM162" s="26"/>
      <c r="AAN162" s="26"/>
      <c r="AAO162" s="26"/>
      <c r="AAP162" s="26"/>
      <c r="AAQ162" s="26"/>
      <c r="AAR162" s="26"/>
      <c r="AAS162" s="26"/>
      <c r="AAT162" s="26"/>
      <c r="AAU162" s="26"/>
      <c r="AAV162" s="26"/>
      <c r="AAW162" s="26"/>
      <c r="AAX162" s="26"/>
      <c r="AAY162" s="26"/>
      <c r="AAZ162" s="26"/>
      <c r="ABA162" s="26"/>
      <c r="ABB162" s="26"/>
      <c r="ABC162" s="26"/>
      <c r="ABD162" s="26"/>
      <c r="ABE162" s="26"/>
      <c r="ABF162" s="26"/>
      <c r="ABG162" s="26"/>
      <c r="ABH162" s="26"/>
      <c r="ABI162" s="26"/>
      <c r="ABJ162" s="26"/>
      <c r="ABK162" s="26"/>
      <c r="ABL162" s="26"/>
      <c r="ABM162" s="26"/>
      <c r="ABN162" s="26"/>
      <c r="ABO162" s="26"/>
      <c r="ABP162" s="26"/>
      <c r="ABQ162" s="26"/>
      <c r="ABR162" s="26"/>
      <c r="ABS162" s="26"/>
      <c r="ABT162" s="26"/>
      <c r="ABU162" s="26"/>
      <c r="ABV162" s="26"/>
      <c r="ABW162" s="26"/>
      <c r="ABX162" s="26"/>
      <c r="ABY162" s="26"/>
      <c r="ABZ162" s="26"/>
      <c r="ACA162" s="26"/>
      <c r="ACB162" s="26"/>
      <c r="ACC162" s="26"/>
      <c r="ACD162" s="26"/>
      <c r="ACE162" s="26"/>
      <c r="ACF162" s="26"/>
      <c r="ACG162" s="26"/>
      <c r="ACH162" s="26"/>
      <c r="ACI162" s="26"/>
      <c r="ACJ162" s="26"/>
      <c r="ACK162" s="26"/>
      <c r="ACL162" s="26"/>
      <c r="ACM162" s="26"/>
      <c r="ACN162" s="26"/>
      <c r="ACO162" s="26"/>
      <c r="ACP162" s="26"/>
      <c r="ACQ162" s="26"/>
      <c r="ACR162" s="26"/>
      <c r="ACS162" s="26"/>
      <c r="ACT162" s="26"/>
      <c r="ACU162" s="26"/>
      <c r="ACV162" s="26"/>
      <c r="ACW162" s="26"/>
      <c r="ACX162" s="26"/>
      <c r="ACY162" s="26"/>
      <c r="ACZ162" s="26"/>
      <c r="ADA162" s="26"/>
      <c r="ADB162" s="26"/>
      <c r="ADC162" s="26"/>
      <c r="ADD162" s="26"/>
      <c r="ADE162" s="26"/>
      <c r="ADF162" s="26"/>
      <c r="ADG162" s="26"/>
      <c r="ADH162" s="26"/>
      <c r="ADI162" s="26"/>
      <c r="ADJ162" s="26"/>
      <c r="ADK162" s="26"/>
      <c r="ADL162" s="26"/>
      <c r="ADM162" s="26"/>
      <c r="ADN162" s="26"/>
      <c r="ADO162" s="26"/>
      <c r="ADP162" s="26"/>
      <c r="ADQ162" s="26"/>
      <c r="ADR162" s="26"/>
      <c r="ADS162" s="26"/>
      <c r="ADT162" s="26"/>
      <c r="ADU162" s="26"/>
      <c r="ADV162" s="26"/>
      <c r="ADW162" s="26"/>
      <c r="ADX162" s="26"/>
      <c r="ADY162" s="26"/>
      <c r="ADZ162" s="26"/>
      <c r="AEA162" s="26"/>
      <c r="AEB162" s="26"/>
      <c r="AEC162" s="26"/>
      <c r="AED162" s="26"/>
      <c r="AEE162" s="26"/>
      <c r="AEF162" s="26"/>
      <c r="AEG162" s="26"/>
      <c r="AEH162" s="26"/>
      <c r="AEI162" s="26"/>
      <c r="AEJ162" s="26"/>
      <c r="AEK162" s="26"/>
      <c r="AEL162" s="26"/>
      <c r="AEM162" s="26"/>
      <c r="AEN162" s="26"/>
      <c r="AEO162" s="26"/>
      <c r="AEP162" s="26"/>
      <c r="AEQ162" s="26"/>
      <c r="AER162" s="26"/>
      <c r="AES162" s="26"/>
      <c r="AET162" s="26"/>
      <c r="AEU162" s="26"/>
      <c r="AEV162" s="26"/>
      <c r="AEW162" s="26"/>
      <c r="AEX162" s="26"/>
      <c r="AEY162" s="26"/>
      <c r="AEZ162" s="26"/>
      <c r="AFA162" s="26"/>
      <c r="AFB162" s="26"/>
      <c r="AFC162" s="26"/>
      <c r="AFD162" s="26"/>
      <c r="AFE162" s="26"/>
      <c r="AFF162" s="26"/>
      <c r="AFG162" s="26"/>
      <c r="AFH162" s="26"/>
      <c r="AFI162" s="26"/>
      <c r="AFJ162" s="26"/>
      <c r="AFK162" s="26"/>
      <c r="AFL162" s="26"/>
      <c r="AFM162" s="26"/>
      <c r="AFN162" s="26"/>
      <c r="AFO162" s="26"/>
      <c r="AFP162" s="26"/>
      <c r="AFQ162" s="26"/>
      <c r="AFR162" s="26"/>
      <c r="AFS162" s="26"/>
      <c r="AFT162" s="26"/>
      <c r="AFU162" s="26"/>
      <c r="AFV162" s="26"/>
      <c r="AFW162" s="26"/>
      <c r="AFX162" s="26"/>
      <c r="AFY162" s="26"/>
      <c r="AFZ162" s="26"/>
      <c r="AGA162" s="26"/>
      <c r="AGB162" s="26"/>
      <c r="AGC162" s="26"/>
      <c r="AGD162" s="26"/>
      <c r="AGE162" s="26"/>
      <c r="AGF162" s="26"/>
      <c r="AGG162" s="26"/>
      <c r="AGH162" s="26"/>
      <c r="AGI162" s="26"/>
      <c r="AGJ162" s="26"/>
      <c r="AGK162" s="26"/>
      <c r="AGL162" s="26"/>
      <c r="AGM162" s="26"/>
      <c r="AGN162" s="26"/>
      <c r="AGO162" s="26"/>
      <c r="AGP162" s="26"/>
      <c r="AGQ162" s="26"/>
      <c r="AGR162" s="26"/>
      <c r="AGS162" s="26"/>
      <c r="AGT162" s="26"/>
      <c r="AGU162" s="26"/>
      <c r="AGV162" s="26"/>
      <c r="AGW162" s="26"/>
      <c r="AGX162" s="26"/>
      <c r="AGY162" s="26"/>
      <c r="AGZ162" s="26"/>
      <c r="AHA162" s="26"/>
      <c r="AHB162" s="26"/>
      <c r="AHC162" s="26"/>
      <c r="AHD162" s="26"/>
      <c r="AHE162" s="26"/>
      <c r="AHF162" s="26"/>
      <c r="AHG162" s="26"/>
      <c r="AHH162" s="26"/>
      <c r="AHI162" s="26"/>
      <c r="AHJ162" s="26"/>
      <c r="AHK162" s="26"/>
      <c r="AHL162" s="26"/>
      <c r="AHM162" s="26"/>
      <c r="AHN162" s="26"/>
      <c r="AHO162" s="26"/>
      <c r="AHP162" s="26"/>
      <c r="AHQ162" s="26"/>
      <c r="AHR162" s="26"/>
      <c r="AHS162" s="26"/>
      <c r="AHT162" s="26"/>
      <c r="AHU162" s="26"/>
      <c r="AHV162" s="26"/>
      <c r="AHW162" s="26"/>
      <c r="AHX162" s="26"/>
      <c r="AHY162" s="26"/>
      <c r="AHZ162" s="26"/>
      <c r="AIA162" s="26"/>
      <c r="AIB162" s="26"/>
      <c r="AIC162" s="26"/>
      <c r="AID162" s="26"/>
      <c r="AIE162" s="26"/>
      <c r="AIF162" s="26"/>
      <c r="AIG162" s="26"/>
      <c r="AIH162" s="26"/>
      <c r="AII162" s="26"/>
      <c r="AIJ162" s="26"/>
      <c r="AIK162" s="26"/>
      <c r="AIL162" s="26"/>
      <c r="AIM162" s="26"/>
      <c r="AIN162" s="26"/>
      <c r="AIO162" s="26"/>
      <c r="AIP162" s="26"/>
      <c r="AIQ162" s="26"/>
      <c r="AIR162" s="26"/>
      <c r="AIS162" s="26"/>
      <c r="AIT162" s="26"/>
      <c r="AIU162" s="26"/>
      <c r="AIV162" s="26"/>
      <c r="AIW162" s="26"/>
      <c r="AIX162" s="26"/>
      <c r="AIY162" s="26"/>
      <c r="AIZ162" s="26"/>
      <c r="AJA162" s="26"/>
      <c r="AJB162" s="26"/>
      <c r="AJC162" s="26"/>
      <c r="AJD162" s="26"/>
      <c r="AJE162" s="26"/>
      <c r="AJF162" s="26"/>
      <c r="AJG162" s="26"/>
      <c r="AJH162" s="26"/>
      <c r="AJI162" s="26"/>
      <c r="AJJ162" s="26"/>
      <c r="AJK162" s="26"/>
      <c r="AJL162" s="26"/>
      <c r="AJM162" s="26"/>
      <c r="AJN162" s="26"/>
      <c r="AJO162" s="26"/>
      <c r="AJP162" s="26"/>
      <c r="AJQ162" s="26"/>
      <c r="AJR162" s="26"/>
      <c r="AJS162" s="26"/>
      <c r="AJT162" s="26"/>
      <c r="AJU162" s="26"/>
      <c r="AJV162" s="26"/>
      <c r="AJW162" s="26"/>
      <c r="AJX162" s="26"/>
      <c r="AJY162" s="26"/>
      <c r="AJZ162" s="26"/>
      <c r="AKA162" s="26"/>
      <c r="AKB162" s="26"/>
      <c r="AKC162" s="26"/>
      <c r="AKD162" s="26"/>
      <c r="AKE162" s="26"/>
      <c r="AKF162" s="26"/>
      <c r="AKG162" s="26"/>
      <c r="AKH162" s="26"/>
      <c r="AKI162" s="26"/>
      <c r="AKJ162" s="26"/>
      <c r="AKK162" s="26"/>
      <c r="AKL162" s="26"/>
      <c r="AKM162" s="26"/>
      <c r="AKN162" s="26"/>
      <c r="AKO162" s="26"/>
      <c r="AKP162" s="26"/>
      <c r="AKQ162" s="26"/>
      <c r="AKR162" s="26"/>
      <c r="AKS162" s="26"/>
      <c r="AKT162" s="26"/>
      <c r="AKU162" s="26"/>
      <c r="AKV162" s="26"/>
      <c r="AKW162" s="26"/>
      <c r="AKX162" s="26"/>
      <c r="AKY162" s="26"/>
      <c r="AKZ162" s="26"/>
      <c r="ALA162" s="26"/>
      <c r="ALB162" s="26"/>
      <c r="ALC162" s="26"/>
      <c r="ALD162" s="26"/>
      <c r="ALE162" s="26"/>
      <c r="ALF162" s="26"/>
      <c r="ALG162" s="26"/>
      <c r="ALH162" s="26"/>
      <c r="ALI162" s="26"/>
      <c r="ALJ162" s="26"/>
      <c r="ALK162" s="26"/>
      <c r="ALL162" s="26"/>
      <c r="ALM162" s="26"/>
      <c r="ALN162" s="26"/>
      <c r="ALO162" s="26"/>
      <c r="ALP162" s="26"/>
      <c r="ALQ162" s="26"/>
      <c r="ALR162" s="26"/>
      <c r="ALS162" s="26"/>
      <c r="ALT162" s="26"/>
      <c r="ALU162" s="26"/>
      <c r="ALV162" s="26"/>
      <c r="ALW162" s="26"/>
      <c r="ALX162" s="26"/>
      <c r="ALY162" s="26"/>
      <c r="ALZ162" s="26"/>
      <c r="AMA162" s="26"/>
      <c r="AMB162" s="26"/>
      <c r="AMC162" s="26"/>
      <c r="AMD162" s="26"/>
      <c r="AME162" s="26"/>
      <c r="AMF162" s="26"/>
      <c r="AMG162" s="26"/>
      <c r="AMH162" s="26"/>
      <c r="AMI162" s="26"/>
      <c r="AMJ162" s="26"/>
      <c r="AMK162" s="26"/>
    </row>
    <row r="163" spans="1:1025" s="55" customFormat="1" x14ac:dyDescent="0.25">
      <c r="A163" s="42"/>
      <c r="B163" s="36"/>
      <c r="C163" s="36"/>
      <c r="D163" s="43"/>
      <c r="E163" s="43" t="s">
        <v>9</v>
      </c>
      <c r="F163" s="43">
        <f>E162</f>
        <v>7</v>
      </c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  <c r="AL163" s="26"/>
      <c r="AM163" s="26"/>
      <c r="AN163" s="26"/>
      <c r="AO163" s="26"/>
      <c r="AP163" s="26"/>
      <c r="AQ163" s="26"/>
      <c r="AR163" s="26"/>
      <c r="AS163" s="26"/>
      <c r="AT163" s="26"/>
      <c r="AU163" s="26"/>
      <c r="AV163" s="26"/>
      <c r="AW163" s="26"/>
      <c r="AX163" s="26"/>
      <c r="AY163" s="26"/>
      <c r="AZ163" s="26"/>
      <c r="BA163" s="26"/>
      <c r="BB163" s="26"/>
      <c r="BC163" s="26"/>
      <c r="BD163" s="26"/>
      <c r="BE163" s="26"/>
      <c r="BF163" s="26"/>
      <c r="BG163" s="26"/>
      <c r="BH163" s="26"/>
      <c r="BI163" s="26"/>
      <c r="BJ163" s="26"/>
      <c r="BK163" s="26"/>
      <c r="BL163" s="26"/>
      <c r="BM163" s="26"/>
      <c r="BN163" s="26"/>
      <c r="BO163" s="26"/>
      <c r="BP163" s="26"/>
      <c r="BQ163" s="26"/>
      <c r="BR163" s="26"/>
      <c r="BS163" s="26"/>
      <c r="BT163" s="26"/>
      <c r="BU163" s="26"/>
      <c r="BV163" s="26"/>
      <c r="BW163" s="26"/>
      <c r="BX163" s="26"/>
      <c r="BY163" s="26"/>
      <c r="BZ163" s="26"/>
      <c r="CA163" s="26"/>
      <c r="CB163" s="26"/>
      <c r="CC163" s="26"/>
      <c r="CD163" s="26"/>
      <c r="CE163" s="26"/>
      <c r="CF163" s="26"/>
      <c r="CG163" s="26"/>
      <c r="CH163" s="26"/>
      <c r="CI163" s="26"/>
      <c r="CJ163" s="26"/>
      <c r="CK163" s="26"/>
      <c r="CL163" s="26"/>
      <c r="CM163" s="26"/>
      <c r="CN163" s="26"/>
      <c r="CO163" s="26"/>
      <c r="CP163" s="26"/>
      <c r="CQ163" s="26"/>
      <c r="CR163" s="26"/>
      <c r="CS163" s="26"/>
      <c r="CT163" s="26"/>
      <c r="CU163" s="26"/>
      <c r="CV163" s="26"/>
      <c r="CW163" s="26"/>
      <c r="CX163" s="26"/>
      <c r="CY163" s="26"/>
      <c r="CZ163" s="26"/>
      <c r="DA163" s="26"/>
      <c r="DB163" s="26"/>
      <c r="DC163" s="26"/>
      <c r="DD163" s="26"/>
      <c r="DE163" s="26"/>
      <c r="DF163" s="26"/>
      <c r="DG163" s="26"/>
      <c r="DH163" s="26"/>
      <c r="DI163" s="26"/>
      <c r="DJ163" s="26"/>
      <c r="DK163" s="26"/>
      <c r="DL163" s="26"/>
      <c r="DM163" s="26"/>
      <c r="DN163" s="26"/>
      <c r="DO163" s="26"/>
      <c r="DP163" s="26"/>
      <c r="DQ163" s="26"/>
      <c r="DR163" s="26"/>
      <c r="DS163" s="26"/>
      <c r="DT163" s="26"/>
      <c r="DU163" s="26"/>
      <c r="DV163" s="26"/>
      <c r="DW163" s="26"/>
      <c r="DX163" s="26"/>
      <c r="DY163" s="26"/>
      <c r="DZ163" s="26"/>
      <c r="EA163" s="26"/>
      <c r="EB163" s="26"/>
      <c r="EC163" s="26"/>
      <c r="ED163" s="26"/>
      <c r="EE163" s="26"/>
      <c r="EF163" s="26"/>
      <c r="EG163" s="26"/>
      <c r="EH163" s="26"/>
      <c r="EI163" s="26"/>
      <c r="EJ163" s="26"/>
      <c r="EK163" s="26"/>
      <c r="EL163" s="26"/>
      <c r="EM163" s="26"/>
      <c r="EN163" s="26"/>
      <c r="EO163" s="26"/>
      <c r="EP163" s="26"/>
      <c r="EQ163" s="26"/>
      <c r="ER163" s="26"/>
      <c r="ES163" s="26"/>
      <c r="ET163" s="26"/>
      <c r="EU163" s="26"/>
      <c r="EV163" s="26"/>
      <c r="EW163" s="26"/>
      <c r="EX163" s="26"/>
      <c r="EY163" s="26"/>
      <c r="EZ163" s="26"/>
      <c r="FA163" s="26"/>
      <c r="FB163" s="26"/>
      <c r="FC163" s="26"/>
      <c r="FD163" s="26"/>
      <c r="FE163" s="26"/>
      <c r="FF163" s="26"/>
      <c r="FG163" s="26"/>
      <c r="FH163" s="26"/>
      <c r="FI163" s="26"/>
      <c r="FJ163" s="26"/>
      <c r="FK163" s="26"/>
      <c r="FL163" s="26"/>
      <c r="FM163" s="26"/>
      <c r="FN163" s="26"/>
      <c r="FO163" s="26"/>
      <c r="FP163" s="26"/>
      <c r="FQ163" s="26"/>
      <c r="FR163" s="26"/>
      <c r="FS163" s="26"/>
      <c r="FT163" s="26"/>
      <c r="FU163" s="26"/>
      <c r="FV163" s="26"/>
      <c r="FW163" s="26"/>
      <c r="FX163" s="26"/>
      <c r="FY163" s="26"/>
      <c r="FZ163" s="26"/>
      <c r="GA163" s="26"/>
      <c r="GB163" s="26"/>
      <c r="GC163" s="26"/>
      <c r="GD163" s="26"/>
      <c r="GE163" s="26"/>
      <c r="GF163" s="26"/>
      <c r="GG163" s="26"/>
      <c r="GH163" s="26"/>
      <c r="GI163" s="26"/>
      <c r="GJ163" s="26"/>
      <c r="GK163" s="26"/>
      <c r="GL163" s="26"/>
      <c r="GM163" s="26"/>
      <c r="GN163" s="26"/>
      <c r="GO163" s="26"/>
      <c r="GP163" s="26"/>
      <c r="GQ163" s="26"/>
      <c r="GR163" s="26"/>
      <c r="GS163" s="26"/>
      <c r="GT163" s="26"/>
      <c r="GU163" s="26"/>
      <c r="GV163" s="26"/>
      <c r="GW163" s="26"/>
      <c r="GX163" s="26"/>
      <c r="GY163" s="26"/>
      <c r="GZ163" s="26"/>
      <c r="HA163" s="26"/>
      <c r="HB163" s="26"/>
      <c r="HC163" s="26"/>
      <c r="HD163" s="26"/>
      <c r="HE163" s="26"/>
      <c r="HF163" s="26"/>
      <c r="HG163" s="26"/>
      <c r="HH163" s="26"/>
      <c r="HI163" s="26"/>
      <c r="HJ163" s="26"/>
      <c r="HK163" s="26"/>
      <c r="HL163" s="26"/>
      <c r="HM163" s="26"/>
      <c r="HN163" s="26"/>
      <c r="HO163" s="26"/>
      <c r="HP163" s="26"/>
      <c r="HQ163" s="26"/>
      <c r="HR163" s="26"/>
      <c r="HS163" s="26"/>
      <c r="HT163" s="26"/>
      <c r="HU163" s="26"/>
      <c r="HV163" s="26"/>
      <c r="HW163" s="26"/>
      <c r="HX163" s="26"/>
      <c r="HY163" s="26"/>
      <c r="HZ163" s="26"/>
      <c r="IA163" s="26"/>
      <c r="IB163" s="26"/>
      <c r="IC163" s="26"/>
      <c r="ID163" s="26"/>
      <c r="IE163" s="26"/>
      <c r="IF163" s="26"/>
      <c r="IG163" s="26"/>
      <c r="IH163" s="26"/>
      <c r="II163" s="26"/>
      <c r="IJ163" s="26"/>
      <c r="IK163" s="26"/>
      <c r="IL163" s="26"/>
      <c r="IM163" s="26"/>
      <c r="IN163" s="26"/>
      <c r="IO163" s="26"/>
      <c r="IP163" s="26"/>
      <c r="IQ163" s="26"/>
      <c r="IR163" s="26"/>
      <c r="IS163" s="26"/>
      <c r="IT163" s="26"/>
      <c r="IU163" s="26"/>
      <c r="IV163" s="26"/>
      <c r="IW163" s="26"/>
      <c r="IX163" s="26"/>
      <c r="IY163" s="26"/>
      <c r="IZ163" s="26"/>
      <c r="JA163" s="26"/>
      <c r="JB163" s="26"/>
      <c r="JC163" s="26"/>
      <c r="JD163" s="26"/>
      <c r="JE163" s="26"/>
      <c r="JF163" s="26"/>
      <c r="JG163" s="26"/>
      <c r="JH163" s="26"/>
      <c r="JI163" s="26"/>
      <c r="JJ163" s="26"/>
      <c r="JK163" s="26"/>
      <c r="JL163" s="26"/>
      <c r="JM163" s="26"/>
      <c r="JN163" s="26"/>
      <c r="JO163" s="26"/>
      <c r="JP163" s="26"/>
      <c r="JQ163" s="26"/>
      <c r="JR163" s="26"/>
      <c r="JS163" s="26"/>
      <c r="JT163" s="26"/>
      <c r="JU163" s="26"/>
      <c r="JV163" s="26"/>
      <c r="JW163" s="26"/>
      <c r="JX163" s="26"/>
      <c r="JY163" s="26"/>
      <c r="JZ163" s="26"/>
      <c r="KA163" s="26"/>
      <c r="KB163" s="26"/>
      <c r="KC163" s="26"/>
      <c r="KD163" s="26"/>
      <c r="KE163" s="26"/>
      <c r="KF163" s="26"/>
      <c r="KG163" s="26"/>
      <c r="KH163" s="26"/>
      <c r="KI163" s="26"/>
      <c r="KJ163" s="26"/>
      <c r="KK163" s="26"/>
      <c r="KL163" s="26"/>
      <c r="KM163" s="26"/>
      <c r="KN163" s="26"/>
      <c r="KO163" s="26"/>
      <c r="KP163" s="26"/>
      <c r="KQ163" s="26"/>
      <c r="KR163" s="26"/>
      <c r="KS163" s="26"/>
      <c r="KT163" s="26"/>
      <c r="KU163" s="26"/>
      <c r="KV163" s="26"/>
      <c r="KW163" s="26"/>
      <c r="KX163" s="26"/>
      <c r="KY163" s="26"/>
      <c r="KZ163" s="26"/>
      <c r="LA163" s="26"/>
      <c r="LB163" s="26"/>
      <c r="LC163" s="26"/>
      <c r="LD163" s="26"/>
      <c r="LE163" s="26"/>
      <c r="LF163" s="26"/>
      <c r="LG163" s="26"/>
      <c r="LH163" s="26"/>
      <c r="LI163" s="26"/>
      <c r="LJ163" s="26"/>
      <c r="LK163" s="26"/>
      <c r="LL163" s="26"/>
      <c r="LM163" s="26"/>
      <c r="LN163" s="26"/>
      <c r="LO163" s="26"/>
      <c r="LP163" s="26"/>
      <c r="LQ163" s="26"/>
      <c r="LR163" s="26"/>
      <c r="LS163" s="26"/>
      <c r="LT163" s="26"/>
      <c r="LU163" s="26"/>
      <c r="LV163" s="26"/>
      <c r="LW163" s="26"/>
      <c r="LX163" s="26"/>
      <c r="LY163" s="26"/>
      <c r="LZ163" s="26"/>
      <c r="MA163" s="26"/>
      <c r="MB163" s="26"/>
      <c r="MC163" s="26"/>
      <c r="MD163" s="26"/>
      <c r="ME163" s="26"/>
      <c r="MF163" s="26"/>
      <c r="MG163" s="26"/>
      <c r="MH163" s="26"/>
      <c r="MI163" s="26"/>
      <c r="MJ163" s="26"/>
      <c r="MK163" s="26"/>
      <c r="ML163" s="26"/>
      <c r="MM163" s="26"/>
      <c r="MN163" s="26"/>
      <c r="MO163" s="26"/>
      <c r="MP163" s="26"/>
      <c r="MQ163" s="26"/>
      <c r="MR163" s="26"/>
      <c r="MS163" s="26"/>
      <c r="MT163" s="26"/>
      <c r="MU163" s="26"/>
      <c r="MV163" s="26"/>
      <c r="MW163" s="26"/>
      <c r="MX163" s="26"/>
      <c r="MY163" s="26"/>
      <c r="MZ163" s="26"/>
      <c r="NA163" s="26"/>
      <c r="NB163" s="26"/>
      <c r="NC163" s="26"/>
      <c r="ND163" s="26"/>
      <c r="NE163" s="26"/>
      <c r="NF163" s="26"/>
      <c r="NG163" s="26"/>
      <c r="NH163" s="26"/>
      <c r="NI163" s="26"/>
      <c r="NJ163" s="26"/>
      <c r="NK163" s="26"/>
      <c r="NL163" s="26"/>
      <c r="NM163" s="26"/>
      <c r="NN163" s="26"/>
      <c r="NO163" s="26"/>
      <c r="NP163" s="26"/>
      <c r="NQ163" s="26"/>
      <c r="NR163" s="26"/>
      <c r="NS163" s="26"/>
      <c r="NT163" s="26"/>
      <c r="NU163" s="26"/>
      <c r="NV163" s="26"/>
      <c r="NW163" s="26"/>
      <c r="NX163" s="26"/>
      <c r="NY163" s="26"/>
      <c r="NZ163" s="26"/>
      <c r="OA163" s="26"/>
      <c r="OB163" s="26"/>
      <c r="OC163" s="26"/>
      <c r="OD163" s="26"/>
      <c r="OE163" s="26"/>
      <c r="OF163" s="26"/>
      <c r="OG163" s="26"/>
      <c r="OH163" s="26"/>
      <c r="OI163" s="26"/>
      <c r="OJ163" s="26"/>
      <c r="OK163" s="26"/>
      <c r="OL163" s="26"/>
      <c r="OM163" s="26"/>
      <c r="ON163" s="26"/>
      <c r="OO163" s="26"/>
      <c r="OP163" s="26"/>
      <c r="OQ163" s="26"/>
      <c r="OR163" s="26"/>
      <c r="OS163" s="26"/>
      <c r="OT163" s="26"/>
      <c r="OU163" s="26"/>
      <c r="OV163" s="26"/>
      <c r="OW163" s="26"/>
      <c r="OX163" s="26"/>
      <c r="OY163" s="26"/>
      <c r="OZ163" s="26"/>
      <c r="PA163" s="26"/>
      <c r="PB163" s="26"/>
      <c r="PC163" s="26"/>
      <c r="PD163" s="26"/>
      <c r="PE163" s="26"/>
      <c r="PF163" s="26"/>
      <c r="PG163" s="26"/>
      <c r="PH163" s="26"/>
      <c r="PI163" s="26"/>
      <c r="PJ163" s="26"/>
      <c r="PK163" s="26"/>
      <c r="PL163" s="26"/>
      <c r="PM163" s="26"/>
      <c r="PN163" s="26"/>
      <c r="PO163" s="26"/>
      <c r="PP163" s="26"/>
      <c r="PQ163" s="26"/>
      <c r="PR163" s="26"/>
      <c r="PS163" s="26"/>
      <c r="PT163" s="26"/>
      <c r="PU163" s="26"/>
      <c r="PV163" s="26"/>
      <c r="PW163" s="26"/>
      <c r="PX163" s="26"/>
      <c r="PY163" s="26"/>
      <c r="PZ163" s="26"/>
      <c r="QA163" s="26"/>
      <c r="QB163" s="26"/>
      <c r="QC163" s="26"/>
      <c r="QD163" s="26"/>
      <c r="QE163" s="26"/>
      <c r="QF163" s="26"/>
      <c r="QG163" s="26"/>
      <c r="QH163" s="26"/>
      <c r="QI163" s="26"/>
      <c r="QJ163" s="26"/>
      <c r="QK163" s="26"/>
      <c r="QL163" s="26"/>
      <c r="QM163" s="26"/>
      <c r="QN163" s="26"/>
      <c r="QO163" s="26"/>
      <c r="QP163" s="26"/>
      <c r="QQ163" s="26"/>
      <c r="QR163" s="26"/>
      <c r="QS163" s="26"/>
      <c r="QT163" s="26"/>
      <c r="QU163" s="26"/>
      <c r="QV163" s="26"/>
      <c r="QW163" s="26"/>
      <c r="QX163" s="26"/>
      <c r="QY163" s="26"/>
      <c r="QZ163" s="26"/>
      <c r="RA163" s="26"/>
      <c r="RB163" s="26"/>
      <c r="RC163" s="26"/>
      <c r="RD163" s="26"/>
      <c r="RE163" s="26"/>
      <c r="RF163" s="26"/>
      <c r="RG163" s="26"/>
      <c r="RH163" s="26"/>
      <c r="RI163" s="26"/>
      <c r="RJ163" s="26"/>
      <c r="RK163" s="26"/>
      <c r="RL163" s="26"/>
      <c r="RM163" s="26"/>
      <c r="RN163" s="26"/>
      <c r="RO163" s="26"/>
      <c r="RP163" s="26"/>
      <c r="RQ163" s="26"/>
      <c r="RR163" s="26"/>
      <c r="RS163" s="26"/>
      <c r="RT163" s="26"/>
      <c r="RU163" s="26"/>
      <c r="RV163" s="26"/>
      <c r="RW163" s="26"/>
      <c r="RX163" s="26"/>
      <c r="RY163" s="26"/>
      <c r="RZ163" s="26"/>
      <c r="SA163" s="26"/>
      <c r="SB163" s="26"/>
      <c r="SC163" s="26"/>
      <c r="SD163" s="26"/>
      <c r="SE163" s="26"/>
      <c r="SF163" s="26"/>
      <c r="SG163" s="26"/>
      <c r="SH163" s="26"/>
      <c r="SI163" s="26"/>
      <c r="SJ163" s="26"/>
      <c r="SK163" s="26"/>
      <c r="SL163" s="26"/>
      <c r="SM163" s="26"/>
      <c r="SN163" s="26"/>
      <c r="SO163" s="26"/>
      <c r="SP163" s="26"/>
      <c r="SQ163" s="26"/>
      <c r="SR163" s="26"/>
      <c r="SS163" s="26"/>
      <c r="ST163" s="26"/>
      <c r="SU163" s="26"/>
      <c r="SV163" s="26"/>
      <c r="SW163" s="26"/>
      <c r="SX163" s="26"/>
      <c r="SY163" s="26"/>
      <c r="SZ163" s="26"/>
      <c r="TA163" s="26"/>
      <c r="TB163" s="26"/>
      <c r="TC163" s="26"/>
      <c r="TD163" s="26"/>
      <c r="TE163" s="26"/>
      <c r="TF163" s="26"/>
      <c r="TG163" s="26"/>
      <c r="TH163" s="26"/>
      <c r="TI163" s="26"/>
      <c r="TJ163" s="26"/>
      <c r="TK163" s="26"/>
      <c r="TL163" s="26"/>
      <c r="TM163" s="26"/>
      <c r="TN163" s="26"/>
      <c r="TO163" s="26"/>
      <c r="TP163" s="26"/>
      <c r="TQ163" s="26"/>
      <c r="TR163" s="26"/>
      <c r="TS163" s="26"/>
      <c r="TT163" s="26"/>
      <c r="TU163" s="26"/>
      <c r="TV163" s="26"/>
      <c r="TW163" s="26"/>
      <c r="TX163" s="26"/>
      <c r="TY163" s="26"/>
      <c r="TZ163" s="26"/>
      <c r="UA163" s="26"/>
      <c r="UB163" s="26"/>
      <c r="UC163" s="26"/>
      <c r="UD163" s="26"/>
      <c r="UE163" s="26"/>
      <c r="UF163" s="26"/>
      <c r="UG163" s="26"/>
      <c r="UH163" s="26"/>
      <c r="UI163" s="26"/>
      <c r="UJ163" s="26"/>
      <c r="UK163" s="26"/>
      <c r="UL163" s="26"/>
      <c r="UM163" s="26"/>
      <c r="UN163" s="26"/>
      <c r="UO163" s="26"/>
      <c r="UP163" s="26"/>
      <c r="UQ163" s="26"/>
      <c r="UR163" s="26"/>
      <c r="US163" s="26"/>
      <c r="UT163" s="26"/>
      <c r="UU163" s="26"/>
      <c r="UV163" s="26"/>
      <c r="UW163" s="26"/>
      <c r="UX163" s="26"/>
      <c r="UY163" s="26"/>
      <c r="UZ163" s="26"/>
      <c r="VA163" s="26"/>
      <c r="VB163" s="26"/>
      <c r="VC163" s="26"/>
      <c r="VD163" s="26"/>
      <c r="VE163" s="26"/>
      <c r="VF163" s="26"/>
      <c r="VG163" s="26"/>
      <c r="VH163" s="26"/>
      <c r="VI163" s="26"/>
      <c r="VJ163" s="26"/>
      <c r="VK163" s="26"/>
      <c r="VL163" s="26"/>
      <c r="VM163" s="26"/>
      <c r="VN163" s="26"/>
      <c r="VO163" s="26"/>
      <c r="VP163" s="26"/>
      <c r="VQ163" s="26"/>
      <c r="VR163" s="26"/>
      <c r="VS163" s="26"/>
      <c r="VT163" s="26"/>
      <c r="VU163" s="26"/>
      <c r="VV163" s="26"/>
      <c r="VW163" s="26"/>
      <c r="VX163" s="26"/>
      <c r="VY163" s="26"/>
      <c r="VZ163" s="26"/>
      <c r="WA163" s="26"/>
      <c r="WB163" s="26"/>
      <c r="WC163" s="26"/>
      <c r="WD163" s="26"/>
      <c r="WE163" s="26"/>
      <c r="WF163" s="26"/>
      <c r="WG163" s="26"/>
      <c r="WH163" s="26"/>
      <c r="WI163" s="26"/>
      <c r="WJ163" s="26"/>
      <c r="WK163" s="26"/>
      <c r="WL163" s="26"/>
      <c r="WM163" s="26"/>
      <c r="WN163" s="26"/>
      <c r="WO163" s="26"/>
      <c r="WP163" s="26"/>
      <c r="WQ163" s="26"/>
      <c r="WR163" s="26"/>
      <c r="WS163" s="26"/>
      <c r="WT163" s="26"/>
      <c r="WU163" s="26"/>
      <c r="WV163" s="26"/>
      <c r="WW163" s="26"/>
      <c r="WX163" s="26"/>
      <c r="WY163" s="26"/>
      <c r="WZ163" s="26"/>
      <c r="XA163" s="26"/>
      <c r="XB163" s="26"/>
      <c r="XC163" s="26"/>
      <c r="XD163" s="26"/>
      <c r="XE163" s="26"/>
      <c r="XF163" s="26"/>
      <c r="XG163" s="26"/>
      <c r="XH163" s="26"/>
      <c r="XI163" s="26"/>
      <c r="XJ163" s="26"/>
      <c r="XK163" s="26"/>
      <c r="XL163" s="26"/>
      <c r="XM163" s="26"/>
      <c r="XN163" s="26"/>
      <c r="XO163" s="26"/>
      <c r="XP163" s="26"/>
      <c r="XQ163" s="26"/>
      <c r="XR163" s="26"/>
      <c r="XS163" s="26"/>
      <c r="XT163" s="26"/>
      <c r="XU163" s="26"/>
      <c r="XV163" s="26"/>
      <c r="XW163" s="26"/>
      <c r="XX163" s="26"/>
      <c r="XY163" s="26"/>
      <c r="XZ163" s="26"/>
      <c r="YA163" s="26"/>
      <c r="YB163" s="26"/>
      <c r="YC163" s="26"/>
      <c r="YD163" s="26"/>
      <c r="YE163" s="26"/>
      <c r="YF163" s="26"/>
      <c r="YG163" s="26"/>
      <c r="YH163" s="26"/>
      <c r="YI163" s="26"/>
      <c r="YJ163" s="26"/>
      <c r="YK163" s="26"/>
      <c r="YL163" s="26"/>
      <c r="YM163" s="26"/>
      <c r="YN163" s="26"/>
      <c r="YO163" s="26"/>
      <c r="YP163" s="26"/>
      <c r="YQ163" s="26"/>
      <c r="YR163" s="26"/>
      <c r="YS163" s="26"/>
      <c r="YT163" s="26"/>
      <c r="YU163" s="26"/>
      <c r="YV163" s="26"/>
      <c r="YW163" s="26"/>
      <c r="YX163" s="26"/>
      <c r="YY163" s="26"/>
      <c r="YZ163" s="26"/>
      <c r="ZA163" s="26"/>
      <c r="ZB163" s="26"/>
      <c r="ZC163" s="26"/>
      <c r="ZD163" s="26"/>
      <c r="ZE163" s="26"/>
      <c r="ZF163" s="26"/>
      <c r="ZG163" s="26"/>
      <c r="ZH163" s="26"/>
      <c r="ZI163" s="26"/>
      <c r="ZJ163" s="26"/>
      <c r="ZK163" s="26"/>
      <c r="ZL163" s="26"/>
      <c r="ZM163" s="26"/>
      <c r="ZN163" s="26"/>
      <c r="ZO163" s="26"/>
      <c r="ZP163" s="26"/>
      <c r="ZQ163" s="26"/>
      <c r="ZR163" s="26"/>
      <c r="ZS163" s="26"/>
      <c r="ZT163" s="26"/>
      <c r="ZU163" s="26"/>
      <c r="ZV163" s="26"/>
      <c r="ZW163" s="26"/>
      <c r="ZX163" s="26"/>
      <c r="ZY163" s="26"/>
      <c r="ZZ163" s="26"/>
      <c r="AAA163" s="26"/>
      <c r="AAB163" s="26"/>
      <c r="AAC163" s="26"/>
      <c r="AAD163" s="26"/>
      <c r="AAE163" s="26"/>
      <c r="AAF163" s="26"/>
      <c r="AAG163" s="26"/>
      <c r="AAH163" s="26"/>
      <c r="AAI163" s="26"/>
      <c r="AAJ163" s="26"/>
      <c r="AAK163" s="26"/>
      <c r="AAL163" s="26"/>
      <c r="AAM163" s="26"/>
      <c r="AAN163" s="26"/>
      <c r="AAO163" s="26"/>
      <c r="AAP163" s="26"/>
      <c r="AAQ163" s="26"/>
      <c r="AAR163" s="26"/>
      <c r="AAS163" s="26"/>
      <c r="AAT163" s="26"/>
      <c r="AAU163" s="26"/>
      <c r="AAV163" s="26"/>
      <c r="AAW163" s="26"/>
      <c r="AAX163" s="26"/>
      <c r="AAY163" s="26"/>
      <c r="AAZ163" s="26"/>
      <c r="ABA163" s="26"/>
      <c r="ABB163" s="26"/>
      <c r="ABC163" s="26"/>
      <c r="ABD163" s="26"/>
      <c r="ABE163" s="26"/>
      <c r="ABF163" s="26"/>
      <c r="ABG163" s="26"/>
      <c r="ABH163" s="26"/>
      <c r="ABI163" s="26"/>
      <c r="ABJ163" s="26"/>
      <c r="ABK163" s="26"/>
      <c r="ABL163" s="26"/>
      <c r="ABM163" s="26"/>
      <c r="ABN163" s="26"/>
      <c r="ABO163" s="26"/>
      <c r="ABP163" s="26"/>
      <c r="ABQ163" s="26"/>
      <c r="ABR163" s="26"/>
      <c r="ABS163" s="26"/>
      <c r="ABT163" s="26"/>
      <c r="ABU163" s="26"/>
      <c r="ABV163" s="26"/>
      <c r="ABW163" s="26"/>
      <c r="ABX163" s="26"/>
      <c r="ABY163" s="26"/>
      <c r="ABZ163" s="26"/>
      <c r="ACA163" s="26"/>
      <c r="ACB163" s="26"/>
      <c r="ACC163" s="26"/>
      <c r="ACD163" s="26"/>
      <c r="ACE163" s="26"/>
      <c r="ACF163" s="26"/>
      <c r="ACG163" s="26"/>
      <c r="ACH163" s="26"/>
      <c r="ACI163" s="26"/>
      <c r="ACJ163" s="26"/>
      <c r="ACK163" s="26"/>
      <c r="ACL163" s="26"/>
      <c r="ACM163" s="26"/>
      <c r="ACN163" s="26"/>
      <c r="ACO163" s="26"/>
      <c r="ACP163" s="26"/>
      <c r="ACQ163" s="26"/>
      <c r="ACR163" s="26"/>
      <c r="ACS163" s="26"/>
      <c r="ACT163" s="26"/>
      <c r="ACU163" s="26"/>
      <c r="ACV163" s="26"/>
      <c r="ACW163" s="26"/>
      <c r="ACX163" s="26"/>
      <c r="ACY163" s="26"/>
      <c r="ACZ163" s="26"/>
      <c r="ADA163" s="26"/>
      <c r="ADB163" s="26"/>
      <c r="ADC163" s="26"/>
      <c r="ADD163" s="26"/>
      <c r="ADE163" s="26"/>
      <c r="ADF163" s="26"/>
      <c r="ADG163" s="26"/>
      <c r="ADH163" s="26"/>
      <c r="ADI163" s="26"/>
      <c r="ADJ163" s="26"/>
      <c r="ADK163" s="26"/>
      <c r="ADL163" s="26"/>
      <c r="ADM163" s="26"/>
      <c r="ADN163" s="26"/>
      <c r="ADO163" s="26"/>
      <c r="ADP163" s="26"/>
      <c r="ADQ163" s="26"/>
      <c r="ADR163" s="26"/>
      <c r="ADS163" s="26"/>
      <c r="ADT163" s="26"/>
      <c r="ADU163" s="26"/>
      <c r="ADV163" s="26"/>
      <c r="ADW163" s="26"/>
      <c r="ADX163" s="26"/>
      <c r="ADY163" s="26"/>
      <c r="ADZ163" s="26"/>
      <c r="AEA163" s="26"/>
      <c r="AEB163" s="26"/>
      <c r="AEC163" s="26"/>
      <c r="AED163" s="26"/>
      <c r="AEE163" s="26"/>
      <c r="AEF163" s="26"/>
      <c r="AEG163" s="26"/>
      <c r="AEH163" s="26"/>
      <c r="AEI163" s="26"/>
      <c r="AEJ163" s="26"/>
      <c r="AEK163" s="26"/>
      <c r="AEL163" s="26"/>
      <c r="AEM163" s="26"/>
      <c r="AEN163" s="26"/>
      <c r="AEO163" s="26"/>
      <c r="AEP163" s="26"/>
      <c r="AEQ163" s="26"/>
      <c r="AER163" s="26"/>
      <c r="AES163" s="26"/>
      <c r="AET163" s="26"/>
      <c r="AEU163" s="26"/>
      <c r="AEV163" s="26"/>
      <c r="AEW163" s="26"/>
      <c r="AEX163" s="26"/>
      <c r="AEY163" s="26"/>
      <c r="AEZ163" s="26"/>
      <c r="AFA163" s="26"/>
      <c r="AFB163" s="26"/>
      <c r="AFC163" s="26"/>
      <c r="AFD163" s="26"/>
      <c r="AFE163" s="26"/>
      <c r="AFF163" s="26"/>
      <c r="AFG163" s="26"/>
      <c r="AFH163" s="26"/>
      <c r="AFI163" s="26"/>
      <c r="AFJ163" s="26"/>
      <c r="AFK163" s="26"/>
      <c r="AFL163" s="26"/>
      <c r="AFM163" s="26"/>
      <c r="AFN163" s="26"/>
      <c r="AFO163" s="26"/>
      <c r="AFP163" s="26"/>
      <c r="AFQ163" s="26"/>
      <c r="AFR163" s="26"/>
      <c r="AFS163" s="26"/>
      <c r="AFT163" s="26"/>
      <c r="AFU163" s="26"/>
      <c r="AFV163" s="26"/>
      <c r="AFW163" s="26"/>
      <c r="AFX163" s="26"/>
      <c r="AFY163" s="26"/>
      <c r="AFZ163" s="26"/>
      <c r="AGA163" s="26"/>
      <c r="AGB163" s="26"/>
      <c r="AGC163" s="26"/>
      <c r="AGD163" s="26"/>
      <c r="AGE163" s="26"/>
      <c r="AGF163" s="26"/>
      <c r="AGG163" s="26"/>
      <c r="AGH163" s="26"/>
      <c r="AGI163" s="26"/>
      <c r="AGJ163" s="26"/>
      <c r="AGK163" s="26"/>
      <c r="AGL163" s="26"/>
      <c r="AGM163" s="26"/>
      <c r="AGN163" s="26"/>
      <c r="AGO163" s="26"/>
      <c r="AGP163" s="26"/>
      <c r="AGQ163" s="26"/>
      <c r="AGR163" s="26"/>
      <c r="AGS163" s="26"/>
      <c r="AGT163" s="26"/>
      <c r="AGU163" s="26"/>
      <c r="AGV163" s="26"/>
      <c r="AGW163" s="26"/>
      <c r="AGX163" s="26"/>
      <c r="AGY163" s="26"/>
      <c r="AGZ163" s="26"/>
      <c r="AHA163" s="26"/>
      <c r="AHB163" s="26"/>
      <c r="AHC163" s="26"/>
      <c r="AHD163" s="26"/>
      <c r="AHE163" s="26"/>
      <c r="AHF163" s="26"/>
      <c r="AHG163" s="26"/>
      <c r="AHH163" s="26"/>
      <c r="AHI163" s="26"/>
      <c r="AHJ163" s="26"/>
      <c r="AHK163" s="26"/>
      <c r="AHL163" s="26"/>
      <c r="AHM163" s="26"/>
      <c r="AHN163" s="26"/>
      <c r="AHO163" s="26"/>
      <c r="AHP163" s="26"/>
      <c r="AHQ163" s="26"/>
      <c r="AHR163" s="26"/>
      <c r="AHS163" s="26"/>
      <c r="AHT163" s="26"/>
      <c r="AHU163" s="26"/>
      <c r="AHV163" s="26"/>
      <c r="AHW163" s="26"/>
      <c r="AHX163" s="26"/>
      <c r="AHY163" s="26"/>
      <c r="AHZ163" s="26"/>
      <c r="AIA163" s="26"/>
      <c r="AIB163" s="26"/>
      <c r="AIC163" s="26"/>
      <c r="AID163" s="26"/>
      <c r="AIE163" s="26"/>
      <c r="AIF163" s="26"/>
      <c r="AIG163" s="26"/>
      <c r="AIH163" s="26"/>
      <c r="AII163" s="26"/>
      <c r="AIJ163" s="26"/>
      <c r="AIK163" s="26"/>
      <c r="AIL163" s="26"/>
      <c r="AIM163" s="26"/>
      <c r="AIN163" s="26"/>
      <c r="AIO163" s="26"/>
      <c r="AIP163" s="26"/>
      <c r="AIQ163" s="26"/>
      <c r="AIR163" s="26"/>
      <c r="AIS163" s="26"/>
      <c r="AIT163" s="26"/>
      <c r="AIU163" s="26"/>
      <c r="AIV163" s="26"/>
      <c r="AIW163" s="26"/>
      <c r="AIX163" s="26"/>
      <c r="AIY163" s="26"/>
      <c r="AIZ163" s="26"/>
      <c r="AJA163" s="26"/>
      <c r="AJB163" s="26"/>
      <c r="AJC163" s="26"/>
      <c r="AJD163" s="26"/>
      <c r="AJE163" s="26"/>
      <c r="AJF163" s="26"/>
      <c r="AJG163" s="26"/>
      <c r="AJH163" s="26"/>
      <c r="AJI163" s="26"/>
      <c r="AJJ163" s="26"/>
      <c r="AJK163" s="26"/>
      <c r="AJL163" s="26"/>
      <c r="AJM163" s="26"/>
      <c r="AJN163" s="26"/>
      <c r="AJO163" s="26"/>
      <c r="AJP163" s="26"/>
      <c r="AJQ163" s="26"/>
      <c r="AJR163" s="26"/>
      <c r="AJS163" s="26"/>
      <c r="AJT163" s="26"/>
      <c r="AJU163" s="26"/>
      <c r="AJV163" s="26"/>
      <c r="AJW163" s="26"/>
      <c r="AJX163" s="26"/>
      <c r="AJY163" s="26"/>
      <c r="AJZ163" s="26"/>
      <c r="AKA163" s="26"/>
      <c r="AKB163" s="26"/>
      <c r="AKC163" s="26"/>
      <c r="AKD163" s="26"/>
      <c r="AKE163" s="26"/>
      <c r="AKF163" s="26"/>
      <c r="AKG163" s="26"/>
      <c r="AKH163" s="26"/>
      <c r="AKI163" s="26"/>
      <c r="AKJ163" s="26"/>
      <c r="AKK163" s="26"/>
      <c r="AKL163" s="26"/>
      <c r="AKM163" s="26"/>
      <c r="AKN163" s="26"/>
      <c r="AKO163" s="26"/>
      <c r="AKP163" s="26"/>
      <c r="AKQ163" s="26"/>
      <c r="AKR163" s="26"/>
      <c r="AKS163" s="26"/>
      <c r="AKT163" s="26"/>
      <c r="AKU163" s="26"/>
      <c r="AKV163" s="26"/>
      <c r="AKW163" s="26"/>
      <c r="AKX163" s="26"/>
      <c r="AKY163" s="26"/>
      <c r="AKZ163" s="26"/>
      <c r="ALA163" s="26"/>
      <c r="ALB163" s="26"/>
      <c r="ALC163" s="26"/>
      <c r="ALD163" s="26"/>
      <c r="ALE163" s="26"/>
      <c r="ALF163" s="26"/>
      <c r="ALG163" s="26"/>
      <c r="ALH163" s="26"/>
      <c r="ALI163" s="26"/>
      <c r="ALJ163" s="26"/>
      <c r="ALK163" s="26"/>
      <c r="ALL163" s="26"/>
      <c r="ALM163" s="26"/>
      <c r="ALN163" s="26"/>
      <c r="ALO163" s="26"/>
      <c r="ALP163" s="26"/>
      <c r="ALQ163" s="26"/>
      <c r="ALR163" s="26"/>
      <c r="ALS163" s="26"/>
      <c r="ALT163" s="26"/>
      <c r="ALU163" s="26"/>
      <c r="ALV163" s="26"/>
      <c r="ALW163" s="26"/>
      <c r="ALX163" s="26"/>
      <c r="ALY163" s="26"/>
      <c r="ALZ163" s="26"/>
      <c r="AMA163" s="26"/>
      <c r="AMB163" s="26"/>
      <c r="AMC163" s="26"/>
      <c r="AMD163" s="26"/>
      <c r="AME163" s="26"/>
      <c r="AMF163" s="26"/>
      <c r="AMG163" s="26"/>
      <c r="AMH163" s="26"/>
      <c r="AMI163" s="26"/>
      <c r="AMJ163" s="26"/>
      <c r="AMK163" s="26"/>
    </row>
    <row r="164" spans="1:1025" s="55" customFormat="1" ht="25.5" x14ac:dyDescent="0.25">
      <c r="A164" s="42">
        <v>58</v>
      </c>
      <c r="B164" s="36" t="s">
        <v>47</v>
      </c>
      <c r="C164" s="36" t="s">
        <v>105</v>
      </c>
      <c r="D164" s="43" t="s">
        <v>106</v>
      </c>
      <c r="E164" s="43">
        <v>4</v>
      </c>
      <c r="F164" s="43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  <c r="AL164" s="26"/>
      <c r="AM164" s="26"/>
      <c r="AN164" s="26"/>
      <c r="AO164" s="26"/>
      <c r="AP164" s="26"/>
      <c r="AQ164" s="26"/>
      <c r="AR164" s="26"/>
      <c r="AS164" s="26"/>
      <c r="AT164" s="26"/>
      <c r="AU164" s="26"/>
      <c r="AV164" s="26"/>
      <c r="AW164" s="26"/>
      <c r="AX164" s="26"/>
      <c r="AY164" s="26"/>
      <c r="AZ164" s="26"/>
      <c r="BA164" s="26"/>
      <c r="BB164" s="26"/>
      <c r="BC164" s="26"/>
      <c r="BD164" s="26"/>
      <c r="BE164" s="26"/>
      <c r="BF164" s="26"/>
      <c r="BG164" s="26"/>
      <c r="BH164" s="26"/>
      <c r="BI164" s="26"/>
      <c r="BJ164" s="26"/>
      <c r="BK164" s="26"/>
      <c r="BL164" s="26"/>
      <c r="BM164" s="26"/>
      <c r="BN164" s="26"/>
      <c r="BO164" s="26"/>
      <c r="BP164" s="26"/>
      <c r="BQ164" s="26"/>
      <c r="BR164" s="26"/>
      <c r="BS164" s="26"/>
      <c r="BT164" s="26"/>
      <c r="BU164" s="26"/>
      <c r="BV164" s="26"/>
      <c r="BW164" s="26"/>
      <c r="BX164" s="26"/>
      <c r="BY164" s="26"/>
      <c r="BZ164" s="26"/>
      <c r="CA164" s="26"/>
      <c r="CB164" s="26"/>
      <c r="CC164" s="26"/>
      <c r="CD164" s="26"/>
      <c r="CE164" s="26"/>
      <c r="CF164" s="26"/>
      <c r="CG164" s="26"/>
      <c r="CH164" s="26"/>
      <c r="CI164" s="26"/>
      <c r="CJ164" s="26"/>
      <c r="CK164" s="26"/>
      <c r="CL164" s="26"/>
      <c r="CM164" s="26"/>
      <c r="CN164" s="26"/>
      <c r="CO164" s="26"/>
      <c r="CP164" s="26"/>
      <c r="CQ164" s="26"/>
      <c r="CR164" s="26"/>
      <c r="CS164" s="26"/>
      <c r="CT164" s="26"/>
      <c r="CU164" s="26"/>
      <c r="CV164" s="26"/>
      <c r="CW164" s="26"/>
      <c r="CX164" s="26"/>
      <c r="CY164" s="26"/>
      <c r="CZ164" s="26"/>
      <c r="DA164" s="26"/>
      <c r="DB164" s="26"/>
      <c r="DC164" s="26"/>
      <c r="DD164" s="26"/>
      <c r="DE164" s="26"/>
      <c r="DF164" s="26"/>
      <c r="DG164" s="26"/>
      <c r="DH164" s="26"/>
      <c r="DI164" s="26"/>
      <c r="DJ164" s="26"/>
      <c r="DK164" s="26"/>
      <c r="DL164" s="26"/>
      <c r="DM164" s="26"/>
      <c r="DN164" s="26"/>
      <c r="DO164" s="26"/>
      <c r="DP164" s="26"/>
      <c r="DQ164" s="26"/>
      <c r="DR164" s="26"/>
      <c r="DS164" s="26"/>
      <c r="DT164" s="26"/>
      <c r="DU164" s="26"/>
      <c r="DV164" s="26"/>
      <c r="DW164" s="26"/>
      <c r="DX164" s="26"/>
      <c r="DY164" s="26"/>
      <c r="DZ164" s="26"/>
      <c r="EA164" s="26"/>
      <c r="EB164" s="26"/>
      <c r="EC164" s="26"/>
      <c r="ED164" s="26"/>
      <c r="EE164" s="26"/>
      <c r="EF164" s="26"/>
      <c r="EG164" s="26"/>
      <c r="EH164" s="26"/>
      <c r="EI164" s="26"/>
      <c r="EJ164" s="26"/>
      <c r="EK164" s="26"/>
      <c r="EL164" s="26"/>
      <c r="EM164" s="26"/>
      <c r="EN164" s="26"/>
      <c r="EO164" s="26"/>
      <c r="EP164" s="26"/>
      <c r="EQ164" s="26"/>
      <c r="ER164" s="26"/>
      <c r="ES164" s="26"/>
      <c r="ET164" s="26"/>
      <c r="EU164" s="26"/>
      <c r="EV164" s="26"/>
      <c r="EW164" s="26"/>
      <c r="EX164" s="26"/>
      <c r="EY164" s="26"/>
      <c r="EZ164" s="26"/>
      <c r="FA164" s="26"/>
      <c r="FB164" s="26"/>
      <c r="FC164" s="26"/>
      <c r="FD164" s="26"/>
      <c r="FE164" s="26"/>
      <c r="FF164" s="26"/>
      <c r="FG164" s="26"/>
      <c r="FH164" s="26"/>
      <c r="FI164" s="26"/>
      <c r="FJ164" s="26"/>
      <c r="FK164" s="26"/>
      <c r="FL164" s="26"/>
      <c r="FM164" s="26"/>
      <c r="FN164" s="26"/>
      <c r="FO164" s="26"/>
      <c r="FP164" s="26"/>
      <c r="FQ164" s="26"/>
      <c r="FR164" s="26"/>
      <c r="FS164" s="26"/>
      <c r="FT164" s="26"/>
      <c r="FU164" s="26"/>
      <c r="FV164" s="26"/>
      <c r="FW164" s="26"/>
      <c r="FX164" s="26"/>
      <c r="FY164" s="26"/>
      <c r="FZ164" s="26"/>
      <c r="GA164" s="26"/>
      <c r="GB164" s="26"/>
      <c r="GC164" s="26"/>
      <c r="GD164" s="26"/>
      <c r="GE164" s="26"/>
      <c r="GF164" s="26"/>
      <c r="GG164" s="26"/>
      <c r="GH164" s="26"/>
      <c r="GI164" s="26"/>
      <c r="GJ164" s="26"/>
      <c r="GK164" s="26"/>
      <c r="GL164" s="26"/>
      <c r="GM164" s="26"/>
      <c r="GN164" s="26"/>
      <c r="GO164" s="26"/>
      <c r="GP164" s="26"/>
      <c r="GQ164" s="26"/>
      <c r="GR164" s="26"/>
      <c r="GS164" s="26"/>
      <c r="GT164" s="26"/>
      <c r="GU164" s="26"/>
      <c r="GV164" s="26"/>
      <c r="GW164" s="26"/>
      <c r="GX164" s="26"/>
      <c r="GY164" s="26"/>
      <c r="GZ164" s="26"/>
      <c r="HA164" s="26"/>
      <c r="HB164" s="26"/>
      <c r="HC164" s="26"/>
      <c r="HD164" s="26"/>
      <c r="HE164" s="26"/>
      <c r="HF164" s="26"/>
      <c r="HG164" s="26"/>
      <c r="HH164" s="26"/>
      <c r="HI164" s="26"/>
      <c r="HJ164" s="26"/>
      <c r="HK164" s="26"/>
      <c r="HL164" s="26"/>
      <c r="HM164" s="26"/>
      <c r="HN164" s="26"/>
      <c r="HO164" s="26"/>
      <c r="HP164" s="26"/>
      <c r="HQ164" s="26"/>
      <c r="HR164" s="26"/>
      <c r="HS164" s="26"/>
      <c r="HT164" s="26"/>
      <c r="HU164" s="26"/>
      <c r="HV164" s="26"/>
      <c r="HW164" s="26"/>
      <c r="HX164" s="26"/>
      <c r="HY164" s="26"/>
      <c r="HZ164" s="26"/>
      <c r="IA164" s="26"/>
      <c r="IB164" s="26"/>
      <c r="IC164" s="26"/>
      <c r="ID164" s="26"/>
      <c r="IE164" s="26"/>
      <c r="IF164" s="26"/>
      <c r="IG164" s="26"/>
      <c r="IH164" s="26"/>
      <c r="II164" s="26"/>
      <c r="IJ164" s="26"/>
      <c r="IK164" s="26"/>
      <c r="IL164" s="26"/>
      <c r="IM164" s="26"/>
      <c r="IN164" s="26"/>
      <c r="IO164" s="26"/>
      <c r="IP164" s="26"/>
      <c r="IQ164" s="26"/>
      <c r="IR164" s="26"/>
      <c r="IS164" s="26"/>
      <c r="IT164" s="26"/>
      <c r="IU164" s="26"/>
      <c r="IV164" s="26"/>
      <c r="IW164" s="26"/>
      <c r="IX164" s="26"/>
      <c r="IY164" s="26"/>
      <c r="IZ164" s="26"/>
      <c r="JA164" s="26"/>
      <c r="JB164" s="26"/>
      <c r="JC164" s="26"/>
      <c r="JD164" s="26"/>
      <c r="JE164" s="26"/>
      <c r="JF164" s="26"/>
      <c r="JG164" s="26"/>
      <c r="JH164" s="26"/>
      <c r="JI164" s="26"/>
      <c r="JJ164" s="26"/>
      <c r="JK164" s="26"/>
      <c r="JL164" s="26"/>
      <c r="JM164" s="26"/>
      <c r="JN164" s="26"/>
      <c r="JO164" s="26"/>
      <c r="JP164" s="26"/>
      <c r="JQ164" s="26"/>
      <c r="JR164" s="26"/>
      <c r="JS164" s="26"/>
      <c r="JT164" s="26"/>
      <c r="JU164" s="26"/>
      <c r="JV164" s="26"/>
      <c r="JW164" s="26"/>
      <c r="JX164" s="26"/>
      <c r="JY164" s="26"/>
      <c r="JZ164" s="26"/>
      <c r="KA164" s="26"/>
      <c r="KB164" s="26"/>
      <c r="KC164" s="26"/>
      <c r="KD164" s="26"/>
      <c r="KE164" s="26"/>
      <c r="KF164" s="26"/>
      <c r="KG164" s="26"/>
      <c r="KH164" s="26"/>
      <c r="KI164" s="26"/>
      <c r="KJ164" s="26"/>
      <c r="KK164" s="26"/>
      <c r="KL164" s="26"/>
      <c r="KM164" s="26"/>
      <c r="KN164" s="26"/>
      <c r="KO164" s="26"/>
      <c r="KP164" s="26"/>
      <c r="KQ164" s="26"/>
      <c r="KR164" s="26"/>
      <c r="KS164" s="26"/>
      <c r="KT164" s="26"/>
      <c r="KU164" s="26"/>
      <c r="KV164" s="26"/>
      <c r="KW164" s="26"/>
      <c r="KX164" s="26"/>
      <c r="KY164" s="26"/>
      <c r="KZ164" s="26"/>
      <c r="LA164" s="26"/>
      <c r="LB164" s="26"/>
      <c r="LC164" s="26"/>
      <c r="LD164" s="26"/>
      <c r="LE164" s="26"/>
      <c r="LF164" s="26"/>
      <c r="LG164" s="26"/>
      <c r="LH164" s="26"/>
      <c r="LI164" s="26"/>
      <c r="LJ164" s="26"/>
      <c r="LK164" s="26"/>
      <c r="LL164" s="26"/>
      <c r="LM164" s="26"/>
      <c r="LN164" s="26"/>
      <c r="LO164" s="26"/>
      <c r="LP164" s="26"/>
      <c r="LQ164" s="26"/>
      <c r="LR164" s="26"/>
      <c r="LS164" s="26"/>
      <c r="LT164" s="26"/>
      <c r="LU164" s="26"/>
      <c r="LV164" s="26"/>
      <c r="LW164" s="26"/>
      <c r="LX164" s="26"/>
      <c r="LY164" s="26"/>
      <c r="LZ164" s="26"/>
      <c r="MA164" s="26"/>
      <c r="MB164" s="26"/>
      <c r="MC164" s="26"/>
      <c r="MD164" s="26"/>
      <c r="ME164" s="26"/>
      <c r="MF164" s="26"/>
      <c r="MG164" s="26"/>
      <c r="MH164" s="26"/>
      <c r="MI164" s="26"/>
      <c r="MJ164" s="26"/>
      <c r="MK164" s="26"/>
      <c r="ML164" s="26"/>
      <c r="MM164" s="26"/>
      <c r="MN164" s="26"/>
      <c r="MO164" s="26"/>
      <c r="MP164" s="26"/>
      <c r="MQ164" s="26"/>
      <c r="MR164" s="26"/>
      <c r="MS164" s="26"/>
      <c r="MT164" s="26"/>
      <c r="MU164" s="26"/>
      <c r="MV164" s="26"/>
      <c r="MW164" s="26"/>
      <c r="MX164" s="26"/>
      <c r="MY164" s="26"/>
      <c r="MZ164" s="26"/>
      <c r="NA164" s="26"/>
      <c r="NB164" s="26"/>
      <c r="NC164" s="26"/>
      <c r="ND164" s="26"/>
      <c r="NE164" s="26"/>
      <c r="NF164" s="26"/>
      <c r="NG164" s="26"/>
      <c r="NH164" s="26"/>
      <c r="NI164" s="26"/>
      <c r="NJ164" s="26"/>
      <c r="NK164" s="26"/>
      <c r="NL164" s="26"/>
      <c r="NM164" s="26"/>
      <c r="NN164" s="26"/>
      <c r="NO164" s="26"/>
      <c r="NP164" s="26"/>
      <c r="NQ164" s="26"/>
      <c r="NR164" s="26"/>
      <c r="NS164" s="26"/>
      <c r="NT164" s="26"/>
      <c r="NU164" s="26"/>
      <c r="NV164" s="26"/>
      <c r="NW164" s="26"/>
      <c r="NX164" s="26"/>
      <c r="NY164" s="26"/>
      <c r="NZ164" s="26"/>
      <c r="OA164" s="26"/>
      <c r="OB164" s="26"/>
      <c r="OC164" s="26"/>
      <c r="OD164" s="26"/>
      <c r="OE164" s="26"/>
      <c r="OF164" s="26"/>
      <c r="OG164" s="26"/>
      <c r="OH164" s="26"/>
      <c r="OI164" s="26"/>
      <c r="OJ164" s="26"/>
      <c r="OK164" s="26"/>
      <c r="OL164" s="26"/>
      <c r="OM164" s="26"/>
      <c r="ON164" s="26"/>
      <c r="OO164" s="26"/>
      <c r="OP164" s="26"/>
      <c r="OQ164" s="26"/>
      <c r="OR164" s="26"/>
      <c r="OS164" s="26"/>
      <c r="OT164" s="26"/>
      <c r="OU164" s="26"/>
      <c r="OV164" s="26"/>
      <c r="OW164" s="26"/>
      <c r="OX164" s="26"/>
      <c r="OY164" s="26"/>
      <c r="OZ164" s="26"/>
      <c r="PA164" s="26"/>
      <c r="PB164" s="26"/>
      <c r="PC164" s="26"/>
      <c r="PD164" s="26"/>
      <c r="PE164" s="26"/>
      <c r="PF164" s="26"/>
      <c r="PG164" s="26"/>
      <c r="PH164" s="26"/>
      <c r="PI164" s="26"/>
      <c r="PJ164" s="26"/>
      <c r="PK164" s="26"/>
      <c r="PL164" s="26"/>
      <c r="PM164" s="26"/>
      <c r="PN164" s="26"/>
      <c r="PO164" s="26"/>
      <c r="PP164" s="26"/>
      <c r="PQ164" s="26"/>
      <c r="PR164" s="26"/>
      <c r="PS164" s="26"/>
      <c r="PT164" s="26"/>
      <c r="PU164" s="26"/>
      <c r="PV164" s="26"/>
      <c r="PW164" s="26"/>
      <c r="PX164" s="26"/>
      <c r="PY164" s="26"/>
      <c r="PZ164" s="26"/>
      <c r="QA164" s="26"/>
      <c r="QB164" s="26"/>
      <c r="QC164" s="26"/>
      <c r="QD164" s="26"/>
      <c r="QE164" s="26"/>
      <c r="QF164" s="26"/>
      <c r="QG164" s="26"/>
      <c r="QH164" s="26"/>
      <c r="QI164" s="26"/>
      <c r="QJ164" s="26"/>
      <c r="QK164" s="26"/>
      <c r="QL164" s="26"/>
      <c r="QM164" s="26"/>
      <c r="QN164" s="26"/>
      <c r="QO164" s="26"/>
      <c r="QP164" s="26"/>
      <c r="QQ164" s="26"/>
      <c r="QR164" s="26"/>
      <c r="QS164" s="26"/>
      <c r="QT164" s="26"/>
      <c r="QU164" s="26"/>
      <c r="QV164" s="26"/>
      <c r="QW164" s="26"/>
      <c r="QX164" s="26"/>
      <c r="QY164" s="26"/>
      <c r="QZ164" s="26"/>
      <c r="RA164" s="26"/>
      <c r="RB164" s="26"/>
      <c r="RC164" s="26"/>
      <c r="RD164" s="26"/>
      <c r="RE164" s="26"/>
      <c r="RF164" s="26"/>
      <c r="RG164" s="26"/>
      <c r="RH164" s="26"/>
      <c r="RI164" s="26"/>
      <c r="RJ164" s="26"/>
      <c r="RK164" s="26"/>
      <c r="RL164" s="26"/>
      <c r="RM164" s="26"/>
      <c r="RN164" s="26"/>
      <c r="RO164" s="26"/>
      <c r="RP164" s="26"/>
      <c r="RQ164" s="26"/>
      <c r="RR164" s="26"/>
      <c r="RS164" s="26"/>
      <c r="RT164" s="26"/>
      <c r="RU164" s="26"/>
      <c r="RV164" s="26"/>
      <c r="RW164" s="26"/>
      <c r="RX164" s="26"/>
      <c r="RY164" s="26"/>
      <c r="RZ164" s="26"/>
      <c r="SA164" s="26"/>
      <c r="SB164" s="26"/>
      <c r="SC164" s="26"/>
      <c r="SD164" s="26"/>
      <c r="SE164" s="26"/>
      <c r="SF164" s="26"/>
      <c r="SG164" s="26"/>
      <c r="SH164" s="26"/>
      <c r="SI164" s="26"/>
      <c r="SJ164" s="26"/>
      <c r="SK164" s="26"/>
      <c r="SL164" s="26"/>
      <c r="SM164" s="26"/>
      <c r="SN164" s="26"/>
      <c r="SO164" s="26"/>
      <c r="SP164" s="26"/>
      <c r="SQ164" s="26"/>
      <c r="SR164" s="26"/>
      <c r="SS164" s="26"/>
      <c r="ST164" s="26"/>
      <c r="SU164" s="26"/>
      <c r="SV164" s="26"/>
      <c r="SW164" s="26"/>
      <c r="SX164" s="26"/>
      <c r="SY164" s="26"/>
      <c r="SZ164" s="26"/>
      <c r="TA164" s="26"/>
      <c r="TB164" s="26"/>
      <c r="TC164" s="26"/>
      <c r="TD164" s="26"/>
      <c r="TE164" s="26"/>
      <c r="TF164" s="26"/>
      <c r="TG164" s="26"/>
      <c r="TH164" s="26"/>
      <c r="TI164" s="26"/>
      <c r="TJ164" s="26"/>
      <c r="TK164" s="26"/>
      <c r="TL164" s="26"/>
      <c r="TM164" s="26"/>
      <c r="TN164" s="26"/>
      <c r="TO164" s="26"/>
      <c r="TP164" s="26"/>
      <c r="TQ164" s="26"/>
      <c r="TR164" s="26"/>
      <c r="TS164" s="26"/>
      <c r="TT164" s="26"/>
      <c r="TU164" s="26"/>
      <c r="TV164" s="26"/>
      <c r="TW164" s="26"/>
      <c r="TX164" s="26"/>
      <c r="TY164" s="26"/>
      <c r="TZ164" s="26"/>
      <c r="UA164" s="26"/>
      <c r="UB164" s="26"/>
      <c r="UC164" s="26"/>
      <c r="UD164" s="26"/>
      <c r="UE164" s="26"/>
      <c r="UF164" s="26"/>
      <c r="UG164" s="26"/>
      <c r="UH164" s="26"/>
      <c r="UI164" s="26"/>
      <c r="UJ164" s="26"/>
      <c r="UK164" s="26"/>
      <c r="UL164" s="26"/>
      <c r="UM164" s="26"/>
      <c r="UN164" s="26"/>
      <c r="UO164" s="26"/>
      <c r="UP164" s="26"/>
      <c r="UQ164" s="26"/>
      <c r="UR164" s="26"/>
      <c r="US164" s="26"/>
      <c r="UT164" s="26"/>
      <c r="UU164" s="26"/>
      <c r="UV164" s="26"/>
      <c r="UW164" s="26"/>
      <c r="UX164" s="26"/>
      <c r="UY164" s="26"/>
      <c r="UZ164" s="26"/>
      <c r="VA164" s="26"/>
      <c r="VB164" s="26"/>
      <c r="VC164" s="26"/>
      <c r="VD164" s="26"/>
      <c r="VE164" s="26"/>
      <c r="VF164" s="26"/>
      <c r="VG164" s="26"/>
      <c r="VH164" s="26"/>
      <c r="VI164" s="26"/>
      <c r="VJ164" s="26"/>
      <c r="VK164" s="26"/>
      <c r="VL164" s="26"/>
      <c r="VM164" s="26"/>
      <c r="VN164" s="26"/>
      <c r="VO164" s="26"/>
      <c r="VP164" s="26"/>
      <c r="VQ164" s="26"/>
      <c r="VR164" s="26"/>
      <c r="VS164" s="26"/>
      <c r="VT164" s="26"/>
      <c r="VU164" s="26"/>
      <c r="VV164" s="26"/>
      <c r="VW164" s="26"/>
      <c r="VX164" s="26"/>
      <c r="VY164" s="26"/>
      <c r="VZ164" s="26"/>
      <c r="WA164" s="26"/>
      <c r="WB164" s="26"/>
      <c r="WC164" s="26"/>
      <c r="WD164" s="26"/>
      <c r="WE164" s="26"/>
      <c r="WF164" s="26"/>
      <c r="WG164" s="26"/>
      <c r="WH164" s="26"/>
      <c r="WI164" s="26"/>
      <c r="WJ164" s="26"/>
      <c r="WK164" s="26"/>
      <c r="WL164" s="26"/>
      <c r="WM164" s="26"/>
      <c r="WN164" s="26"/>
      <c r="WO164" s="26"/>
      <c r="WP164" s="26"/>
      <c r="WQ164" s="26"/>
      <c r="WR164" s="26"/>
      <c r="WS164" s="26"/>
      <c r="WT164" s="26"/>
      <c r="WU164" s="26"/>
      <c r="WV164" s="26"/>
      <c r="WW164" s="26"/>
      <c r="WX164" s="26"/>
      <c r="WY164" s="26"/>
      <c r="WZ164" s="26"/>
      <c r="XA164" s="26"/>
      <c r="XB164" s="26"/>
      <c r="XC164" s="26"/>
      <c r="XD164" s="26"/>
      <c r="XE164" s="26"/>
      <c r="XF164" s="26"/>
      <c r="XG164" s="26"/>
      <c r="XH164" s="26"/>
      <c r="XI164" s="26"/>
      <c r="XJ164" s="26"/>
      <c r="XK164" s="26"/>
      <c r="XL164" s="26"/>
      <c r="XM164" s="26"/>
      <c r="XN164" s="26"/>
      <c r="XO164" s="26"/>
      <c r="XP164" s="26"/>
      <c r="XQ164" s="26"/>
      <c r="XR164" s="26"/>
      <c r="XS164" s="26"/>
      <c r="XT164" s="26"/>
      <c r="XU164" s="26"/>
      <c r="XV164" s="26"/>
      <c r="XW164" s="26"/>
      <c r="XX164" s="26"/>
      <c r="XY164" s="26"/>
      <c r="XZ164" s="26"/>
      <c r="YA164" s="26"/>
      <c r="YB164" s="26"/>
      <c r="YC164" s="26"/>
      <c r="YD164" s="26"/>
      <c r="YE164" s="26"/>
      <c r="YF164" s="26"/>
      <c r="YG164" s="26"/>
      <c r="YH164" s="26"/>
      <c r="YI164" s="26"/>
      <c r="YJ164" s="26"/>
      <c r="YK164" s="26"/>
      <c r="YL164" s="26"/>
      <c r="YM164" s="26"/>
      <c r="YN164" s="26"/>
      <c r="YO164" s="26"/>
      <c r="YP164" s="26"/>
      <c r="YQ164" s="26"/>
      <c r="YR164" s="26"/>
      <c r="YS164" s="26"/>
      <c r="YT164" s="26"/>
      <c r="YU164" s="26"/>
      <c r="YV164" s="26"/>
      <c r="YW164" s="26"/>
      <c r="YX164" s="26"/>
      <c r="YY164" s="26"/>
      <c r="YZ164" s="26"/>
      <c r="ZA164" s="26"/>
      <c r="ZB164" s="26"/>
      <c r="ZC164" s="26"/>
      <c r="ZD164" s="26"/>
      <c r="ZE164" s="26"/>
      <c r="ZF164" s="26"/>
      <c r="ZG164" s="26"/>
      <c r="ZH164" s="26"/>
      <c r="ZI164" s="26"/>
      <c r="ZJ164" s="26"/>
      <c r="ZK164" s="26"/>
      <c r="ZL164" s="26"/>
      <c r="ZM164" s="26"/>
      <c r="ZN164" s="26"/>
      <c r="ZO164" s="26"/>
      <c r="ZP164" s="26"/>
      <c r="ZQ164" s="26"/>
      <c r="ZR164" s="26"/>
      <c r="ZS164" s="26"/>
      <c r="ZT164" s="26"/>
      <c r="ZU164" s="26"/>
      <c r="ZV164" s="26"/>
      <c r="ZW164" s="26"/>
      <c r="ZX164" s="26"/>
      <c r="ZY164" s="26"/>
      <c r="ZZ164" s="26"/>
      <c r="AAA164" s="26"/>
      <c r="AAB164" s="26"/>
      <c r="AAC164" s="26"/>
      <c r="AAD164" s="26"/>
      <c r="AAE164" s="26"/>
      <c r="AAF164" s="26"/>
      <c r="AAG164" s="26"/>
      <c r="AAH164" s="26"/>
      <c r="AAI164" s="26"/>
      <c r="AAJ164" s="26"/>
      <c r="AAK164" s="26"/>
      <c r="AAL164" s="26"/>
      <c r="AAM164" s="26"/>
      <c r="AAN164" s="26"/>
      <c r="AAO164" s="26"/>
      <c r="AAP164" s="26"/>
      <c r="AAQ164" s="26"/>
      <c r="AAR164" s="26"/>
      <c r="AAS164" s="26"/>
      <c r="AAT164" s="26"/>
      <c r="AAU164" s="26"/>
      <c r="AAV164" s="26"/>
      <c r="AAW164" s="26"/>
      <c r="AAX164" s="26"/>
      <c r="AAY164" s="26"/>
      <c r="AAZ164" s="26"/>
      <c r="ABA164" s="26"/>
      <c r="ABB164" s="26"/>
      <c r="ABC164" s="26"/>
      <c r="ABD164" s="26"/>
      <c r="ABE164" s="26"/>
      <c r="ABF164" s="26"/>
      <c r="ABG164" s="26"/>
      <c r="ABH164" s="26"/>
      <c r="ABI164" s="26"/>
      <c r="ABJ164" s="26"/>
      <c r="ABK164" s="26"/>
      <c r="ABL164" s="26"/>
      <c r="ABM164" s="26"/>
      <c r="ABN164" s="26"/>
      <c r="ABO164" s="26"/>
      <c r="ABP164" s="26"/>
      <c r="ABQ164" s="26"/>
      <c r="ABR164" s="26"/>
      <c r="ABS164" s="26"/>
      <c r="ABT164" s="26"/>
      <c r="ABU164" s="26"/>
      <c r="ABV164" s="26"/>
      <c r="ABW164" s="26"/>
      <c r="ABX164" s="26"/>
      <c r="ABY164" s="26"/>
      <c r="ABZ164" s="26"/>
      <c r="ACA164" s="26"/>
      <c r="ACB164" s="26"/>
      <c r="ACC164" s="26"/>
      <c r="ACD164" s="26"/>
      <c r="ACE164" s="26"/>
      <c r="ACF164" s="26"/>
      <c r="ACG164" s="26"/>
      <c r="ACH164" s="26"/>
      <c r="ACI164" s="26"/>
      <c r="ACJ164" s="26"/>
      <c r="ACK164" s="26"/>
      <c r="ACL164" s="26"/>
      <c r="ACM164" s="26"/>
      <c r="ACN164" s="26"/>
      <c r="ACO164" s="26"/>
      <c r="ACP164" s="26"/>
      <c r="ACQ164" s="26"/>
      <c r="ACR164" s="26"/>
      <c r="ACS164" s="26"/>
      <c r="ACT164" s="26"/>
      <c r="ACU164" s="26"/>
      <c r="ACV164" s="26"/>
      <c r="ACW164" s="26"/>
      <c r="ACX164" s="26"/>
      <c r="ACY164" s="26"/>
      <c r="ACZ164" s="26"/>
      <c r="ADA164" s="26"/>
      <c r="ADB164" s="26"/>
      <c r="ADC164" s="26"/>
      <c r="ADD164" s="26"/>
      <c r="ADE164" s="26"/>
      <c r="ADF164" s="26"/>
      <c r="ADG164" s="26"/>
      <c r="ADH164" s="26"/>
      <c r="ADI164" s="26"/>
      <c r="ADJ164" s="26"/>
      <c r="ADK164" s="26"/>
      <c r="ADL164" s="26"/>
      <c r="ADM164" s="26"/>
      <c r="ADN164" s="26"/>
      <c r="ADO164" s="26"/>
      <c r="ADP164" s="26"/>
      <c r="ADQ164" s="26"/>
      <c r="ADR164" s="26"/>
      <c r="ADS164" s="26"/>
      <c r="ADT164" s="26"/>
      <c r="ADU164" s="26"/>
      <c r="ADV164" s="26"/>
      <c r="ADW164" s="26"/>
      <c r="ADX164" s="26"/>
      <c r="ADY164" s="26"/>
      <c r="ADZ164" s="26"/>
      <c r="AEA164" s="26"/>
      <c r="AEB164" s="26"/>
      <c r="AEC164" s="26"/>
      <c r="AED164" s="26"/>
      <c r="AEE164" s="26"/>
      <c r="AEF164" s="26"/>
      <c r="AEG164" s="26"/>
      <c r="AEH164" s="26"/>
      <c r="AEI164" s="26"/>
      <c r="AEJ164" s="26"/>
      <c r="AEK164" s="26"/>
      <c r="AEL164" s="26"/>
      <c r="AEM164" s="26"/>
      <c r="AEN164" s="26"/>
      <c r="AEO164" s="26"/>
      <c r="AEP164" s="26"/>
      <c r="AEQ164" s="26"/>
      <c r="AER164" s="26"/>
      <c r="AES164" s="26"/>
      <c r="AET164" s="26"/>
      <c r="AEU164" s="26"/>
      <c r="AEV164" s="26"/>
      <c r="AEW164" s="26"/>
      <c r="AEX164" s="26"/>
      <c r="AEY164" s="26"/>
      <c r="AEZ164" s="26"/>
      <c r="AFA164" s="26"/>
      <c r="AFB164" s="26"/>
      <c r="AFC164" s="26"/>
      <c r="AFD164" s="26"/>
      <c r="AFE164" s="26"/>
      <c r="AFF164" s="26"/>
      <c r="AFG164" s="26"/>
      <c r="AFH164" s="26"/>
      <c r="AFI164" s="26"/>
      <c r="AFJ164" s="26"/>
      <c r="AFK164" s="26"/>
      <c r="AFL164" s="26"/>
      <c r="AFM164" s="26"/>
      <c r="AFN164" s="26"/>
      <c r="AFO164" s="26"/>
      <c r="AFP164" s="26"/>
      <c r="AFQ164" s="26"/>
      <c r="AFR164" s="26"/>
      <c r="AFS164" s="26"/>
      <c r="AFT164" s="26"/>
      <c r="AFU164" s="26"/>
      <c r="AFV164" s="26"/>
      <c r="AFW164" s="26"/>
      <c r="AFX164" s="26"/>
      <c r="AFY164" s="26"/>
      <c r="AFZ164" s="26"/>
      <c r="AGA164" s="26"/>
      <c r="AGB164" s="26"/>
      <c r="AGC164" s="26"/>
      <c r="AGD164" s="26"/>
      <c r="AGE164" s="26"/>
      <c r="AGF164" s="26"/>
      <c r="AGG164" s="26"/>
      <c r="AGH164" s="26"/>
      <c r="AGI164" s="26"/>
      <c r="AGJ164" s="26"/>
      <c r="AGK164" s="26"/>
      <c r="AGL164" s="26"/>
      <c r="AGM164" s="26"/>
      <c r="AGN164" s="26"/>
      <c r="AGO164" s="26"/>
      <c r="AGP164" s="26"/>
      <c r="AGQ164" s="26"/>
      <c r="AGR164" s="26"/>
      <c r="AGS164" s="26"/>
      <c r="AGT164" s="26"/>
      <c r="AGU164" s="26"/>
      <c r="AGV164" s="26"/>
      <c r="AGW164" s="26"/>
      <c r="AGX164" s="26"/>
      <c r="AGY164" s="26"/>
      <c r="AGZ164" s="26"/>
      <c r="AHA164" s="26"/>
      <c r="AHB164" s="26"/>
      <c r="AHC164" s="26"/>
      <c r="AHD164" s="26"/>
      <c r="AHE164" s="26"/>
      <c r="AHF164" s="26"/>
      <c r="AHG164" s="26"/>
      <c r="AHH164" s="26"/>
      <c r="AHI164" s="26"/>
      <c r="AHJ164" s="26"/>
      <c r="AHK164" s="26"/>
      <c r="AHL164" s="26"/>
      <c r="AHM164" s="26"/>
      <c r="AHN164" s="26"/>
      <c r="AHO164" s="26"/>
      <c r="AHP164" s="26"/>
      <c r="AHQ164" s="26"/>
      <c r="AHR164" s="26"/>
      <c r="AHS164" s="26"/>
      <c r="AHT164" s="26"/>
      <c r="AHU164" s="26"/>
      <c r="AHV164" s="26"/>
      <c r="AHW164" s="26"/>
      <c r="AHX164" s="26"/>
      <c r="AHY164" s="26"/>
      <c r="AHZ164" s="26"/>
      <c r="AIA164" s="26"/>
      <c r="AIB164" s="26"/>
      <c r="AIC164" s="26"/>
      <c r="AID164" s="26"/>
      <c r="AIE164" s="26"/>
      <c r="AIF164" s="26"/>
      <c r="AIG164" s="26"/>
      <c r="AIH164" s="26"/>
      <c r="AII164" s="26"/>
      <c r="AIJ164" s="26"/>
      <c r="AIK164" s="26"/>
      <c r="AIL164" s="26"/>
      <c r="AIM164" s="26"/>
      <c r="AIN164" s="26"/>
      <c r="AIO164" s="26"/>
      <c r="AIP164" s="26"/>
      <c r="AIQ164" s="26"/>
      <c r="AIR164" s="26"/>
      <c r="AIS164" s="26"/>
      <c r="AIT164" s="26"/>
      <c r="AIU164" s="26"/>
      <c r="AIV164" s="26"/>
      <c r="AIW164" s="26"/>
      <c r="AIX164" s="26"/>
      <c r="AIY164" s="26"/>
      <c r="AIZ164" s="26"/>
      <c r="AJA164" s="26"/>
      <c r="AJB164" s="26"/>
      <c r="AJC164" s="26"/>
      <c r="AJD164" s="26"/>
      <c r="AJE164" s="26"/>
      <c r="AJF164" s="26"/>
      <c r="AJG164" s="26"/>
      <c r="AJH164" s="26"/>
      <c r="AJI164" s="26"/>
      <c r="AJJ164" s="26"/>
      <c r="AJK164" s="26"/>
      <c r="AJL164" s="26"/>
      <c r="AJM164" s="26"/>
      <c r="AJN164" s="26"/>
      <c r="AJO164" s="26"/>
      <c r="AJP164" s="26"/>
      <c r="AJQ164" s="26"/>
      <c r="AJR164" s="26"/>
      <c r="AJS164" s="26"/>
      <c r="AJT164" s="26"/>
      <c r="AJU164" s="26"/>
      <c r="AJV164" s="26"/>
      <c r="AJW164" s="26"/>
      <c r="AJX164" s="26"/>
      <c r="AJY164" s="26"/>
      <c r="AJZ164" s="26"/>
      <c r="AKA164" s="26"/>
      <c r="AKB164" s="26"/>
      <c r="AKC164" s="26"/>
      <c r="AKD164" s="26"/>
      <c r="AKE164" s="26"/>
      <c r="AKF164" s="26"/>
      <c r="AKG164" s="26"/>
      <c r="AKH164" s="26"/>
      <c r="AKI164" s="26"/>
      <c r="AKJ164" s="26"/>
      <c r="AKK164" s="26"/>
      <c r="AKL164" s="26"/>
      <c r="AKM164" s="26"/>
      <c r="AKN164" s="26"/>
      <c r="AKO164" s="26"/>
      <c r="AKP164" s="26"/>
      <c r="AKQ164" s="26"/>
      <c r="AKR164" s="26"/>
      <c r="AKS164" s="26"/>
      <c r="AKT164" s="26"/>
      <c r="AKU164" s="26"/>
      <c r="AKV164" s="26"/>
      <c r="AKW164" s="26"/>
      <c r="AKX164" s="26"/>
      <c r="AKY164" s="26"/>
      <c r="AKZ164" s="26"/>
      <c r="ALA164" s="26"/>
      <c r="ALB164" s="26"/>
      <c r="ALC164" s="26"/>
      <c r="ALD164" s="26"/>
      <c r="ALE164" s="26"/>
      <c r="ALF164" s="26"/>
      <c r="ALG164" s="26"/>
      <c r="ALH164" s="26"/>
      <c r="ALI164" s="26"/>
      <c r="ALJ164" s="26"/>
      <c r="ALK164" s="26"/>
      <c r="ALL164" s="26"/>
      <c r="ALM164" s="26"/>
      <c r="ALN164" s="26"/>
      <c r="ALO164" s="26"/>
      <c r="ALP164" s="26"/>
      <c r="ALQ164" s="26"/>
      <c r="ALR164" s="26"/>
      <c r="ALS164" s="26"/>
      <c r="ALT164" s="26"/>
      <c r="ALU164" s="26"/>
      <c r="ALV164" s="26"/>
      <c r="ALW164" s="26"/>
      <c r="ALX164" s="26"/>
      <c r="ALY164" s="26"/>
      <c r="ALZ164" s="26"/>
      <c r="AMA164" s="26"/>
      <c r="AMB164" s="26"/>
      <c r="AMC164" s="26"/>
      <c r="AMD164" s="26"/>
      <c r="AME164" s="26"/>
      <c r="AMF164" s="26"/>
      <c r="AMG164" s="26"/>
      <c r="AMH164" s="26"/>
      <c r="AMI164" s="26"/>
      <c r="AMJ164" s="26"/>
      <c r="AMK164" s="26"/>
    </row>
    <row r="165" spans="1:1025" s="55" customFormat="1" x14ac:dyDescent="0.25">
      <c r="A165" s="42"/>
      <c r="B165" s="36"/>
      <c r="C165" s="36"/>
      <c r="D165" s="43"/>
      <c r="E165" s="43" t="s">
        <v>9</v>
      </c>
      <c r="F165" s="43">
        <f>E164</f>
        <v>4</v>
      </c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  <c r="AT165" s="26"/>
      <c r="AU165" s="26"/>
      <c r="AV165" s="26"/>
      <c r="AW165" s="26"/>
      <c r="AX165" s="26"/>
      <c r="AY165" s="26"/>
      <c r="AZ165" s="26"/>
      <c r="BA165" s="26"/>
      <c r="BB165" s="26"/>
      <c r="BC165" s="26"/>
      <c r="BD165" s="26"/>
      <c r="BE165" s="26"/>
      <c r="BF165" s="26"/>
      <c r="BG165" s="26"/>
      <c r="BH165" s="26"/>
      <c r="BI165" s="26"/>
      <c r="BJ165" s="26"/>
      <c r="BK165" s="26"/>
      <c r="BL165" s="26"/>
      <c r="BM165" s="26"/>
      <c r="BN165" s="26"/>
      <c r="BO165" s="26"/>
      <c r="BP165" s="26"/>
      <c r="BQ165" s="26"/>
      <c r="BR165" s="26"/>
      <c r="BS165" s="26"/>
      <c r="BT165" s="26"/>
      <c r="BU165" s="26"/>
      <c r="BV165" s="26"/>
      <c r="BW165" s="26"/>
      <c r="BX165" s="26"/>
      <c r="BY165" s="26"/>
      <c r="BZ165" s="26"/>
      <c r="CA165" s="26"/>
      <c r="CB165" s="26"/>
      <c r="CC165" s="26"/>
      <c r="CD165" s="26"/>
      <c r="CE165" s="26"/>
      <c r="CF165" s="26"/>
      <c r="CG165" s="26"/>
      <c r="CH165" s="26"/>
      <c r="CI165" s="26"/>
      <c r="CJ165" s="26"/>
      <c r="CK165" s="26"/>
      <c r="CL165" s="26"/>
      <c r="CM165" s="26"/>
      <c r="CN165" s="26"/>
      <c r="CO165" s="26"/>
      <c r="CP165" s="26"/>
      <c r="CQ165" s="26"/>
      <c r="CR165" s="26"/>
      <c r="CS165" s="26"/>
      <c r="CT165" s="26"/>
      <c r="CU165" s="26"/>
      <c r="CV165" s="26"/>
      <c r="CW165" s="26"/>
      <c r="CX165" s="26"/>
      <c r="CY165" s="26"/>
      <c r="CZ165" s="26"/>
      <c r="DA165" s="26"/>
      <c r="DB165" s="26"/>
      <c r="DC165" s="26"/>
      <c r="DD165" s="26"/>
      <c r="DE165" s="26"/>
      <c r="DF165" s="26"/>
      <c r="DG165" s="26"/>
      <c r="DH165" s="26"/>
      <c r="DI165" s="26"/>
      <c r="DJ165" s="26"/>
      <c r="DK165" s="26"/>
      <c r="DL165" s="26"/>
      <c r="DM165" s="26"/>
      <c r="DN165" s="26"/>
      <c r="DO165" s="26"/>
      <c r="DP165" s="26"/>
      <c r="DQ165" s="26"/>
      <c r="DR165" s="26"/>
      <c r="DS165" s="26"/>
      <c r="DT165" s="26"/>
      <c r="DU165" s="26"/>
      <c r="DV165" s="26"/>
      <c r="DW165" s="26"/>
      <c r="DX165" s="26"/>
      <c r="DY165" s="26"/>
      <c r="DZ165" s="26"/>
      <c r="EA165" s="26"/>
      <c r="EB165" s="26"/>
      <c r="EC165" s="26"/>
      <c r="ED165" s="26"/>
      <c r="EE165" s="26"/>
      <c r="EF165" s="26"/>
      <c r="EG165" s="26"/>
      <c r="EH165" s="26"/>
      <c r="EI165" s="26"/>
      <c r="EJ165" s="26"/>
      <c r="EK165" s="26"/>
      <c r="EL165" s="26"/>
      <c r="EM165" s="26"/>
      <c r="EN165" s="26"/>
      <c r="EO165" s="26"/>
      <c r="EP165" s="26"/>
      <c r="EQ165" s="26"/>
      <c r="ER165" s="26"/>
      <c r="ES165" s="26"/>
      <c r="ET165" s="26"/>
      <c r="EU165" s="26"/>
      <c r="EV165" s="26"/>
      <c r="EW165" s="26"/>
      <c r="EX165" s="26"/>
      <c r="EY165" s="26"/>
      <c r="EZ165" s="26"/>
      <c r="FA165" s="26"/>
      <c r="FB165" s="26"/>
      <c r="FC165" s="26"/>
      <c r="FD165" s="26"/>
      <c r="FE165" s="26"/>
      <c r="FF165" s="26"/>
      <c r="FG165" s="26"/>
      <c r="FH165" s="26"/>
      <c r="FI165" s="26"/>
      <c r="FJ165" s="26"/>
      <c r="FK165" s="26"/>
      <c r="FL165" s="26"/>
      <c r="FM165" s="26"/>
      <c r="FN165" s="26"/>
      <c r="FO165" s="26"/>
      <c r="FP165" s="26"/>
      <c r="FQ165" s="26"/>
      <c r="FR165" s="26"/>
      <c r="FS165" s="26"/>
      <c r="FT165" s="26"/>
      <c r="FU165" s="26"/>
      <c r="FV165" s="26"/>
      <c r="FW165" s="26"/>
      <c r="FX165" s="26"/>
      <c r="FY165" s="26"/>
      <c r="FZ165" s="26"/>
      <c r="GA165" s="26"/>
      <c r="GB165" s="26"/>
      <c r="GC165" s="26"/>
      <c r="GD165" s="26"/>
      <c r="GE165" s="26"/>
      <c r="GF165" s="26"/>
      <c r="GG165" s="26"/>
      <c r="GH165" s="26"/>
      <c r="GI165" s="26"/>
      <c r="GJ165" s="26"/>
      <c r="GK165" s="26"/>
      <c r="GL165" s="26"/>
      <c r="GM165" s="26"/>
      <c r="GN165" s="26"/>
      <c r="GO165" s="26"/>
      <c r="GP165" s="26"/>
      <c r="GQ165" s="26"/>
      <c r="GR165" s="26"/>
      <c r="GS165" s="26"/>
      <c r="GT165" s="26"/>
      <c r="GU165" s="26"/>
      <c r="GV165" s="26"/>
      <c r="GW165" s="26"/>
      <c r="GX165" s="26"/>
      <c r="GY165" s="26"/>
      <c r="GZ165" s="26"/>
      <c r="HA165" s="26"/>
      <c r="HB165" s="26"/>
      <c r="HC165" s="26"/>
      <c r="HD165" s="26"/>
      <c r="HE165" s="26"/>
      <c r="HF165" s="26"/>
      <c r="HG165" s="26"/>
      <c r="HH165" s="26"/>
      <c r="HI165" s="26"/>
      <c r="HJ165" s="26"/>
      <c r="HK165" s="26"/>
      <c r="HL165" s="26"/>
      <c r="HM165" s="26"/>
      <c r="HN165" s="26"/>
      <c r="HO165" s="26"/>
      <c r="HP165" s="26"/>
      <c r="HQ165" s="26"/>
      <c r="HR165" s="26"/>
      <c r="HS165" s="26"/>
      <c r="HT165" s="26"/>
      <c r="HU165" s="26"/>
      <c r="HV165" s="26"/>
      <c r="HW165" s="26"/>
      <c r="HX165" s="26"/>
      <c r="HY165" s="26"/>
      <c r="HZ165" s="26"/>
      <c r="IA165" s="26"/>
      <c r="IB165" s="26"/>
      <c r="IC165" s="26"/>
      <c r="ID165" s="26"/>
      <c r="IE165" s="26"/>
      <c r="IF165" s="26"/>
      <c r="IG165" s="26"/>
      <c r="IH165" s="26"/>
      <c r="II165" s="26"/>
      <c r="IJ165" s="26"/>
      <c r="IK165" s="26"/>
      <c r="IL165" s="26"/>
      <c r="IM165" s="26"/>
      <c r="IN165" s="26"/>
      <c r="IO165" s="26"/>
      <c r="IP165" s="26"/>
      <c r="IQ165" s="26"/>
      <c r="IR165" s="26"/>
      <c r="IS165" s="26"/>
      <c r="IT165" s="26"/>
      <c r="IU165" s="26"/>
      <c r="IV165" s="26"/>
      <c r="IW165" s="26"/>
      <c r="IX165" s="26"/>
      <c r="IY165" s="26"/>
      <c r="IZ165" s="26"/>
      <c r="JA165" s="26"/>
      <c r="JB165" s="26"/>
      <c r="JC165" s="26"/>
      <c r="JD165" s="26"/>
      <c r="JE165" s="26"/>
      <c r="JF165" s="26"/>
      <c r="JG165" s="26"/>
      <c r="JH165" s="26"/>
      <c r="JI165" s="26"/>
      <c r="JJ165" s="26"/>
      <c r="JK165" s="26"/>
      <c r="JL165" s="26"/>
      <c r="JM165" s="26"/>
      <c r="JN165" s="26"/>
      <c r="JO165" s="26"/>
      <c r="JP165" s="26"/>
      <c r="JQ165" s="26"/>
      <c r="JR165" s="26"/>
      <c r="JS165" s="26"/>
      <c r="JT165" s="26"/>
      <c r="JU165" s="26"/>
      <c r="JV165" s="26"/>
      <c r="JW165" s="26"/>
      <c r="JX165" s="26"/>
      <c r="JY165" s="26"/>
      <c r="JZ165" s="26"/>
      <c r="KA165" s="26"/>
      <c r="KB165" s="26"/>
      <c r="KC165" s="26"/>
      <c r="KD165" s="26"/>
      <c r="KE165" s="26"/>
      <c r="KF165" s="26"/>
      <c r="KG165" s="26"/>
      <c r="KH165" s="26"/>
      <c r="KI165" s="26"/>
      <c r="KJ165" s="26"/>
      <c r="KK165" s="26"/>
      <c r="KL165" s="26"/>
      <c r="KM165" s="26"/>
      <c r="KN165" s="26"/>
      <c r="KO165" s="26"/>
      <c r="KP165" s="26"/>
      <c r="KQ165" s="26"/>
      <c r="KR165" s="26"/>
      <c r="KS165" s="26"/>
      <c r="KT165" s="26"/>
      <c r="KU165" s="26"/>
      <c r="KV165" s="26"/>
      <c r="KW165" s="26"/>
      <c r="KX165" s="26"/>
      <c r="KY165" s="26"/>
      <c r="KZ165" s="26"/>
      <c r="LA165" s="26"/>
      <c r="LB165" s="26"/>
      <c r="LC165" s="26"/>
      <c r="LD165" s="26"/>
      <c r="LE165" s="26"/>
      <c r="LF165" s="26"/>
      <c r="LG165" s="26"/>
      <c r="LH165" s="26"/>
      <c r="LI165" s="26"/>
      <c r="LJ165" s="26"/>
      <c r="LK165" s="26"/>
      <c r="LL165" s="26"/>
      <c r="LM165" s="26"/>
      <c r="LN165" s="26"/>
      <c r="LO165" s="26"/>
      <c r="LP165" s="26"/>
      <c r="LQ165" s="26"/>
      <c r="LR165" s="26"/>
      <c r="LS165" s="26"/>
      <c r="LT165" s="26"/>
      <c r="LU165" s="26"/>
      <c r="LV165" s="26"/>
      <c r="LW165" s="26"/>
      <c r="LX165" s="26"/>
      <c r="LY165" s="26"/>
      <c r="LZ165" s="26"/>
      <c r="MA165" s="26"/>
      <c r="MB165" s="26"/>
      <c r="MC165" s="26"/>
      <c r="MD165" s="26"/>
      <c r="ME165" s="26"/>
      <c r="MF165" s="26"/>
      <c r="MG165" s="26"/>
      <c r="MH165" s="26"/>
      <c r="MI165" s="26"/>
      <c r="MJ165" s="26"/>
      <c r="MK165" s="26"/>
      <c r="ML165" s="26"/>
      <c r="MM165" s="26"/>
      <c r="MN165" s="26"/>
      <c r="MO165" s="26"/>
      <c r="MP165" s="26"/>
      <c r="MQ165" s="26"/>
      <c r="MR165" s="26"/>
      <c r="MS165" s="26"/>
      <c r="MT165" s="26"/>
      <c r="MU165" s="26"/>
      <c r="MV165" s="26"/>
      <c r="MW165" s="26"/>
      <c r="MX165" s="26"/>
      <c r="MY165" s="26"/>
      <c r="MZ165" s="26"/>
      <c r="NA165" s="26"/>
      <c r="NB165" s="26"/>
      <c r="NC165" s="26"/>
      <c r="ND165" s="26"/>
      <c r="NE165" s="26"/>
      <c r="NF165" s="26"/>
      <c r="NG165" s="26"/>
      <c r="NH165" s="26"/>
      <c r="NI165" s="26"/>
      <c r="NJ165" s="26"/>
      <c r="NK165" s="26"/>
      <c r="NL165" s="26"/>
      <c r="NM165" s="26"/>
      <c r="NN165" s="26"/>
      <c r="NO165" s="26"/>
      <c r="NP165" s="26"/>
      <c r="NQ165" s="26"/>
      <c r="NR165" s="26"/>
      <c r="NS165" s="26"/>
      <c r="NT165" s="26"/>
      <c r="NU165" s="26"/>
      <c r="NV165" s="26"/>
      <c r="NW165" s="26"/>
      <c r="NX165" s="26"/>
      <c r="NY165" s="26"/>
      <c r="NZ165" s="26"/>
      <c r="OA165" s="26"/>
      <c r="OB165" s="26"/>
      <c r="OC165" s="26"/>
      <c r="OD165" s="26"/>
      <c r="OE165" s="26"/>
      <c r="OF165" s="26"/>
      <c r="OG165" s="26"/>
      <c r="OH165" s="26"/>
      <c r="OI165" s="26"/>
      <c r="OJ165" s="26"/>
      <c r="OK165" s="26"/>
      <c r="OL165" s="26"/>
      <c r="OM165" s="26"/>
      <c r="ON165" s="26"/>
      <c r="OO165" s="26"/>
      <c r="OP165" s="26"/>
      <c r="OQ165" s="26"/>
      <c r="OR165" s="26"/>
      <c r="OS165" s="26"/>
      <c r="OT165" s="26"/>
      <c r="OU165" s="26"/>
      <c r="OV165" s="26"/>
      <c r="OW165" s="26"/>
      <c r="OX165" s="26"/>
      <c r="OY165" s="26"/>
      <c r="OZ165" s="26"/>
      <c r="PA165" s="26"/>
      <c r="PB165" s="26"/>
      <c r="PC165" s="26"/>
      <c r="PD165" s="26"/>
      <c r="PE165" s="26"/>
      <c r="PF165" s="26"/>
      <c r="PG165" s="26"/>
      <c r="PH165" s="26"/>
      <c r="PI165" s="26"/>
      <c r="PJ165" s="26"/>
      <c r="PK165" s="26"/>
      <c r="PL165" s="26"/>
      <c r="PM165" s="26"/>
      <c r="PN165" s="26"/>
      <c r="PO165" s="26"/>
      <c r="PP165" s="26"/>
      <c r="PQ165" s="26"/>
      <c r="PR165" s="26"/>
      <c r="PS165" s="26"/>
      <c r="PT165" s="26"/>
      <c r="PU165" s="26"/>
      <c r="PV165" s="26"/>
      <c r="PW165" s="26"/>
      <c r="PX165" s="26"/>
      <c r="PY165" s="26"/>
      <c r="PZ165" s="26"/>
      <c r="QA165" s="26"/>
      <c r="QB165" s="26"/>
      <c r="QC165" s="26"/>
      <c r="QD165" s="26"/>
      <c r="QE165" s="26"/>
      <c r="QF165" s="26"/>
      <c r="QG165" s="26"/>
      <c r="QH165" s="26"/>
      <c r="QI165" s="26"/>
      <c r="QJ165" s="26"/>
      <c r="QK165" s="26"/>
      <c r="QL165" s="26"/>
      <c r="QM165" s="26"/>
      <c r="QN165" s="26"/>
      <c r="QO165" s="26"/>
      <c r="QP165" s="26"/>
      <c r="QQ165" s="26"/>
      <c r="QR165" s="26"/>
      <c r="QS165" s="26"/>
      <c r="QT165" s="26"/>
      <c r="QU165" s="26"/>
      <c r="QV165" s="26"/>
      <c r="QW165" s="26"/>
      <c r="QX165" s="26"/>
      <c r="QY165" s="26"/>
      <c r="QZ165" s="26"/>
      <c r="RA165" s="26"/>
      <c r="RB165" s="26"/>
      <c r="RC165" s="26"/>
      <c r="RD165" s="26"/>
      <c r="RE165" s="26"/>
      <c r="RF165" s="26"/>
      <c r="RG165" s="26"/>
      <c r="RH165" s="26"/>
      <c r="RI165" s="26"/>
      <c r="RJ165" s="26"/>
      <c r="RK165" s="26"/>
      <c r="RL165" s="26"/>
      <c r="RM165" s="26"/>
      <c r="RN165" s="26"/>
      <c r="RO165" s="26"/>
      <c r="RP165" s="26"/>
      <c r="RQ165" s="26"/>
      <c r="RR165" s="26"/>
      <c r="RS165" s="26"/>
      <c r="RT165" s="26"/>
      <c r="RU165" s="26"/>
      <c r="RV165" s="26"/>
      <c r="RW165" s="26"/>
      <c r="RX165" s="26"/>
      <c r="RY165" s="26"/>
      <c r="RZ165" s="26"/>
      <c r="SA165" s="26"/>
      <c r="SB165" s="26"/>
      <c r="SC165" s="26"/>
      <c r="SD165" s="26"/>
      <c r="SE165" s="26"/>
      <c r="SF165" s="26"/>
      <c r="SG165" s="26"/>
      <c r="SH165" s="26"/>
      <c r="SI165" s="26"/>
      <c r="SJ165" s="26"/>
      <c r="SK165" s="26"/>
      <c r="SL165" s="26"/>
      <c r="SM165" s="26"/>
      <c r="SN165" s="26"/>
      <c r="SO165" s="26"/>
      <c r="SP165" s="26"/>
      <c r="SQ165" s="26"/>
      <c r="SR165" s="26"/>
      <c r="SS165" s="26"/>
      <c r="ST165" s="26"/>
      <c r="SU165" s="26"/>
      <c r="SV165" s="26"/>
      <c r="SW165" s="26"/>
      <c r="SX165" s="26"/>
      <c r="SY165" s="26"/>
      <c r="SZ165" s="26"/>
      <c r="TA165" s="26"/>
      <c r="TB165" s="26"/>
      <c r="TC165" s="26"/>
      <c r="TD165" s="26"/>
      <c r="TE165" s="26"/>
      <c r="TF165" s="26"/>
      <c r="TG165" s="26"/>
      <c r="TH165" s="26"/>
      <c r="TI165" s="26"/>
      <c r="TJ165" s="26"/>
      <c r="TK165" s="26"/>
      <c r="TL165" s="26"/>
      <c r="TM165" s="26"/>
      <c r="TN165" s="26"/>
      <c r="TO165" s="26"/>
      <c r="TP165" s="26"/>
      <c r="TQ165" s="26"/>
      <c r="TR165" s="26"/>
      <c r="TS165" s="26"/>
      <c r="TT165" s="26"/>
      <c r="TU165" s="26"/>
      <c r="TV165" s="26"/>
      <c r="TW165" s="26"/>
      <c r="TX165" s="26"/>
      <c r="TY165" s="26"/>
      <c r="TZ165" s="26"/>
      <c r="UA165" s="26"/>
      <c r="UB165" s="26"/>
      <c r="UC165" s="26"/>
      <c r="UD165" s="26"/>
      <c r="UE165" s="26"/>
      <c r="UF165" s="26"/>
      <c r="UG165" s="26"/>
      <c r="UH165" s="26"/>
      <c r="UI165" s="26"/>
      <c r="UJ165" s="26"/>
      <c r="UK165" s="26"/>
      <c r="UL165" s="26"/>
      <c r="UM165" s="26"/>
      <c r="UN165" s="26"/>
      <c r="UO165" s="26"/>
      <c r="UP165" s="26"/>
      <c r="UQ165" s="26"/>
      <c r="UR165" s="26"/>
      <c r="US165" s="26"/>
      <c r="UT165" s="26"/>
      <c r="UU165" s="26"/>
      <c r="UV165" s="26"/>
      <c r="UW165" s="26"/>
      <c r="UX165" s="26"/>
      <c r="UY165" s="26"/>
      <c r="UZ165" s="26"/>
      <c r="VA165" s="26"/>
      <c r="VB165" s="26"/>
      <c r="VC165" s="26"/>
      <c r="VD165" s="26"/>
      <c r="VE165" s="26"/>
      <c r="VF165" s="26"/>
      <c r="VG165" s="26"/>
      <c r="VH165" s="26"/>
      <c r="VI165" s="26"/>
      <c r="VJ165" s="26"/>
      <c r="VK165" s="26"/>
      <c r="VL165" s="26"/>
      <c r="VM165" s="26"/>
      <c r="VN165" s="26"/>
      <c r="VO165" s="26"/>
      <c r="VP165" s="26"/>
      <c r="VQ165" s="26"/>
      <c r="VR165" s="26"/>
      <c r="VS165" s="26"/>
      <c r="VT165" s="26"/>
      <c r="VU165" s="26"/>
      <c r="VV165" s="26"/>
      <c r="VW165" s="26"/>
      <c r="VX165" s="26"/>
      <c r="VY165" s="26"/>
      <c r="VZ165" s="26"/>
      <c r="WA165" s="26"/>
      <c r="WB165" s="26"/>
      <c r="WC165" s="26"/>
      <c r="WD165" s="26"/>
      <c r="WE165" s="26"/>
      <c r="WF165" s="26"/>
      <c r="WG165" s="26"/>
      <c r="WH165" s="26"/>
      <c r="WI165" s="26"/>
      <c r="WJ165" s="26"/>
      <c r="WK165" s="26"/>
      <c r="WL165" s="26"/>
      <c r="WM165" s="26"/>
      <c r="WN165" s="26"/>
      <c r="WO165" s="26"/>
      <c r="WP165" s="26"/>
      <c r="WQ165" s="26"/>
      <c r="WR165" s="26"/>
      <c r="WS165" s="26"/>
      <c r="WT165" s="26"/>
      <c r="WU165" s="26"/>
      <c r="WV165" s="26"/>
      <c r="WW165" s="26"/>
      <c r="WX165" s="26"/>
      <c r="WY165" s="26"/>
      <c r="WZ165" s="26"/>
      <c r="XA165" s="26"/>
      <c r="XB165" s="26"/>
      <c r="XC165" s="26"/>
      <c r="XD165" s="26"/>
      <c r="XE165" s="26"/>
      <c r="XF165" s="26"/>
      <c r="XG165" s="26"/>
      <c r="XH165" s="26"/>
      <c r="XI165" s="26"/>
      <c r="XJ165" s="26"/>
      <c r="XK165" s="26"/>
      <c r="XL165" s="26"/>
      <c r="XM165" s="26"/>
      <c r="XN165" s="26"/>
      <c r="XO165" s="26"/>
      <c r="XP165" s="26"/>
      <c r="XQ165" s="26"/>
      <c r="XR165" s="26"/>
      <c r="XS165" s="26"/>
      <c r="XT165" s="26"/>
      <c r="XU165" s="26"/>
      <c r="XV165" s="26"/>
      <c r="XW165" s="26"/>
      <c r="XX165" s="26"/>
      <c r="XY165" s="26"/>
      <c r="XZ165" s="26"/>
      <c r="YA165" s="26"/>
      <c r="YB165" s="26"/>
      <c r="YC165" s="26"/>
      <c r="YD165" s="26"/>
      <c r="YE165" s="26"/>
      <c r="YF165" s="26"/>
      <c r="YG165" s="26"/>
      <c r="YH165" s="26"/>
      <c r="YI165" s="26"/>
      <c r="YJ165" s="26"/>
      <c r="YK165" s="26"/>
      <c r="YL165" s="26"/>
      <c r="YM165" s="26"/>
      <c r="YN165" s="26"/>
      <c r="YO165" s="26"/>
      <c r="YP165" s="26"/>
      <c r="YQ165" s="26"/>
      <c r="YR165" s="26"/>
      <c r="YS165" s="26"/>
      <c r="YT165" s="26"/>
      <c r="YU165" s="26"/>
      <c r="YV165" s="26"/>
      <c r="YW165" s="26"/>
      <c r="YX165" s="26"/>
      <c r="YY165" s="26"/>
      <c r="YZ165" s="26"/>
      <c r="ZA165" s="26"/>
      <c r="ZB165" s="26"/>
      <c r="ZC165" s="26"/>
      <c r="ZD165" s="26"/>
      <c r="ZE165" s="26"/>
      <c r="ZF165" s="26"/>
      <c r="ZG165" s="26"/>
      <c r="ZH165" s="26"/>
      <c r="ZI165" s="26"/>
      <c r="ZJ165" s="26"/>
      <c r="ZK165" s="26"/>
      <c r="ZL165" s="26"/>
      <c r="ZM165" s="26"/>
      <c r="ZN165" s="26"/>
      <c r="ZO165" s="26"/>
      <c r="ZP165" s="26"/>
      <c r="ZQ165" s="26"/>
      <c r="ZR165" s="26"/>
      <c r="ZS165" s="26"/>
      <c r="ZT165" s="26"/>
      <c r="ZU165" s="26"/>
      <c r="ZV165" s="26"/>
      <c r="ZW165" s="26"/>
      <c r="ZX165" s="26"/>
      <c r="ZY165" s="26"/>
      <c r="ZZ165" s="26"/>
      <c r="AAA165" s="26"/>
      <c r="AAB165" s="26"/>
      <c r="AAC165" s="26"/>
      <c r="AAD165" s="26"/>
      <c r="AAE165" s="26"/>
      <c r="AAF165" s="26"/>
      <c r="AAG165" s="26"/>
      <c r="AAH165" s="26"/>
      <c r="AAI165" s="26"/>
      <c r="AAJ165" s="26"/>
      <c r="AAK165" s="26"/>
      <c r="AAL165" s="26"/>
      <c r="AAM165" s="26"/>
      <c r="AAN165" s="26"/>
      <c r="AAO165" s="26"/>
      <c r="AAP165" s="26"/>
      <c r="AAQ165" s="26"/>
      <c r="AAR165" s="26"/>
      <c r="AAS165" s="26"/>
      <c r="AAT165" s="26"/>
      <c r="AAU165" s="26"/>
      <c r="AAV165" s="26"/>
      <c r="AAW165" s="26"/>
      <c r="AAX165" s="26"/>
      <c r="AAY165" s="26"/>
      <c r="AAZ165" s="26"/>
      <c r="ABA165" s="26"/>
      <c r="ABB165" s="26"/>
      <c r="ABC165" s="26"/>
      <c r="ABD165" s="26"/>
      <c r="ABE165" s="26"/>
      <c r="ABF165" s="26"/>
      <c r="ABG165" s="26"/>
      <c r="ABH165" s="26"/>
      <c r="ABI165" s="26"/>
      <c r="ABJ165" s="26"/>
      <c r="ABK165" s="26"/>
      <c r="ABL165" s="26"/>
      <c r="ABM165" s="26"/>
      <c r="ABN165" s="26"/>
      <c r="ABO165" s="26"/>
      <c r="ABP165" s="26"/>
      <c r="ABQ165" s="26"/>
      <c r="ABR165" s="26"/>
      <c r="ABS165" s="26"/>
      <c r="ABT165" s="26"/>
      <c r="ABU165" s="26"/>
      <c r="ABV165" s="26"/>
      <c r="ABW165" s="26"/>
      <c r="ABX165" s="26"/>
      <c r="ABY165" s="26"/>
      <c r="ABZ165" s="26"/>
      <c r="ACA165" s="26"/>
      <c r="ACB165" s="26"/>
      <c r="ACC165" s="26"/>
      <c r="ACD165" s="26"/>
      <c r="ACE165" s="26"/>
      <c r="ACF165" s="26"/>
      <c r="ACG165" s="26"/>
      <c r="ACH165" s="26"/>
      <c r="ACI165" s="26"/>
      <c r="ACJ165" s="26"/>
      <c r="ACK165" s="26"/>
      <c r="ACL165" s="26"/>
      <c r="ACM165" s="26"/>
      <c r="ACN165" s="26"/>
      <c r="ACO165" s="26"/>
      <c r="ACP165" s="26"/>
      <c r="ACQ165" s="26"/>
      <c r="ACR165" s="26"/>
      <c r="ACS165" s="26"/>
      <c r="ACT165" s="26"/>
      <c r="ACU165" s="26"/>
      <c r="ACV165" s="26"/>
      <c r="ACW165" s="26"/>
      <c r="ACX165" s="26"/>
      <c r="ACY165" s="26"/>
      <c r="ACZ165" s="26"/>
      <c r="ADA165" s="26"/>
      <c r="ADB165" s="26"/>
      <c r="ADC165" s="26"/>
      <c r="ADD165" s="26"/>
      <c r="ADE165" s="26"/>
      <c r="ADF165" s="26"/>
      <c r="ADG165" s="26"/>
      <c r="ADH165" s="26"/>
      <c r="ADI165" s="26"/>
      <c r="ADJ165" s="26"/>
      <c r="ADK165" s="26"/>
      <c r="ADL165" s="26"/>
      <c r="ADM165" s="26"/>
      <c r="ADN165" s="26"/>
      <c r="ADO165" s="26"/>
      <c r="ADP165" s="26"/>
      <c r="ADQ165" s="26"/>
      <c r="ADR165" s="26"/>
      <c r="ADS165" s="26"/>
      <c r="ADT165" s="26"/>
      <c r="ADU165" s="26"/>
      <c r="ADV165" s="26"/>
      <c r="ADW165" s="26"/>
      <c r="ADX165" s="26"/>
      <c r="ADY165" s="26"/>
      <c r="ADZ165" s="26"/>
      <c r="AEA165" s="26"/>
      <c r="AEB165" s="26"/>
      <c r="AEC165" s="26"/>
      <c r="AED165" s="26"/>
      <c r="AEE165" s="26"/>
      <c r="AEF165" s="26"/>
      <c r="AEG165" s="26"/>
      <c r="AEH165" s="26"/>
      <c r="AEI165" s="26"/>
      <c r="AEJ165" s="26"/>
      <c r="AEK165" s="26"/>
      <c r="AEL165" s="26"/>
      <c r="AEM165" s="26"/>
      <c r="AEN165" s="26"/>
      <c r="AEO165" s="26"/>
      <c r="AEP165" s="26"/>
      <c r="AEQ165" s="26"/>
      <c r="AER165" s="26"/>
      <c r="AES165" s="26"/>
      <c r="AET165" s="26"/>
      <c r="AEU165" s="26"/>
      <c r="AEV165" s="26"/>
      <c r="AEW165" s="26"/>
      <c r="AEX165" s="26"/>
      <c r="AEY165" s="26"/>
      <c r="AEZ165" s="26"/>
      <c r="AFA165" s="26"/>
      <c r="AFB165" s="26"/>
      <c r="AFC165" s="26"/>
      <c r="AFD165" s="26"/>
      <c r="AFE165" s="26"/>
      <c r="AFF165" s="26"/>
      <c r="AFG165" s="26"/>
      <c r="AFH165" s="26"/>
      <c r="AFI165" s="26"/>
      <c r="AFJ165" s="26"/>
      <c r="AFK165" s="26"/>
      <c r="AFL165" s="26"/>
      <c r="AFM165" s="26"/>
      <c r="AFN165" s="26"/>
      <c r="AFO165" s="26"/>
      <c r="AFP165" s="26"/>
      <c r="AFQ165" s="26"/>
      <c r="AFR165" s="26"/>
      <c r="AFS165" s="26"/>
      <c r="AFT165" s="26"/>
      <c r="AFU165" s="26"/>
      <c r="AFV165" s="26"/>
      <c r="AFW165" s="26"/>
      <c r="AFX165" s="26"/>
      <c r="AFY165" s="26"/>
      <c r="AFZ165" s="26"/>
      <c r="AGA165" s="26"/>
      <c r="AGB165" s="26"/>
      <c r="AGC165" s="26"/>
      <c r="AGD165" s="26"/>
      <c r="AGE165" s="26"/>
      <c r="AGF165" s="26"/>
      <c r="AGG165" s="26"/>
      <c r="AGH165" s="26"/>
      <c r="AGI165" s="26"/>
      <c r="AGJ165" s="26"/>
      <c r="AGK165" s="26"/>
      <c r="AGL165" s="26"/>
      <c r="AGM165" s="26"/>
      <c r="AGN165" s="26"/>
      <c r="AGO165" s="26"/>
      <c r="AGP165" s="26"/>
      <c r="AGQ165" s="26"/>
      <c r="AGR165" s="26"/>
      <c r="AGS165" s="26"/>
      <c r="AGT165" s="26"/>
      <c r="AGU165" s="26"/>
      <c r="AGV165" s="26"/>
      <c r="AGW165" s="26"/>
      <c r="AGX165" s="26"/>
      <c r="AGY165" s="26"/>
      <c r="AGZ165" s="26"/>
      <c r="AHA165" s="26"/>
      <c r="AHB165" s="26"/>
      <c r="AHC165" s="26"/>
      <c r="AHD165" s="26"/>
      <c r="AHE165" s="26"/>
      <c r="AHF165" s="26"/>
      <c r="AHG165" s="26"/>
      <c r="AHH165" s="26"/>
      <c r="AHI165" s="26"/>
      <c r="AHJ165" s="26"/>
      <c r="AHK165" s="26"/>
      <c r="AHL165" s="26"/>
      <c r="AHM165" s="26"/>
      <c r="AHN165" s="26"/>
      <c r="AHO165" s="26"/>
      <c r="AHP165" s="26"/>
      <c r="AHQ165" s="26"/>
      <c r="AHR165" s="26"/>
      <c r="AHS165" s="26"/>
      <c r="AHT165" s="26"/>
      <c r="AHU165" s="26"/>
      <c r="AHV165" s="26"/>
      <c r="AHW165" s="26"/>
      <c r="AHX165" s="26"/>
      <c r="AHY165" s="26"/>
      <c r="AHZ165" s="26"/>
      <c r="AIA165" s="26"/>
      <c r="AIB165" s="26"/>
      <c r="AIC165" s="26"/>
      <c r="AID165" s="26"/>
      <c r="AIE165" s="26"/>
      <c r="AIF165" s="26"/>
      <c r="AIG165" s="26"/>
      <c r="AIH165" s="26"/>
      <c r="AII165" s="26"/>
      <c r="AIJ165" s="26"/>
      <c r="AIK165" s="26"/>
      <c r="AIL165" s="26"/>
      <c r="AIM165" s="26"/>
      <c r="AIN165" s="26"/>
      <c r="AIO165" s="26"/>
      <c r="AIP165" s="26"/>
      <c r="AIQ165" s="26"/>
      <c r="AIR165" s="26"/>
      <c r="AIS165" s="26"/>
      <c r="AIT165" s="26"/>
      <c r="AIU165" s="26"/>
      <c r="AIV165" s="26"/>
      <c r="AIW165" s="26"/>
      <c r="AIX165" s="26"/>
      <c r="AIY165" s="26"/>
      <c r="AIZ165" s="26"/>
      <c r="AJA165" s="26"/>
      <c r="AJB165" s="26"/>
      <c r="AJC165" s="26"/>
      <c r="AJD165" s="26"/>
      <c r="AJE165" s="26"/>
      <c r="AJF165" s="26"/>
      <c r="AJG165" s="26"/>
      <c r="AJH165" s="26"/>
      <c r="AJI165" s="26"/>
      <c r="AJJ165" s="26"/>
      <c r="AJK165" s="26"/>
      <c r="AJL165" s="26"/>
      <c r="AJM165" s="26"/>
      <c r="AJN165" s="26"/>
      <c r="AJO165" s="26"/>
      <c r="AJP165" s="26"/>
      <c r="AJQ165" s="26"/>
      <c r="AJR165" s="26"/>
      <c r="AJS165" s="26"/>
      <c r="AJT165" s="26"/>
      <c r="AJU165" s="26"/>
      <c r="AJV165" s="26"/>
      <c r="AJW165" s="26"/>
      <c r="AJX165" s="26"/>
      <c r="AJY165" s="26"/>
      <c r="AJZ165" s="26"/>
      <c r="AKA165" s="26"/>
      <c r="AKB165" s="26"/>
      <c r="AKC165" s="26"/>
      <c r="AKD165" s="26"/>
      <c r="AKE165" s="26"/>
      <c r="AKF165" s="26"/>
      <c r="AKG165" s="26"/>
      <c r="AKH165" s="26"/>
      <c r="AKI165" s="26"/>
      <c r="AKJ165" s="26"/>
      <c r="AKK165" s="26"/>
      <c r="AKL165" s="26"/>
      <c r="AKM165" s="26"/>
      <c r="AKN165" s="26"/>
      <c r="AKO165" s="26"/>
      <c r="AKP165" s="26"/>
      <c r="AKQ165" s="26"/>
      <c r="AKR165" s="26"/>
      <c r="AKS165" s="26"/>
      <c r="AKT165" s="26"/>
      <c r="AKU165" s="26"/>
      <c r="AKV165" s="26"/>
      <c r="AKW165" s="26"/>
      <c r="AKX165" s="26"/>
      <c r="AKY165" s="26"/>
      <c r="AKZ165" s="26"/>
      <c r="ALA165" s="26"/>
      <c r="ALB165" s="26"/>
      <c r="ALC165" s="26"/>
      <c r="ALD165" s="26"/>
      <c r="ALE165" s="26"/>
      <c r="ALF165" s="26"/>
      <c r="ALG165" s="26"/>
      <c r="ALH165" s="26"/>
      <c r="ALI165" s="26"/>
      <c r="ALJ165" s="26"/>
      <c r="ALK165" s="26"/>
      <c r="ALL165" s="26"/>
      <c r="ALM165" s="26"/>
      <c r="ALN165" s="26"/>
      <c r="ALO165" s="26"/>
      <c r="ALP165" s="26"/>
      <c r="ALQ165" s="26"/>
      <c r="ALR165" s="26"/>
      <c r="ALS165" s="26"/>
      <c r="ALT165" s="26"/>
      <c r="ALU165" s="26"/>
      <c r="ALV165" s="26"/>
      <c r="ALW165" s="26"/>
      <c r="ALX165" s="26"/>
      <c r="ALY165" s="26"/>
      <c r="ALZ165" s="26"/>
      <c r="AMA165" s="26"/>
      <c r="AMB165" s="26"/>
      <c r="AMC165" s="26"/>
      <c r="AMD165" s="26"/>
      <c r="AME165" s="26"/>
      <c r="AMF165" s="26"/>
      <c r="AMG165" s="26"/>
      <c r="AMH165" s="26"/>
      <c r="AMI165" s="26"/>
      <c r="AMJ165" s="26"/>
      <c r="AMK165" s="26"/>
    </row>
    <row r="166" spans="1:1025" s="55" customFormat="1" ht="25.5" x14ac:dyDescent="0.25">
      <c r="A166" s="42">
        <v>59</v>
      </c>
      <c r="B166" s="36" t="s">
        <v>47</v>
      </c>
      <c r="C166" s="36" t="s">
        <v>125</v>
      </c>
      <c r="D166" s="43" t="s">
        <v>39</v>
      </c>
      <c r="E166" s="43">
        <v>13</v>
      </c>
      <c r="F166" s="43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  <c r="AZ166" s="26"/>
      <c r="BA166" s="26"/>
      <c r="BB166" s="26"/>
      <c r="BC166" s="26"/>
      <c r="BD166" s="26"/>
      <c r="BE166" s="26"/>
      <c r="BF166" s="26"/>
      <c r="BG166" s="26"/>
      <c r="BH166" s="26"/>
      <c r="BI166" s="26"/>
      <c r="BJ166" s="26"/>
      <c r="BK166" s="26"/>
      <c r="BL166" s="26"/>
      <c r="BM166" s="26"/>
      <c r="BN166" s="26"/>
      <c r="BO166" s="26"/>
      <c r="BP166" s="26"/>
      <c r="BQ166" s="26"/>
      <c r="BR166" s="26"/>
      <c r="BS166" s="26"/>
      <c r="BT166" s="26"/>
      <c r="BU166" s="26"/>
      <c r="BV166" s="26"/>
      <c r="BW166" s="26"/>
      <c r="BX166" s="26"/>
      <c r="BY166" s="26"/>
      <c r="BZ166" s="26"/>
      <c r="CA166" s="26"/>
      <c r="CB166" s="26"/>
      <c r="CC166" s="26"/>
      <c r="CD166" s="26"/>
      <c r="CE166" s="26"/>
      <c r="CF166" s="26"/>
      <c r="CG166" s="26"/>
      <c r="CH166" s="26"/>
      <c r="CI166" s="26"/>
      <c r="CJ166" s="26"/>
      <c r="CK166" s="26"/>
      <c r="CL166" s="26"/>
      <c r="CM166" s="26"/>
      <c r="CN166" s="26"/>
      <c r="CO166" s="26"/>
      <c r="CP166" s="26"/>
      <c r="CQ166" s="26"/>
      <c r="CR166" s="26"/>
      <c r="CS166" s="26"/>
      <c r="CT166" s="26"/>
      <c r="CU166" s="26"/>
      <c r="CV166" s="26"/>
      <c r="CW166" s="26"/>
      <c r="CX166" s="26"/>
      <c r="CY166" s="26"/>
      <c r="CZ166" s="26"/>
      <c r="DA166" s="26"/>
      <c r="DB166" s="26"/>
      <c r="DC166" s="26"/>
      <c r="DD166" s="26"/>
      <c r="DE166" s="26"/>
      <c r="DF166" s="26"/>
      <c r="DG166" s="26"/>
      <c r="DH166" s="26"/>
      <c r="DI166" s="26"/>
      <c r="DJ166" s="26"/>
      <c r="DK166" s="26"/>
      <c r="DL166" s="26"/>
      <c r="DM166" s="26"/>
      <c r="DN166" s="26"/>
      <c r="DO166" s="26"/>
      <c r="DP166" s="26"/>
      <c r="DQ166" s="26"/>
      <c r="DR166" s="26"/>
      <c r="DS166" s="26"/>
      <c r="DT166" s="26"/>
      <c r="DU166" s="26"/>
      <c r="DV166" s="26"/>
      <c r="DW166" s="26"/>
      <c r="DX166" s="26"/>
      <c r="DY166" s="26"/>
      <c r="DZ166" s="26"/>
      <c r="EA166" s="26"/>
      <c r="EB166" s="26"/>
      <c r="EC166" s="26"/>
      <c r="ED166" s="26"/>
      <c r="EE166" s="26"/>
      <c r="EF166" s="26"/>
      <c r="EG166" s="26"/>
      <c r="EH166" s="26"/>
      <c r="EI166" s="26"/>
      <c r="EJ166" s="26"/>
      <c r="EK166" s="26"/>
      <c r="EL166" s="26"/>
      <c r="EM166" s="26"/>
      <c r="EN166" s="26"/>
      <c r="EO166" s="26"/>
      <c r="EP166" s="26"/>
      <c r="EQ166" s="26"/>
      <c r="ER166" s="26"/>
      <c r="ES166" s="26"/>
      <c r="ET166" s="26"/>
      <c r="EU166" s="26"/>
      <c r="EV166" s="26"/>
      <c r="EW166" s="26"/>
      <c r="EX166" s="26"/>
      <c r="EY166" s="26"/>
      <c r="EZ166" s="26"/>
      <c r="FA166" s="26"/>
      <c r="FB166" s="26"/>
      <c r="FC166" s="26"/>
      <c r="FD166" s="26"/>
      <c r="FE166" s="26"/>
      <c r="FF166" s="26"/>
      <c r="FG166" s="26"/>
      <c r="FH166" s="26"/>
      <c r="FI166" s="26"/>
      <c r="FJ166" s="26"/>
      <c r="FK166" s="26"/>
      <c r="FL166" s="26"/>
      <c r="FM166" s="26"/>
      <c r="FN166" s="26"/>
      <c r="FO166" s="26"/>
      <c r="FP166" s="26"/>
      <c r="FQ166" s="26"/>
      <c r="FR166" s="26"/>
      <c r="FS166" s="26"/>
      <c r="FT166" s="26"/>
      <c r="FU166" s="26"/>
      <c r="FV166" s="26"/>
      <c r="FW166" s="26"/>
      <c r="FX166" s="26"/>
      <c r="FY166" s="26"/>
      <c r="FZ166" s="26"/>
      <c r="GA166" s="26"/>
      <c r="GB166" s="26"/>
      <c r="GC166" s="26"/>
      <c r="GD166" s="26"/>
      <c r="GE166" s="26"/>
      <c r="GF166" s="26"/>
      <c r="GG166" s="26"/>
      <c r="GH166" s="26"/>
      <c r="GI166" s="26"/>
      <c r="GJ166" s="26"/>
      <c r="GK166" s="26"/>
      <c r="GL166" s="26"/>
      <c r="GM166" s="26"/>
      <c r="GN166" s="26"/>
      <c r="GO166" s="26"/>
      <c r="GP166" s="26"/>
      <c r="GQ166" s="26"/>
      <c r="GR166" s="26"/>
      <c r="GS166" s="26"/>
      <c r="GT166" s="26"/>
      <c r="GU166" s="26"/>
      <c r="GV166" s="26"/>
      <c r="GW166" s="26"/>
      <c r="GX166" s="26"/>
      <c r="GY166" s="26"/>
      <c r="GZ166" s="26"/>
      <c r="HA166" s="26"/>
      <c r="HB166" s="26"/>
      <c r="HC166" s="26"/>
      <c r="HD166" s="26"/>
      <c r="HE166" s="26"/>
      <c r="HF166" s="26"/>
      <c r="HG166" s="26"/>
      <c r="HH166" s="26"/>
      <c r="HI166" s="26"/>
      <c r="HJ166" s="26"/>
      <c r="HK166" s="26"/>
      <c r="HL166" s="26"/>
      <c r="HM166" s="26"/>
      <c r="HN166" s="26"/>
      <c r="HO166" s="26"/>
      <c r="HP166" s="26"/>
      <c r="HQ166" s="26"/>
      <c r="HR166" s="26"/>
      <c r="HS166" s="26"/>
      <c r="HT166" s="26"/>
      <c r="HU166" s="26"/>
      <c r="HV166" s="26"/>
      <c r="HW166" s="26"/>
      <c r="HX166" s="26"/>
      <c r="HY166" s="26"/>
      <c r="HZ166" s="26"/>
      <c r="IA166" s="26"/>
      <c r="IB166" s="26"/>
      <c r="IC166" s="26"/>
      <c r="ID166" s="26"/>
      <c r="IE166" s="26"/>
      <c r="IF166" s="26"/>
      <c r="IG166" s="26"/>
      <c r="IH166" s="26"/>
      <c r="II166" s="26"/>
      <c r="IJ166" s="26"/>
      <c r="IK166" s="26"/>
      <c r="IL166" s="26"/>
      <c r="IM166" s="26"/>
      <c r="IN166" s="26"/>
      <c r="IO166" s="26"/>
      <c r="IP166" s="26"/>
      <c r="IQ166" s="26"/>
      <c r="IR166" s="26"/>
      <c r="IS166" s="26"/>
      <c r="IT166" s="26"/>
      <c r="IU166" s="26"/>
      <c r="IV166" s="26"/>
      <c r="IW166" s="26"/>
      <c r="IX166" s="26"/>
      <c r="IY166" s="26"/>
      <c r="IZ166" s="26"/>
      <c r="JA166" s="26"/>
      <c r="JB166" s="26"/>
      <c r="JC166" s="26"/>
      <c r="JD166" s="26"/>
      <c r="JE166" s="26"/>
      <c r="JF166" s="26"/>
      <c r="JG166" s="26"/>
      <c r="JH166" s="26"/>
      <c r="JI166" s="26"/>
      <c r="JJ166" s="26"/>
      <c r="JK166" s="26"/>
      <c r="JL166" s="26"/>
      <c r="JM166" s="26"/>
      <c r="JN166" s="26"/>
      <c r="JO166" s="26"/>
      <c r="JP166" s="26"/>
      <c r="JQ166" s="26"/>
      <c r="JR166" s="26"/>
      <c r="JS166" s="26"/>
      <c r="JT166" s="26"/>
      <c r="JU166" s="26"/>
      <c r="JV166" s="26"/>
      <c r="JW166" s="26"/>
      <c r="JX166" s="26"/>
      <c r="JY166" s="26"/>
      <c r="JZ166" s="26"/>
      <c r="KA166" s="26"/>
      <c r="KB166" s="26"/>
      <c r="KC166" s="26"/>
      <c r="KD166" s="26"/>
      <c r="KE166" s="26"/>
      <c r="KF166" s="26"/>
      <c r="KG166" s="26"/>
      <c r="KH166" s="26"/>
      <c r="KI166" s="26"/>
      <c r="KJ166" s="26"/>
      <c r="KK166" s="26"/>
      <c r="KL166" s="26"/>
      <c r="KM166" s="26"/>
      <c r="KN166" s="26"/>
      <c r="KO166" s="26"/>
      <c r="KP166" s="26"/>
      <c r="KQ166" s="26"/>
      <c r="KR166" s="26"/>
      <c r="KS166" s="26"/>
      <c r="KT166" s="26"/>
      <c r="KU166" s="26"/>
      <c r="KV166" s="26"/>
      <c r="KW166" s="26"/>
      <c r="KX166" s="26"/>
      <c r="KY166" s="26"/>
      <c r="KZ166" s="26"/>
      <c r="LA166" s="26"/>
      <c r="LB166" s="26"/>
      <c r="LC166" s="26"/>
      <c r="LD166" s="26"/>
      <c r="LE166" s="26"/>
      <c r="LF166" s="26"/>
      <c r="LG166" s="26"/>
      <c r="LH166" s="26"/>
      <c r="LI166" s="26"/>
      <c r="LJ166" s="26"/>
      <c r="LK166" s="26"/>
      <c r="LL166" s="26"/>
      <c r="LM166" s="26"/>
      <c r="LN166" s="26"/>
      <c r="LO166" s="26"/>
      <c r="LP166" s="26"/>
      <c r="LQ166" s="26"/>
      <c r="LR166" s="26"/>
      <c r="LS166" s="26"/>
      <c r="LT166" s="26"/>
      <c r="LU166" s="26"/>
      <c r="LV166" s="26"/>
      <c r="LW166" s="26"/>
      <c r="LX166" s="26"/>
      <c r="LY166" s="26"/>
      <c r="LZ166" s="26"/>
      <c r="MA166" s="26"/>
      <c r="MB166" s="26"/>
      <c r="MC166" s="26"/>
      <c r="MD166" s="26"/>
      <c r="ME166" s="26"/>
      <c r="MF166" s="26"/>
      <c r="MG166" s="26"/>
      <c r="MH166" s="26"/>
      <c r="MI166" s="26"/>
      <c r="MJ166" s="26"/>
      <c r="MK166" s="26"/>
      <c r="ML166" s="26"/>
      <c r="MM166" s="26"/>
      <c r="MN166" s="26"/>
      <c r="MO166" s="26"/>
      <c r="MP166" s="26"/>
      <c r="MQ166" s="26"/>
      <c r="MR166" s="26"/>
      <c r="MS166" s="26"/>
      <c r="MT166" s="26"/>
      <c r="MU166" s="26"/>
      <c r="MV166" s="26"/>
      <c r="MW166" s="26"/>
      <c r="MX166" s="26"/>
      <c r="MY166" s="26"/>
      <c r="MZ166" s="26"/>
      <c r="NA166" s="26"/>
      <c r="NB166" s="26"/>
      <c r="NC166" s="26"/>
      <c r="ND166" s="26"/>
      <c r="NE166" s="26"/>
      <c r="NF166" s="26"/>
      <c r="NG166" s="26"/>
      <c r="NH166" s="26"/>
      <c r="NI166" s="26"/>
      <c r="NJ166" s="26"/>
      <c r="NK166" s="26"/>
      <c r="NL166" s="26"/>
      <c r="NM166" s="26"/>
      <c r="NN166" s="26"/>
      <c r="NO166" s="26"/>
      <c r="NP166" s="26"/>
      <c r="NQ166" s="26"/>
      <c r="NR166" s="26"/>
      <c r="NS166" s="26"/>
      <c r="NT166" s="26"/>
      <c r="NU166" s="26"/>
      <c r="NV166" s="26"/>
      <c r="NW166" s="26"/>
      <c r="NX166" s="26"/>
      <c r="NY166" s="26"/>
      <c r="NZ166" s="26"/>
      <c r="OA166" s="26"/>
      <c r="OB166" s="26"/>
      <c r="OC166" s="26"/>
      <c r="OD166" s="26"/>
      <c r="OE166" s="26"/>
      <c r="OF166" s="26"/>
      <c r="OG166" s="26"/>
      <c r="OH166" s="26"/>
      <c r="OI166" s="26"/>
      <c r="OJ166" s="26"/>
      <c r="OK166" s="26"/>
      <c r="OL166" s="26"/>
      <c r="OM166" s="26"/>
      <c r="ON166" s="26"/>
      <c r="OO166" s="26"/>
      <c r="OP166" s="26"/>
      <c r="OQ166" s="26"/>
      <c r="OR166" s="26"/>
      <c r="OS166" s="26"/>
      <c r="OT166" s="26"/>
      <c r="OU166" s="26"/>
      <c r="OV166" s="26"/>
      <c r="OW166" s="26"/>
      <c r="OX166" s="26"/>
      <c r="OY166" s="26"/>
      <c r="OZ166" s="26"/>
      <c r="PA166" s="26"/>
      <c r="PB166" s="26"/>
      <c r="PC166" s="26"/>
      <c r="PD166" s="26"/>
      <c r="PE166" s="26"/>
      <c r="PF166" s="26"/>
      <c r="PG166" s="26"/>
      <c r="PH166" s="26"/>
      <c r="PI166" s="26"/>
      <c r="PJ166" s="26"/>
      <c r="PK166" s="26"/>
      <c r="PL166" s="26"/>
      <c r="PM166" s="26"/>
      <c r="PN166" s="26"/>
      <c r="PO166" s="26"/>
      <c r="PP166" s="26"/>
      <c r="PQ166" s="26"/>
      <c r="PR166" s="26"/>
      <c r="PS166" s="26"/>
      <c r="PT166" s="26"/>
      <c r="PU166" s="26"/>
      <c r="PV166" s="26"/>
      <c r="PW166" s="26"/>
      <c r="PX166" s="26"/>
      <c r="PY166" s="26"/>
      <c r="PZ166" s="26"/>
      <c r="QA166" s="26"/>
      <c r="QB166" s="26"/>
      <c r="QC166" s="26"/>
      <c r="QD166" s="26"/>
      <c r="QE166" s="26"/>
      <c r="QF166" s="26"/>
      <c r="QG166" s="26"/>
      <c r="QH166" s="26"/>
      <c r="QI166" s="26"/>
      <c r="QJ166" s="26"/>
      <c r="QK166" s="26"/>
      <c r="QL166" s="26"/>
      <c r="QM166" s="26"/>
      <c r="QN166" s="26"/>
      <c r="QO166" s="26"/>
      <c r="QP166" s="26"/>
      <c r="QQ166" s="26"/>
      <c r="QR166" s="26"/>
      <c r="QS166" s="26"/>
      <c r="QT166" s="26"/>
      <c r="QU166" s="26"/>
      <c r="QV166" s="26"/>
      <c r="QW166" s="26"/>
      <c r="QX166" s="26"/>
      <c r="QY166" s="26"/>
      <c r="QZ166" s="26"/>
      <c r="RA166" s="26"/>
      <c r="RB166" s="26"/>
      <c r="RC166" s="26"/>
      <c r="RD166" s="26"/>
      <c r="RE166" s="26"/>
      <c r="RF166" s="26"/>
      <c r="RG166" s="26"/>
      <c r="RH166" s="26"/>
      <c r="RI166" s="26"/>
      <c r="RJ166" s="26"/>
      <c r="RK166" s="26"/>
      <c r="RL166" s="26"/>
      <c r="RM166" s="26"/>
      <c r="RN166" s="26"/>
      <c r="RO166" s="26"/>
      <c r="RP166" s="26"/>
      <c r="RQ166" s="26"/>
      <c r="RR166" s="26"/>
      <c r="RS166" s="26"/>
      <c r="RT166" s="26"/>
      <c r="RU166" s="26"/>
      <c r="RV166" s="26"/>
      <c r="RW166" s="26"/>
      <c r="RX166" s="26"/>
      <c r="RY166" s="26"/>
      <c r="RZ166" s="26"/>
      <c r="SA166" s="26"/>
      <c r="SB166" s="26"/>
      <c r="SC166" s="26"/>
      <c r="SD166" s="26"/>
      <c r="SE166" s="26"/>
      <c r="SF166" s="26"/>
      <c r="SG166" s="26"/>
      <c r="SH166" s="26"/>
      <c r="SI166" s="26"/>
      <c r="SJ166" s="26"/>
      <c r="SK166" s="26"/>
      <c r="SL166" s="26"/>
      <c r="SM166" s="26"/>
      <c r="SN166" s="26"/>
      <c r="SO166" s="26"/>
      <c r="SP166" s="26"/>
      <c r="SQ166" s="26"/>
      <c r="SR166" s="26"/>
      <c r="SS166" s="26"/>
      <c r="ST166" s="26"/>
      <c r="SU166" s="26"/>
      <c r="SV166" s="26"/>
      <c r="SW166" s="26"/>
      <c r="SX166" s="26"/>
      <c r="SY166" s="26"/>
      <c r="SZ166" s="26"/>
      <c r="TA166" s="26"/>
      <c r="TB166" s="26"/>
      <c r="TC166" s="26"/>
      <c r="TD166" s="26"/>
      <c r="TE166" s="26"/>
      <c r="TF166" s="26"/>
      <c r="TG166" s="26"/>
      <c r="TH166" s="26"/>
      <c r="TI166" s="26"/>
      <c r="TJ166" s="26"/>
      <c r="TK166" s="26"/>
      <c r="TL166" s="26"/>
      <c r="TM166" s="26"/>
      <c r="TN166" s="26"/>
      <c r="TO166" s="26"/>
      <c r="TP166" s="26"/>
      <c r="TQ166" s="26"/>
      <c r="TR166" s="26"/>
      <c r="TS166" s="26"/>
      <c r="TT166" s="26"/>
      <c r="TU166" s="26"/>
      <c r="TV166" s="26"/>
      <c r="TW166" s="26"/>
      <c r="TX166" s="26"/>
      <c r="TY166" s="26"/>
      <c r="TZ166" s="26"/>
      <c r="UA166" s="26"/>
      <c r="UB166" s="26"/>
      <c r="UC166" s="26"/>
      <c r="UD166" s="26"/>
      <c r="UE166" s="26"/>
      <c r="UF166" s="26"/>
      <c r="UG166" s="26"/>
      <c r="UH166" s="26"/>
      <c r="UI166" s="26"/>
      <c r="UJ166" s="26"/>
      <c r="UK166" s="26"/>
      <c r="UL166" s="26"/>
      <c r="UM166" s="26"/>
      <c r="UN166" s="26"/>
      <c r="UO166" s="26"/>
      <c r="UP166" s="26"/>
      <c r="UQ166" s="26"/>
      <c r="UR166" s="26"/>
      <c r="US166" s="26"/>
      <c r="UT166" s="26"/>
      <c r="UU166" s="26"/>
      <c r="UV166" s="26"/>
      <c r="UW166" s="26"/>
      <c r="UX166" s="26"/>
      <c r="UY166" s="26"/>
      <c r="UZ166" s="26"/>
      <c r="VA166" s="26"/>
      <c r="VB166" s="26"/>
      <c r="VC166" s="26"/>
      <c r="VD166" s="26"/>
      <c r="VE166" s="26"/>
      <c r="VF166" s="26"/>
      <c r="VG166" s="26"/>
      <c r="VH166" s="26"/>
      <c r="VI166" s="26"/>
      <c r="VJ166" s="26"/>
      <c r="VK166" s="26"/>
      <c r="VL166" s="26"/>
      <c r="VM166" s="26"/>
      <c r="VN166" s="26"/>
      <c r="VO166" s="26"/>
      <c r="VP166" s="26"/>
      <c r="VQ166" s="26"/>
      <c r="VR166" s="26"/>
      <c r="VS166" s="26"/>
      <c r="VT166" s="26"/>
      <c r="VU166" s="26"/>
      <c r="VV166" s="26"/>
      <c r="VW166" s="26"/>
      <c r="VX166" s="26"/>
      <c r="VY166" s="26"/>
      <c r="VZ166" s="26"/>
      <c r="WA166" s="26"/>
      <c r="WB166" s="26"/>
      <c r="WC166" s="26"/>
      <c r="WD166" s="26"/>
      <c r="WE166" s="26"/>
      <c r="WF166" s="26"/>
      <c r="WG166" s="26"/>
      <c r="WH166" s="26"/>
      <c r="WI166" s="26"/>
      <c r="WJ166" s="26"/>
      <c r="WK166" s="26"/>
      <c r="WL166" s="26"/>
      <c r="WM166" s="26"/>
      <c r="WN166" s="26"/>
      <c r="WO166" s="26"/>
      <c r="WP166" s="26"/>
      <c r="WQ166" s="26"/>
      <c r="WR166" s="26"/>
      <c r="WS166" s="26"/>
      <c r="WT166" s="26"/>
      <c r="WU166" s="26"/>
      <c r="WV166" s="26"/>
      <c r="WW166" s="26"/>
      <c r="WX166" s="26"/>
      <c r="WY166" s="26"/>
      <c r="WZ166" s="26"/>
      <c r="XA166" s="26"/>
      <c r="XB166" s="26"/>
      <c r="XC166" s="26"/>
      <c r="XD166" s="26"/>
      <c r="XE166" s="26"/>
      <c r="XF166" s="26"/>
      <c r="XG166" s="26"/>
      <c r="XH166" s="26"/>
      <c r="XI166" s="26"/>
      <c r="XJ166" s="26"/>
      <c r="XK166" s="26"/>
      <c r="XL166" s="26"/>
      <c r="XM166" s="26"/>
      <c r="XN166" s="26"/>
      <c r="XO166" s="26"/>
      <c r="XP166" s="26"/>
      <c r="XQ166" s="26"/>
      <c r="XR166" s="26"/>
      <c r="XS166" s="26"/>
      <c r="XT166" s="26"/>
      <c r="XU166" s="26"/>
      <c r="XV166" s="26"/>
      <c r="XW166" s="26"/>
      <c r="XX166" s="26"/>
      <c r="XY166" s="26"/>
      <c r="XZ166" s="26"/>
      <c r="YA166" s="26"/>
      <c r="YB166" s="26"/>
      <c r="YC166" s="26"/>
      <c r="YD166" s="26"/>
      <c r="YE166" s="26"/>
      <c r="YF166" s="26"/>
      <c r="YG166" s="26"/>
      <c r="YH166" s="26"/>
      <c r="YI166" s="26"/>
      <c r="YJ166" s="26"/>
      <c r="YK166" s="26"/>
      <c r="YL166" s="26"/>
      <c r="YM166" s="26"/>
      <c r="YN166" s="26"/>
      <c r="YO166" s="26"/>
      <c r="YP166" s="26"/>
      <c r="YQ166" s="26"/>
      <c r="YR166" s="26"/>
      <c r="YS166" s="26"/>
      <c r="YT166" s="26"/>
      <c r="YU166" s="26"/>
      <c r="YV166" s="26"/>
      <c r="YW166" s="26"/>
      <c r="YX166" s="26"/>
      <c r="YY166" s="26"/>
      <c r="YZ166" s="26"/>
      <c r="ZA166" s="26"/>
      <c r="ZB166" s="26"/>
      <c r="ZC166" s="26"/>
      <c r="ZD166" s="26"/>
      <c r="ZE166" s="26"/>
      <c r="ZF166" s="26"/>
      <c r="ZG166" s="26"/>
      <c r="ZH166" s="26"/>
      <c r="ZI166" s="26"/>
      <c r="ZJ166" s="26"/>
      <c r="ZK166" s="26"/>
      <c r="ZL166" s="26"/>
      <c r="ZM166" s="26"/>
      <c r="ZN166" s="26"/>
      <c r="ZO166" s="26"/>
      <c r="ZP166" s="26"/>
      <c r="ZQ166" s="26"/>
      <c r="ZR166" s="26"/>
      <c r="ZS166" s="26"/>
      <c r="ZT166" s="26"/>
      <c r="ZU166" s="26"/>
      <c r="ZV166" s="26"/>
      <c r="ZW166" s="26"/>
      <c r="ZX166" s="26"/>
      <c r="ZY166" s="26"/>
      <c r="ZZ166" s="26"/>
      <c r="AAA166" s="26"/>
      <c r="AAB166" s="26"/>
      <c r="AAC166" s="26"/>
      <c r="AAD166" s="26"/>
      <c r="AAE166" s="26"/>
      <c r="AAF166" s="26"/>
      <c r="AAG166" s="26"/>
      <c r="AAH166" s="26"/>
      <c r="AAI166" s="26"/>
      <c r="AAJ166" s="26"/>
      <c r="AAK166" s="26"/>
      <c r="AAL166" s="26"/>
      <c r="AAM166" s="26"/>
      <c r="AAN166" s="26"/>
      <c r="AAO166" s="26"/>
      <c r="AAP166" s="26"/>
      <c r="AAQ166" s="26"/>
      <c r="AAR166" s="26"/>
      <c r="AAS166" s="26"/>
      <c r="AAT166" s="26"/>
      <c r="AAU166" s="26"/>
      <c r="AAV166" s="26"/>
      <c r="AAW166" s="26"/>
      <c r="AAX166" s="26"/>
      <c r="AAY166" s="26"/>
      <c r="AAZ166" s="26"/>
      <c r="ABA166" s="26"/>
      <c r="ABB166" s="26"/>
      <c r="ABC166" s="26"/>
      <c r="ABD166" s="26"/>
      <c r="ABE166" s="26"/>
      <c r="ABF166" s="26"/>
      <c r="ABG166" s="26"/>
      <c r="ABH166" s="26"/>
      <c r="ABI166" s="26"/>
      <c r="ABJ166" s="26"/>
      <c r="ABK166" s="26"/>
      <c r="ABL166" s="26"/>
      <c r="ABM166" s="26"/>
      <c r="ABN166" s="26"/>
      <c r="ABO166" s="26"/>
      <c r="ABP166" s="26"/>
      <c r="ABQ166" s="26"/>
      <c r="ABR166" s="26"/>
      <c r="ABS166" s="26"/>
      <c r="ABT166" s="26"/>
      <c r="ABU166" s="26"/>
      <c r="ABV166" s="26"/>
      <c r="ABW166" s="26"/>
      <c r="ABX166" s="26"/>
      <c r="ABY166" s="26"/>
      <c r="ABZ166" s="26"/>
      <c r="ACA166" s="26"/>
      <c r="ACB166" s="26"/>
      <c r="ACC166" s="26"/>
      <c r="ACD166" s="26"/>
      <c r="ACE166" s="26"/>
      <c r="ACF166" s="26"/>
      <c r="ACG166" s="26"/>
      <c r="ACH166" s="26"/>
      <c r="ACI166" s="26"/>
      <c r="ACJ166" s="26"/>
      <c r="ACK166" s="26"/>
      <c r="ACL166" s="26"/>
      <c r="ACM166" s="26"/>
      <c r="ACN166" s="26"/>
      <c r="ACO166" s="26"/>
      <c r="ACP166" s="26"/>
      <c r="ACQ166" s="26"/>
      <c r="ACR166" s="26"/>
      <c r="ACS166" s="26"/>
      <c r="ACT166" s="26"/>
      <c r="ACU166" s="26"/>
      <c r="ACV166" s="26"/>
      <c r="ACW166" s="26"/>
      <c r="ACX166" s="26"/>
      <c r="ACY166" s="26"/>
      <c r="ACZ166" s="26"/>
      <c r="ADA166" s="26"/>
      <c r="ADB166" s="26"/>
      <c r="ADC166" s="26"/>
      <c r="ADD166" s="26"/>
      <c r="ADE166" s="26"/>
      <c r="ADF166" s="26"/>
      <c r="ADG166" s="26"/>
      <c r="ADH166" s="26"/>
      <c r="ADI166" s="26"/>
      <c r="ADJ166" s="26"/>
      <c r="ADK166" s="26"/>
      <c r="ADL166" s="26"/>
      <c r="ADM166" s="26"/>
      <c r="ADN166" s="26"/>
      <c r="ADO166" s="26"/>
      <c r="ADP166" s="26"/>
      <c r="ADQ166" s="26"/>
      <c r="ADR166" s="26"/>
      <c r="ADS166" s="26"/>
      <c r="ADT166" s="26"/>
      <c r="ADU166" s="26"/>
      <c r="ADV166" s="26"/>
      <c r="ADW166" s="26"/>
      <c r="ADX166" s="26"/>
      <c r="ADY166" s="26"/>
      <c r="ADZ166" s="26"/>
      <c r="AEA166" s="26"/>
      <c r="AEB166" s="26"/>
      <c r="AEC166" s="26"/>
      <c r="AED166" s="26"/>
      <c r="AEE166" s="26"/>
      <c r="AEF166" s="26"/>
      <c r="AEG166" s="26"/>
      <c r="AEH166" s="26"/>
      <c r="AEI166" s="26"/>
      <c r="AEJ166" s="26"/>
      <c r="AEK166" s="26"/>
      <c r="AEL166" s="26"/>
      <c r="AEM166" s="26"/>
      <c r="AEN166" s="26"/>
      <c r="AEO166" s="26"/>
      <c r="AEP166" s="26"/>
      <c r="AEQ166" s="26"/>
      <c r="AER166" s="26"/>
      <c r="AES166" s="26"/>
      <c r="AET166" s="26"/>
      <c r="AEU166" s="26"/>
      <c r="AEV166" s="26"/>
      <c r="AEW166" s="26"/>
      <c r="AEX166" s="26"/>
      <c r="AEY166" s="26"/>
      <c r="AEZ166" s="26"/>
      <c r="AFA166" s="26"/>
      <c r="AFB166" s="26"/>
      <c r="AFC166" s="26"/>
      <c r="AFD166" s="26"/>
      <c r="AFE166" s="26"/>
      <c r="AFF166" s="26"/>
      <c r="AFG166" s="26"/>
      <c r="AFH166" s="26"/>
      <c r="AFI166" s="26"/>
      <c r="AFJ166" s="26"/>
      <c r="AFK166" s="26"/>
      <c r="AFL166" s="26"/>
      <c r="AFM166" s="26"/>
      <c r="AFN166" s="26"/>
      <c r="AFO166" s="26"/>
      <c r="AFP166" s="26"/>
      <c r="AFQ166" s="26"/>
      <c r="AFR166" s="26"/>
      <c r="AFS166" s="26"/>
      <c r="AFT166" s="26"/>
      <c r="AFU166" s="26"/>
      <c r="AFV166" s="26"/>
      <c r="AFW166" s="26"/>
      <c r="AFX166" s="26"/>
      <c r="AFY166" s="26"/>
      <c r="AFZ166" s="26"/>
      <c r="AGA166" s="26"/>
      <c r="AGB166" s="26"/>
      <c r="AGC166" s="26"/>
      <c r="AGD166" s="26"/>
      <c r="AGE166" s="26"/>
      <c r="AGF166" s="26"/>
      <c r="AGG166" s="26"/>
      <c r="AGH166" s="26"/>
      <c r="AGI166" s="26"/>
      <c r="AGJ166" s="26"/>
      <c r="AGK166" s="26"/>
      <c r="AGL166" s="26"/>
      <c r="AGM166" s="26"/>
      <c r="AGN166" s="26"/>
      <c r="AGO166" s="26"/>
      <c r="AGP166" s="26"/>
      <c r="AGQ166" s="26"/>
      <c r="AGR166" s="26"/>
      <c r="AGS166" s="26"/>
      <c r="AGT166" s="26"/>
      <c r="AGU166" s="26"/>
      <c r="AGV166" s="26"/>
      <c r="AGW166" s="26"/>
      <c r="AGX166" s="26"/>
      <c r="AGY166" s="26"/>
      <c r="AGZ166" s="26"/>
      <c r="AHA166" s="26"/>
      <c r="AHB166" s="26"/>
      <c r="AHC166" s="26"/>
      <c r="AHD166" s="26"/>
      <c r="AHE166" s="26"/>
      <c r="AHF166" s="26"/>
      <c r="AHG166" s="26"/>
      <c r="AHH166" s="26"/>
      <c r="AHI166" s="26"/>
      <c r="AHJ166" s="26"/>
      <c r="AHK166" s="26"/>
      <c r="AHL166" s="26"/>
      <c r="AHM166" s="26"/>
      <c r="AHN166" s="26"/>
      <c r="AHO166" s="26"/>
      <c r="AHP166" s="26"/>
      <c r="AHQ166" s="26"/>
      <c r="AHR166" s="26"/>
      <c r="AHS166" s="26"/>
      <c r="AHT166" s="26"/>
      <c r="AHU166" s="26"/>
      <c r="AHV166" s="26"/>
      <c r="AHW166" s="26"/>
      <c r="AHX166" s="26"/>
      <c r="AHY166" s="26"/>
      <c r="AHZ166" s="26"/>
      <c r="AIA166" s="26"/>
      <c r="AIB166" s="26"/>
      <c r="AIC166" s="26"/>
      <c r="AID166" s="26"/>
      <c r="AIE166" s="26"/>
      <c r="AIF166" s="26"/>
      <c r="AIG166" s="26"/>
      <c r="AIH166" s="26"/>
      <c r="AII166" s="26"/>
      <c r="AIJ166" s="26"/>
      <c r="AIK166" s="26"/>
      <c r="AIL166" s="26"/>
      <c r="AIM166" s="26"/>
      <c r="AIN166" s="26"/>
      <c r="AIO166" s="26"/>
      <c r="AIP166" s="26"/>
      <c r="AIQ166" s="26"/>
      <c r="AIR166" s="26"/>
      <c r="AIS166" s="26"/>
      <c r="AIT166" s="26"/>
      <c r="AIU166" s="26"/>
      <c r="AIV166" s="26"/>
      <c r="AIW166" s="26"/>
      <c r="AIX166" s="26"/>
      <c r="AIY166" s="26"/>
      <c r="AIZ166" s="26"/>
      <c r="AJA166" s="26"/>
      <c r="AJB166" s="26"/>
      <c r="AJC166" s="26"/>
      <c r="AJD166" s="26"/>
      <c r="AJE166" s="26"/>
      <c r="AJF166" s="26"/>
      <c r="AJG166" s="26"/>
      <c r="AJH166" s="26"/>
      <c r="AJI166" s="26"/>
      <c r="AJJ166" s="26"/>
      <c r="AJK166" s="26"/>
      <c r="AJL166" s="26"/>
      <c r="AJM166" s="26"/>
      <c r="AJN166" s="26"/>
      <c r="AJO166" s="26"/>
      <c r="AJP166" s="26"/>
      <c r="AJQ166" s="26"/>
      <c r="AJR166" s="26"/>
      <c r="AJS166" s="26"/>
      <c r="AJT166" s="26"/>
      <c r="AJU166" s="26"/>
      <c r="AJV166" s="26"/>
      <c r="AJW166" s="26"/>
      <c r="AJX166" s="26"/>
      <c r="AJY166" s="26"/>
      <c r="AJZ166" s="26"/>
      <c r="AKA166" s="26"/>
      <c r="AKB166" s="26"/>
      <c r="AKC166" s="26"/>
      <c r="AKD166" s="26"/>
      <c r="AKE166" s="26"/>
      <c r="AKF166" s="26"/>
      <c r="AKG166" s="26"/>
      <c r="AKH166" s="26"/>
      <c r="AKI166" s="26"/>
      <c r="AKJ166" s="26"/>
      <c r="AKK166" s="26"/>
      <c r="AKL166" s="26"/>
      <c r="AKM166" s="26"/>
      <c r="AKN166" s="26"/>
      <c r="AKO166" s="26"/>
      <c r="AKP166" s="26"/>
      <c r="AKQ166" s="26"/>
      <c r="AKR166" s="26"/>
      <c r="AKS166" s="26"/>
      <c r="AKT166" s="26"/>
      <c r="AKU166" s="26"/>
      <c r="AKV166" s="26"/>
      <c r="AKW166" s="26"/>
      <c r="AKX166" s="26"/>
      <c r="AKY166" s="26"/>
      <c r="AKZ166" s="26"/>
      <c r="ALA166" s="26"/>
      <c r="ALB166" s="26"/>
      <c r="ALC166" s="26"/>
      <c r="ALD166" s="26"/>
      <c r="ALE166" s="26"/>
      <c r="ALF166" s="26"/>
      <c r="ALG166" s="26"/>
      <c r="ALH166" s="26"/>
      <c r="ALI166" s="26"/>
      <c r="ALJ166" s="26"/>
      <c r="ALK166" s="26"/>
      <c r="ALL166" s="26"/>
      <c r="ALM166" s="26"/>
      <c r="ALN166" s="26"/>
      <c r="ALO166" s="26"/>
      <c r="ALP166" s="26"/>
      <c r="ALQ166" s="26"/>
      <c r="ALR166" s="26"/>
      <c r="ALS166" s="26"/>
      <c r="ALT166" s="26"/>
      <c r="ALU166" s="26"/>
      <c r="ALV166" s="26"/>
      <c r="ALW166" s="26"/>
      <c r="ALX166" s="26"/>
      <c r="ALY166" s="26"/>
      <c r="ALZ166" s="26"/>
      <c r="AMA166" s="26"/>
      <c r="AMB166" s="26"/>
      <c r="AMC166" s="26"/>
      <c r="AMD166" s="26"/>
      <c r="AME166" s="26"/>
      <c r="AMF166" s="26"/>
      <c r="AMG166" s="26"/>
      <c r="AMH166" s="26"/>
      <c r="AMI166" s="26"/>
      <c r="AMJ166" s="26"/>
      <c r="AMK166" s="26"/>
    </row>
    <row r="167" spans="1:1025" s="55" customFormat="1" x14ac:dyDescent="0.25">
      <c r="A167" s="42"/>
      <c r="B167" s="36"/>
      <c r="C167" s="36"/>
      <c r="D167" s="43"/>
      <c r="E167" s="43" t="s">
        <v>9</v>
      </c>
      <c r="F167" s="43">
        <f>E166</f>
        <v>13</v>
      </c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  <c r="AW167" s="26"/>
      <c r="AX167" s="26"/>
      <c r="AY167" s="26"/>
      <c r="AZ167" s="26"/>
      <c r="BA167" s="26"/>
      <c r="BB167" s="26"/>
      <c r="BC167" s="26"/>
      <c r="BD167" s="26"/>
      <c r="BE167" s="26"/>
      <c r="BF167" s="26"/>
      <c r="BG167" s="26"/>
      <c r="BH167" s="26"/>
      <c r="BI167" s="26"/>
      <c r="BJ167" s="26"/>
      <c r="BK167" s="26"/>
      <c r="BL167" s="26"/>
      <c r="BM167" s="26"/>
      <c r="BN167" s="26"/>
      <c r="BO167" s="26"/>
      <c r="BP167" s="26"/>
      <c r="BQ167" s="26"/>
      <c r="BR167" s="26"/>
      <c r="BS167" s="26"/>
      <c r="BT167" s="26"/>
      <c r="BU167" s="26"/>
      <c r="BV167" s="26"/>
      <c r="BW167" s="26"/>
      <c r="BX167" s="26"/>
      <c r="BY167" s="26"/>
      <c r="BZ167" s="26"/>
      <c r="CA167" s="26"/>
      <c r="CB167" s="26"/>
      <c r="CC167" s="26"/>
      <c r="CD167" s="26"/>
      <c r="CE167" s="26"/>
      <c r="CF167" s="26"/>
      <c r="CG167" s="26"/>
      <c r="CH167" s="26"/>
      <c r="CI167" s="26"/>
      <c r="CJ167" s="26"/>
      <c r="CK167" s="26"/>
      <c r="CL167" s="26"/>
      <c r="CM167" s="26"/>
      <c r="CN167" s="26"/>
      <c r="CO167" s="26"/>
      <c r="CP167" s="26"/>
      <c r="CQ167" s="26"/>
      <c r="CR167" s="26"/>
      <c r="CS167" s="26"/>
      <c r="CT167" s="26"/>
      <c r="CU167" s="26"/>
      <c r="CV167" s="26"/>
      <c r="CW167" s="26"/>
      <c r="CX167" s="26"/>
      <c r="CY167" s="26"/>
      <c r="CZ167" s="26"/>
      <c r="DA167" s="26"/>
      <c r="DB167" s="26"/>
      <c r="DC167" s="26"/>
      <c r="DD167" s="26"/>
      <c r="DE167" s="26"/>
      <c r="DF167" s="26"/>
      <c r="DG167" s="26"/>
      <c r="DH167" s="26"/>
      <c r="DI167" s="26"/>
      <c r="DJ167" s="26"/>
      <c r="DK167" s="26"/>
      <c r="DL167" s="26"/>
      <c r="DM167" s="26"/>
      <c r="DN167" s="26"/>
      <c r="DO167" s="26"/>
      <c r="DP167" s="26"/>
      <c r="DQ167" s="26"/>
      <c r="DR167" s="26"/>
      <c r="DS167" s="26"/>
      <c r="DT167" s="26"/>
      <c r="DU167" s="26"/>
      <c r="DV167" s="26"/>
      <c r="DW167" s="26"/>
      <c r="DX167" s="26"/>
      <c r="DY167" s="26"/>
      <c r="DZ167" s="26"/>
      <c r="EA167" s="26"/>
      <c r="EB167" s="26"/>
      <c r="EC167" s="26"/>
      <c r="ED167" s="26"/>
      <c r="EE167" s="26"/>
      <c r="EF167" s="26"/>
      <c r="EG167" s="26"/>
      <c r="EH167" s="26"/>
      <c r="EI167" s="26"/>
      <c r="EJ167" s="26"/>
      <c r="EK167" s="26"/>
      <c r="EL167" s="26"/>
      <c r="EM167" s="26"/>
      <c r="EN167" s="26"/>
      <c r="EO167" s="26"/>
      <c r="EP167" s="26"/>
      <c r="EQ167" s="26"/>
      <c r="ER167" s="26"/>
      <c r="ES167" s="26"/>
      <c r="ET167" s="26"/>
      <c r="EU167" s="26"/>
      <c r="EV167" s="26"/>
      <c r="EW167" s="26"/>
      <c r="EX167" s="26"/>
      <c r="EY167" s="26"/>
      <c r="EZ167" s="26"/>
      <c r="FA167" s="26"/>
      <c r="FB167" s="26"/>
      <c r="FC167" s="26"/>
      <c r="FD167" s="26"/>
      <c r="FE167" s="26"/>
      <c r="FF167" s="26"/>
      <c r="FG167" s="26"/>
      <c r="FH167" s="26"/>
      <c r="FI167" s="26"/>
      <c r="FJ167" s="26"/>
      <c r="FK167" s="26"/>
      <c r="FL167" s="26"/>
      <c r="FM167" s="26"/>
      <c r="FN167" s="26"/>
      <c r="FO167" s="26"/>
      <c r="FP167" s="26"/>
      <c r="FQ167" s="26"/>
      <c r="FR167" s="26"/>
      <c r="FS167" s="26"/>
      <c r="FT167" s="26"/>
      <c r="FU167" s="26"/>
      <c r="FV167" s="26"/>
      <c r="FW167" s="26"/>
      <c r="FX167" s="26"/>
      <c r="FY167" s="26"/>
      <c r="FZ167" s="26"/>
      <c r="GA167" s="26"/>
      <c r="GB167" s="26"/>
      <c r="GC167" s="26"/>
      <c r="GD167" s="26"/>
      <c r="GE167" s="26"/>
      <c r="GF167" s="26"/>
      <c r="GG167" s="26"/>
      <c r="GH167" s="26"/>
      <c r="GI167" s="26"/>
      <c r="GJ167" s="26"/>
      <c r="GK167" s="26"/>
      <c r="GL167" s="26"/>
      <c r="GM167" s="26"/>
      <c r="GN167" s="26"/>
      <c r="GO167" s="26"/>
      <c r="GP167" s="26"/>
      <c r="GQ167" s="26"/>
      <c r="GR167" s="26"/>
      <c r="GS167" s="26"/>
      <c r="GT167" s="26"/>
      <c r="GU167" s="26"/>
      <c r="GV167" s="26"/>
      <c r="GW167" s="26"/>
      <c r="GX167" s="26"/>
      <c r="GY167" s="26"/>
      <c r="GZ167" s="26"/>
      <c r="HA167" s="26"/>
      <c r="HB167" s="26"/>
      <c r="HC167" s="26"/>
      <c r="HD167" s="26"/>
      <c r="HE167" s="26"/>
      <c r="HF167" s="26"/>
      <c r="HG167" s="26"/>
      <c r="HH167" s="26"/>
      <c r="HI167" s="26"/>
      <c r="HJ167" s="26"/>
      <c r="HK167" s="26"/>
      <c r="HL167" s="26"/>
      <c r="HM167" s="26"/>
      <c r="HN167" s="26"/>
      <c r="HO167" s="26"/>
      <c r="HP167" s="26"/>
      <c r="HQ167" s="26"/>
      <c r="HR167" s="26"/>
      <c r="HS167" s="26"/>
      <c r="HT167" s="26"/>
      <c r="HU167" s="26"/>
      <c r="HV167" s="26"/>
      <c r="HW167" s="26"/>
      <c r="HX167" s="26"/>
      <c r="HY167" s="26"/>
      <c r="HZ167" s="26"/>
      <c r="IA167" s="26"/>
      <c r="IB167" s="26"/>
      <c r="IC167" s="26"/>
      <c r="ID167" s="26"/>
      <c r="IE167" s="26"/>
      <c r="IF167" s="26"/>
      <c r="IG167" s="26"/>
      <c r="IH167" s="26"/>
      <c r="II167" s="26"/>
      <c r="IJ167" s="26"/>
      <c r="IK167" s="26"/>
      <c r="IL167" s="26"/>
      <c r="IM167" s="26"/>
      <c r="IN167" s="26"/>
      <c r="IO167" s="26"/>
      <c r="IP167" s="26"/>
      <c r="IQ167" s="26"/>
      <c r="IR167" s="26"/>
      <c r="IS167" s="26"/>
      <c r="IT167" s="26"/>
      <c r="IU167" s="26"/>
      <c r="IV167" s="26"/>
      <c r="IW167" s="26"/>
      <c r="IX167" s="26"/>
      <c r="IY167" s="26"/>
      <c r="IZ167" s="26"/>
      <c r="JA167" s="26"/>
      <c r="JB167" s="26"/>
      <c r="JC167" s="26"/>
      <c r="JD167" s="26"/>
      <c r="JE167" s="26"/>
      <c r="JF167" s="26"/>
      <c r="JG167" s="26"/>
      <c r="JH167" s="26"/>
      <c r="JI167" s="26"/>
      <c r="JJ167" s="26"/>
      <c r="JK167" s="26"/>
      <c r="JL167" s="26"/>
      <c r="JM167" s="26"/>
      <c r="JN167" s="26"/>
      <c r="JO167" s="26"/>
      <c r="JP167" s="26"/>
      <c r="JQ167" s="26"/>
      <c r="JR167" s="26"/>
      <c r="JS167" s="26"/>
      <c r="JT167" s="26"/>
      <c r="JU167" s="26"/>
      <c r="JV167" s="26"/>
      <c r="JW167" s="26"/>
      <c r="JX167" s="26"/>
      <c r="JY167" s="26"/>
      <c r="JZ167" s="26"/>
      <c r="KA167" s="26"/>
      <c r="KB167" s="26"/>
      <c r="KC167" s="26"/>
      <c r="KD167" s="26"/>
      <c r="KE167" s="26"/>
      <c r="KF167" s="26"/>
      <c r="KG167" s="26"/>
      <c r="KH167" s="26"/>
      <c r="KI167" s="26"/>
      <c r="KJ167" s="26"/>
      <c r="KK167" s="26"/>
      <c r="KL167" s="26"/>
      <c r="KM167" s="26"/>
      <c r="KN167" s="26"/>
      <c r="KO167" s="26"/>
      <c r="KP167" s="26"/>
      <c r="KQ167" s="26"/>
      <c r="KR167" s="26"/>
      <c r="KS167" s="26"/>
      <c r="KT167" s="26"/>
      <c r="KU167" s="26"/>
      <c r="KV167" s="26"/>
      <c r="KW167" s="26"/>
      <c r="KX167" s="26"/>
      <c r="KY167" s="26"/>
      <c r="KZ167" s="26"/>
      <c r="LA167" s="26"/>
      <c r="LB167" s="26"/>
      <c r="LC167" s="26"/>
      <c r="LD167" s="26"/>
      <c r="LE167" s="26"/>
      <c r="LF167" s="26"/>
      <c r="LG167" s="26"/>
      <c r="LH167" s="26"/>
      <c r="LI167" s="26"/>
      <c r="LJ167" s="26"/>
      <c r="LK167" s="26"/>
      <c r="LL167" s="26"/>
      <c r="LM167" s="26"/>
      <c r="LN167" s="26"/>
      <c r="LO167" s="26"/>
      <c r="LP167" s="26"/>
      <c r="LQ167" s="26"/>
      <c r="LR167" s="26"/>
      <c r="LS167" s="26"/>
      <c r="LT167" s="26"/>
      <c r="LU167" s="26"/>
      <c r="LV167" s="26"/>
      <c r="LW167" s="26"/>
      <c r="LX167" s="26"/>
      <c r="LY167" s="26"/>
      <c r="LZ167" s="26"/>
      <c r="MA167" s="26"/>
      <c r="MB167" s="26"/>
      <c r="MC167" s="26"/>
      <c r="MD167" s="26"/>
      <c r="ME167" s="26"/>
      <c r="MF167" s="26"/>
      <c r="MG167" s="26"/>
      <c r="MH167" s="26"/>
      <c r="MI167" s="26"/>
      <c r="MJ167" s="26"/>
      <c r="MK167" s="26"/>
      <c r="ML167" s="26"/>
      <c r="MM167" s="26"/>
      <c r="MN167" s="26"/>
      <c r="MO167" s="26"/>
      <c r="MP167" s="26"/>
      <c r="MQ167" s="26"/>
      <c r="MR167" s="26"/>
      <c r="MS167" s="26"/>
      <c r="MT167" s="26"/>
      <c r="MU167" s="26"/>
      <c r="MV167" s="26"/>
      <c r="MW167" s="26"/>
      <c r="MX167" s="26"/>
      <c r="MY167" s="26"/>
      <c r="MZ167" s="26"/>
      <c r="NA167" s="26"/>
      <c r="NB167" s="26"/>
      <c r="NC167" s="26"/>
      <c r="ND167" s="26"/>
      <c r="NE167" s="26"/>
      <c r="NF167" s="26"/>
      <c r="NG167" s="26"/>
      <c r="NH167" s="26"/>
      <c r="NI167" s="26"/>
      <c r="NJ167" s="26"/>
      <c r="NK167" s="26"/>
      <c r="NL167" s="26"/>
      <c r="NM167" s="26"/>
      <c r="NN167" s="26"/>
      <c r="NO167" s="26"/>
      <c r="NP167" s="26"/>
      <c r="NQ167" s="26"/>
      <c r="NR167" s="26"/>
      <c r="NS167" s="26"/>
      <c r="NT167" s="26"/>
      <c r="NU167" s="26"/>
      <c r="NV167" s="26"/>
      <c r="NW167" s="26"/>
      <c r="NX167" s="26"/>
      <c r="NY167" s="26"/>
      <c r="NZ167" s="26"/>
      <c r="OA167" s="26"/>
      <c r="OB167" s="26"/>
      <c r="OC167" s="26"/>
      <c r="OD167" s="26"/>
      <c r="OE167" s="26"/>
      <c r="OF167" s="26"/>
      <c r="OG167" s="26"/>
      <c r="OH167" s="26"/>
      <c r="OI167" s="26"/>
      <c r="OJ167" s="26"/>
      <c r="OK167" s="26"/>
      <c r="OL167" s="26"/>
      <c r="OM167" s="26"/>
      <c r="ON167" s="26"/>
      <c r="OO167" s="26"/>
      <c r="OP167" s="26"/>
      <c r="OQ167" s="26"/>
      <c r="OR167" s="26"/>
      <c r="OS167" s="26"/>
      <c r="OT167" s="26"/>
      <c r="OU167" s="26"/>
      <c r="OV167" s="26"/>
      <c r="OW167" s="26"/>
      <c r="OX167" s="26"/>
      <c r="OY167" s="26"/>
      <c r="OZ167" s="26"/>
      <c r="PA167" s="26"/>
      <c r="PB167" s="26"/>
      <c r="PC167" s="26"/>
      <c r="PD167" s="26"/>
      <c r="PE167" s="26"/>
      <c r="PF167" s="26"/>
      <c r="PG167" s="26"/>
      <c r="PH167" s="26"/>
      <c r="PI167" s="26"/>
      <c r="PJ167" s="26"/>
      <c r="PK167" s="26"/>
      <c r="PL167" s="26"/>
      <c r="PM167" s="26"/>
      <c r="PN167" s="26"/>
      <c r="PO167" s="26"/>
      <c r="PP167" s="26"/>
      <c r="PQ167" s="26"/>
      <c r="PR167" s="26"/>
      <c r="PS167" s="26"/>
      <c r="PT167" s="26"/>
      <c r="PU167" s="26"/>
      <c r="PV167" s="26"/>
      <c r="PW167" s="26"/>
      <c r="PX167" s="26"/>
      <c r="PY167" s="26"/>
      <c r="PZ167" s="26"/>
      <c r="QA167" s="26"/>
      <c r="QB167" s="26"/>
      <c r="QC167" s="26"/>
      <c r="QD167" s="26"/>
      <c r="QE167" s="26"/>
      <c r="QF167" s="26"/>
      <c r="QG167" s="26"/>
      <c r="QH167" s="26"/>
      <c r="QI167" s="26"/>
      <c r="QJ167" s="26"/>
      <c r="QK167" s="26"/>
      <c r="QL167" s="26"/>
      <c r="QM167" s="26"/>
      <c r="QN167" s="26"/>
      <c r="QO167" s="26"/>
      <c r="QP167" s="26"/>
      <c r="QQ167" s="26"/>
      <c r="QR167" s="26"/>
      <c r="QS167" s="26"/>
      <c r="QT167" s="26"/>
      <c r="QU167" s="26"/>
      <c r="QV167" s="26"/>
      <c r="QW167" s="26"/>
      <c r="QX167" s="26"/>
      <c r="QY167" s="26"/>
      <c r="QZ167" s="26"/>
      <c r="RA167" s="26"/>
      <c r="RB167" s="26"/>
      <c r="RC167" s="26"/>
      <c r="RD167" s="26"/>
      <c r="RE167" s="26"/>
      <c r="RF167" s="26"/>
      <c r="RG167" s="26"/>
      <c r="RH167" s="26"/>
      <c r="RI167" s="26"/>
      <c r="RJ167" s="26"/>
      <c r="RK167" s="26"/>
      <c r="RL167" s="26"/>
      <c r="RM167" s="26"/>
      <c r="RN167" s="26"/>
      <c r="RO167" s="26"/>
      <c r="RP167" s="26"/>
      <c r="RQ167" s="26"/>
      <c r="RR167" s="26"/>
      <c r="RS167" s="26"/>
      <c r="RT167" s="26"/>
      <c r="RU167" s="26"/>
      <c r="RV167" s="26"/>
      <c r="RW167" s="26"/>
      <c r="RX167" s="26"/>
      <c r="RY167" s="26"/>
      <c r="RZ167" s="26"/>
      <c r="SA167" s="26"/>
      <c r="SB167" s="26"/>
      <c r="SC167" s="26"/>
      <c r="SD167" s="26"/>
      <c r="SE167" s="26"/>
      <c r="SF167" s="26"/>
      <c r="SG167" s="26"/>
      <c r="SH167" s="26"/>
      <c r="SI167" s="26"/>
      <c r="SJ167" s="26"/>
      <c r="SK167" s="26"/>
      <c r="SL167" s="26"/>
      <c r="SM167" s="26"/>
      <c r="SN167" s="26"/>
      <c r="SO167" s="26"/>
      <c r="SP167" s="26"/>
      <c r="SQ167" s="26"/>
      <c r="SR167" s="26"/>
      <c r="SS167" s="26"/>
      <c r="ST167" s="26"/>
      <c r="SU167" s="26"/>
      <c r="SV167" s="26"/>
      <c r="SW167" s="26"/>
      <c r="SX167" s="26"/>
      <c r="SY167" s="26"/>
      <c r="SZ167" s="26"/>
      <c r="TA167" s="26"/>
      <c r="TB167" s="26"/>
      <c r="TC167" s="26"/>
      <c r="TD167" s="26"/>
      <c r="TE167" s="26"/>
      <c r="TF167" s="26"/>
      <c r="TG167" s="26"/>
      <c r="TH167" s="26"/>
      <c r="TI167" s="26"/>
      <c r="TJ167" s="26"/>
      <c r="TK167" s="26"/>
      <c r="TL167" s="26"/>
      <c r="TM167" s="26"/>
      <c r="TN167" s="26"/>
      <c r="TO167" s="26"/>
      <c r="TP167" s="26"/>
      <c r="TQ167" s="26"/>
      <c r="TR167" s="26"/>
      <c r="TS167" s="26"/>
      <c r="TT167" s="26"/>
      <c r="TU167" s="26"/>
      <c r="TV167" s="26"/>
      <c r="TW167" s="26"/>
      <c r="TX167" s="26"/>
      <c r="TY167" s="26"/>
      <c r="TZ167" s="26"/>
      <c r="UA167" s="26"/>
      <c r="UB167" s="26"/>
      <c r="UC167" s="26"/>
      <c r="UD167" s="26"/>
      <c r="UE167" s="26"/>
      <c r="UF167" s="26"/>
      <c r="UG167" s="26"/>
      <c r="UH167" s="26"/>
      <c r="UI167" s="26"/>
      <c r="UJ167" s="26"/>
      <c r="UK167" s="26"/>
      <c r="UL167" s="26"/>
      <c r="UM167" s="26"/>
      <c r="UN167" s="26"/>
      <c r="UO167" s="26"/>
      <c r="UP167" s="26"/>
      <c r="UQ167" s="26"/>
      <c r="UR167" s="26"/>
      <c r="US167" s="26"/>
      <c r="UT167" s="26"/>
      <c r="UU167" s="26"/>
      <c r="UV167" s="26"/>
      <c r="UW167" s="26"/>
      <c r="UX167" s="26"/>
      <c r="UY167" s="26"/>
      <c r="UZ167" s="26"/>
      <c r="VA167" s="26"/>
      <c r="VB167" s="26"/>
      <c r="VC167" s="26"/>
      <c r="VD167" s="26"/>
      <c r="VE167" s="26"/>
      <c r="VF167" s="26"/>
      <c r="VG167" s="26"/>
      <c r="VH167" s="26"/>
      <c r="VI167" s="26"/>
      <c r="VJ167" s="26"/>
      <c r="VK167" s="26"/>
      <c r="VL167" s="26"/>
      <c r="VM167" s="26"/>
      <c r="VN167" s="26"/>
      <c r="VO167" s="26"/>
      <c r="VP167" s="26"/>
      <c r="VQ167" s="26"/>
      <c r="VR167" s="26"/>
      <c r="VS167" s="26"/>
      <c r="VT167" s="26"/>
      <c r="VU167" s="26"/>
      <c r="VV167" s="26"/>
      <c r="VW167" s="26"/>
      <c r="VX167" s="26"/>
      <c r="VY167" s="26"/>
      <c r="VZ167" s="26"/>
      <c r="WA167" s="26"/>
      <c r="WB167" s="26"/>
      <c r="WC167" s="26"/>
      <c r="WD167" s="26"/>
      <c r="WE167" s="26"/>
      <c r="WF167" s="26"/>
      <c r="WG167" s="26"/>
      <c r="WH167" s="26"/>
      <c r="WI167" s="26"/>
      <c r="WJ167" s="26"/>
      <c r="WK167" s="26"/>
      <c r="WL167" s="26"/>
      <c r="WM167" s="26"/>
      <c r="WN167" s="26"/>
      <c r="WO167" s="26"/>
      <c r="WP167" s="26"/>
      <c r="WQ167" s="26"/>
      <c r="WR167" s="26"/>
      <c r="WS167" s="26"/>
      <c r="WT167" s="26"/>
      <c r="WU167" s="26"/>
      <c r="WV167" s="26"/>
      <c r="WW167" s="26"/>
      <c r="WX167" s="26"/>
      <c r="WY167" s="26"/>
      <c r="WZ167" s="26"/>
      <c r="XA167" s="26"/>
      <c r="XB167" s="26"/>
      <c r="XC167" s="26"/>
      <c r="XD167" s="26"/>
      <c r="XE167" s="26"/>
      <c r="XF167" s="26"/>
      <c r="XG167" s="26"/>
      <c r="XH167" s="26"/>
      <c r="XI167" s="26"/>
      <c r="XJ167" s="26"/>
      <c r="XK167" s="26"/>
      <c r="XL167" s="26"/>
      <c r="XM167" s="26"/>
      <c r="XN167" s="26"/>
      <c r="XO167" s="26"/>
      <c r="XP167" s="26"/>
      <c r="XQ167" s="26"/>
      <c r="XR167" s="26"/>
      <c r="XS167" s="26"/>
      <c r="XT167" s="26"/>
      <c r="XU167" s="26"/>
      <c r="XV167" s="26"/>
      <c r="XW167" s="26"/>
      <c r="XX167" s="26"/>
      <c r="XY167" s="26"/>
      <c r="XZ167" s="26"/>
      <c r="YA167" s="26"/>
      <c r="YB167" s="26"/>
      <c r="YC167" s="26"/>
      <c r="YD167" s="26"/>
      <c r="YE167" s="26"/>
      <c r="YF167" s="26"/>
      <c r="YG167" s="26"/>
      <c r="YH167" s="26"/>
      <c r="YI167" s="26"/>
      <c r="YJ167" s="26"/>
      <c r="YK167" s="26"/>
      <c r="YL167" s="26"/>
      <c r="YM167" s="26"/>
      <c r="YN167" s="26"/>
      <c r="YO167" s="26"/>
      <c r="YP167" s="26"/>
      <c r="YQ167" s="26"/>
      <c r="YR167" s="26"/>
      <c r="YS167" s="26"/>
      <c r="YT167" s="26"/>
      <c r="YU167" s="26"/>
      <c r="YV167" s="26"/>
      <c r="YW167" s="26"/>
      <c r="YX167" s="26"/>
      <c r="YY167" s="26"/>
      <c r="YZ167" s="26"/>
      <c r="ZA167" s="26"/>
      <c r="ZB167" s="26"/>
      <c r="ZC167" s="26"/>
      <c r="ZD167" s="26"/>
      <c r="ZE167" s="26"/>
      <c r="ZF167" s="26"/>
      <c r="ZG167" s="26"/>
      <c r="ZH167" s="26"/>
      <c r="ZI167" s="26"/>
      <c r="ZJ167" s="26"/>
      <c r="ZK167" s="26"/>
      <c r="ZL167" s="26"/>
      <c r="ZM167" s="26"/>
      <c r="ZN167" s="26"/>
      <c r="ZO167" s="26"/>
      <c r="ZP167" s="26"/>
      <c r="ZQ167" s="26"/>
      <c r="ZR167" s="26"/>
      <c r="ZS167" s="26"/>
      <c r="ZT167" s="26"/>
      <c r="ZU167" s="26"/>
      <c r="ZV167" s="26"/>
      <c r="ZW167" s="26"/>
      <c r="ZX167" s="26"/>
      <c r="ZY167" s="26"/>
      <c r="ZZ167" s="26"/>
      <c r="AAA167" s="26"/>
      <c r="AAB167" s="26"/>
      <c r="AAC167" s="26"/>
      <c r="AAD167" s="26"/>
      <c r="AAE167" s="26"/>
      <c r="AAF167" s="26"/>
      <c r="AAG167" s="26"/>
      <c r="AAH167" s="26"/>
      <c r="AAI167" s="26"/>
      <c r="AAJ167" s="26"/>
      <c r="AAK167" s="26"/>
      <c r="AAL167" s="26"/>
      <c r="AAM167" s="26"/>
      <c r="AAN167" s="26"/>
      <c r="AAO167" s="26"/>
      <c r="AAP167" s="26"/>
      <c r="AAQ167" s="26"/>
      <c r="AAR167" s="26"/>
      <c r="AAS167" s="26"/>
      <c r="AAT167" s="26"/>
      <c r="AAU167" s="26"/>
      <c r="AAV167" s="26"/>
      <c r="AAW167" s="26"/>
      <c r="AAX167" s="26"/>
      <c r="AAY167" s="26"/>
      <c r="AAZ167" s="26"/>
      <c r="ABA167" s="26"/>
      <c r="ABB167" s="26"/>
      <c r="ABC167" s="26"/>
      <c r="ABD167" s="26"/>
      <c r="ABE167" s="26"/>
      <c r="ABF167" s="26"/>
      <c r="ABG167" s="26"/>
      <c r="ABH167" s="26"/>
      <c r="ABI167" s="26"/>
      <c r="ABJ167" s="26"/>
      <c r="ABK167" s="26"/>
      <c r="ABL167" s="26"/>
      <c r="ABM167" s="26"/>
      <c r="ABN167" s="26"/>
      <c r="ABO167" s="26"/>
      <c r="ABP167" s="26"/>
      <c r="ABQ167" s="26"/>
      <c r="ABR167" s="26"/>
      <c r="ABS167" s="26"/>
      <c r="ABT167" s="26"/>
      <c r="ABU167" s="26"/>
      <c r="ABV167" s="26"/>
      <c r="ABW167" s="26"/>
      <c r="ABX167" s="26"/>
      <c r="ABY167" s="26"/>
      <c r="ABZ167" s="26"/>
      <c r="ACA167" s="26"/>
      <c r="ACB167" s="26"/>
      <c r="ACC167" s="26"/>
      <c r="ACD167" s="26"/>
      <c r="ACE167" s="26"/>
      <c r="ACF167" s="26"/>
      <c r="ACG167" s="26"/>
      <c r="ACH167" s="26"/>
      <c r="ACI167" s="26"/>
      <c r="ACJ167" s="26"/>
      <c r="ACK167" s="26"/>
      <c r="ACL167" s="26"/>
      <c r="ACM167" s="26"/>
      <c r="ACN167" s="26"/>
      <c r="ACO167" s="26"/>
      <c r="ACP167" s="26"/>
      <c r="ACQ167" s="26"/>
      <c r="ACR167" s="26"/>
      <c r="ACS167" s="26"/>
      <c r="ACT167" s="26"/>
      <c r="ACU167" s="26"/>
      <c r="ACV167" s="26"/>
      <c r="ACW167" s="26"/>
      <c r="ACX167" s="26"/>
      <c r="ACY167" s="26"/>
      <c r="ACZ167" s="26"/>
      <c r="ADA167" s="26"/>
      <c r="ADB167" s="26"/>
      <c r="ADC167" s="26"/>
      <c r="ADD167" s="26"/>
      <c r="ADE167" s="26"/>
      <c r="ADF167" s="26"/>
      <c r="ADG167" s="26"/>
      <c r="ADH167" s="26"/>
      <c r="ADI167" s="26"/>
      <c r="ADJ167" s="26"/>
      <c r="ADK167" s="26"/>
      <c r="ADL167" s="26"/>
      <c r="ADM167" s="26"/>
      <c r="ADN167" s="26"/>
      <c r="ADO167" s="26"/>
      <c r="ADP167" s="26"/>
      <c r="ADQ167" s="26"/>
      <c r="ADR167" s="26"/>
      <c r="ADS167" s="26"/>
      <c r="ADT167" s="26"/>
      <c r="ADU167" s="26"/>
      <c r="ADV167" s="26"/>
      <c r="ADW167" s="26"/>
      <c r="ADX167" s="26"/>
      <c r="ADY167" s="26"/>
      <c r="ADZ167" s="26"/>
      <c r="AEA167" s="26"/>
      <c r="AEB167" s="26"/>
      <c r="AEC167" s="26"/>
      <c r="AED167" s="26"/>
      <c r="AEE167" s="26"/>
      <c r="AEF167" s="26"/>
      <c r="AEG167" s="26"/>
      <c r="AEH167" s="26"/>
      <c r="AEI167" s="26"/>
      <c r="AEJ167" s="26"/>
      <c r="AEK167" s="26"/>
      <c r="AEL167" s="26"/>
      <c r="AEM167" s="26"/>
      <c r="AEN167" s="26"/>
      <c r="AEO167" s="26"/>
      <c r="AEP167" s="26"/>
      <c r="AEQ167" s="26"/>
      <c r="AER167" s="26"/>
      <c r="AES167" s="26"/>
      <c r="AET167" s="26"/>
      <c r="AEU167" s="26"/>
      <c r="AEV167" s="26"/>
      <c r="AEW167" s="26"/>
      <c r="AEX167" s="26"/>
      <c r="AEY167" s="26"/>
      <c r="AEZ167" s="26"/>
      <c r="AFA167" s="26"/>
      <c r="AFB167" s="26"/>
      <c r="AFC167" s="26"/>
      <c r="AFD167" s="26"/>
      <c r="AFE167" s="26"/>
      <c r="AFF167" s="26"/>
      <c r="AFG167" s="26"/>
      <c r="AFH167" s="26"/>
      <c r="AFI167" s="26"/>
      <c r="AFJ167" s="26"/>
      <c r="AFK167" s="26"/>
      <c r="AFL167" s="26"/>
      <c r="AFM167" s="26"/>
      <c r="AFN167" s="26"/>
      <c r="AFO167" s="26"/>
      <c r="AFP167" s="26"/>
      <c r="AFQ167" s="26"/>
      <c r="AFR167" s="26"/>
      <c r="AFS167" s="26"/>
      <c r="AFT167" s="26"/>
      <c r="AFU167" s="26"/>
      <c r="AFV167" s="26"/>
      <c r="AFW167" s="26"/>
      <c r="AFX167" s="26"/>
      <c r="AFY167" s="26"/>
      <c r="AFZ167" s="26"/>
      <c r="AGA167" s="26"/>
      <c r="AGB167" s="26"/>
      <c r="AGC167" s="26"/>
      <c r="AGD167" s="26"/>
      <c r="AGE167" s="26"/>
      <c r="AGF167" s="26"/>
      <c r="AGG167" s="26"/>
      <c r="AGH167" s="26"/>
      <c r="AGI167" s="26"/>
      <c r="AGJ167" s="26"/>
      <c r="AGK167" s="26"/>
      <c r="AGL167" s="26"/>
      <c r="AGM167" s="26"/>
      <c r="AGN167" s="26"/>
      <c r="AGO167" s="26"/>
      <c r="AGP167" s="26"/>
      <c r="AGQ167" s="26"/>
      <c r="AGR167" s="26"/>
      <c r="AGS167" s="26"/>
      <c r="AGT167" s="26"/>
      <c r="AGU167" s="26"/>
      <c r="AGV167" s="26"/>
      <c r="AGW167" s="26"/>
      <c r="AGX167" s="26"/>
      <c r="AGY167" s="26"/>
      <c r="AGZ167" s="26"/>
      <c r="AHA167" s="26"/>
      <c r="AHB167" s="26"/>
      <c r="AHC167" s="26"/>
      <c r="AHD167" s="26"/>
      <c r="AHE167" s="26"/>
      <c r="AHF167" s="26"/>
      <c r="AHG167" s="26"/>
      <c r="AHH167" s="26"/>
      <c r="AHI167" s="26"/>
      <c r="AHJ167" s="26"/>
      <c r="AHK167" s="26"/>
      <c r="AHL167" s="26"/>
      <c r="AHM167" s="26"/>
      <c r="AHN167" s="26"/>
      <c r="AHO167" s="26"/>
      <c r="AHP167" s="26"/>
      <c r="AHQ167" s="26"/>
      <c r="AHR167" s="26"/>
      <c r="AHS167" s="26"/>
      <c r="AHT167" s="26"/>
      <c r="AHU167" s="26"/>
      <c r="AHV167" s="26"/>
      <c r="AHW167" s="26"/>
      <c r="AHX167" s="26"/>
      <c r="AHY167" s="26"/>
      <c r="AHZ167" s="26"/>
      <c r="AIA167" s="26"/>
      <c r="AIB167" s="26"/>
      <c r="AIC167" s="26"/>
      <c r="AID167" s="26"/>
      <c r="AIE167" s="26"/>
      <c r="AIF167" s="26"/>
      <c r="AIG167" s="26"/>
      <c r="AIH167" s="26"/>
      <c r="AII167" s="26"/>
      <c r="AIJ167" s="26"/>
      <c r="AIK167" s="26"/>
      <c r="AIL167" s="26"/>
      <c r="AIM167" s="26"/>
      <c r="AIN167" s="26"/>
      <c r="AIO167" s="26"/>
      <c r="AIP167" s="26"/>
      <c r="AIQ167" s="26"/>
      <c r="AIR167" s="26"/>
      <c r="AIS167" s="26"/>
      <c r="AIT167" s="26"/>
      <c r="AIU167" s="26"/>
      <c r="AIV167" s="26"/>
      <c r="AIW167" s="26"/>
      <c r="AIX167" s="26"/>
      <c r="AIY167" s="26"/>
      <c r="AIZ167" s="26"/>
      <c r="AJA167" s="26"/>
      <c r="AJB167" s="26"/>
      <c r="AJC167" s="26"/>
      <c r="AJD167" s="26"/>
      <c r="AJE167" s="26"/>
      <c r="AJF167" s="26"/>
      <c r="AJG167" s="26"/>
      <c r="AJH167" s="26"/>
      <c r="AJI167" s="26"/>
      <c r="AJJ167" s="26"/>
      <c r="AJK167" s="26"/>
      <c r="AJL167" s="26"/>
      <c r="AJM167" s="26"/>
      <c r="AJN167" s="26"/>
      <c r="AJO167" s="26"/>
      <c r="AJP167" s="26"/>
      <c r="AJQ167" s="26"/>
      <c r="AJR167" s="26"/>
      <c r="AJS167" s="26"/>
      <c r="AJT167" s="26"/>
      <c r="AJU167" s="26"/>
      <c r="AJV167" s="26"/>
      <c r="AJW167" s="26"/>
      <c r="AJX167" s="26"/>
      <c r="AJY167" s="26"/>
      <c r="AJZ167" s="26"/>
      <c r="AKA167" s="26"/>
      <c r="AKB167" s="26"/>
      <c r="AKC167" s="26"/>
      <c r="AKD167" s="26"/>
      <c r="AKE167" s="26"/>
      <c r="AKF167" s="26"/>
      <c r="AKG167" s="26"/>
      <c r="AKH167" s="26"/>
      <c r="AKI167" s="26"/>
      <c r="AKJ167" s="26"/>
      <c r="AKK167" s="26"/>
      <c r="AKL167" s="26"/>
      <c r="AKM167" s="26"/>
      <c r="AKN167" s="26"/>
      <c r="AKO167" s="26"/>
      <c r="AKP167" s="26"/>
      <c r="AKQ167" s="26"/>
      <c r="AKR167" s="26"/>
      <c r="AKS167" s="26"/>
      <c r="AKT167" s="26"/>
      <c r="AKU167" s="26"/>
      <c r="AKV167" s="26"/>
      <c r="AKW167" s="26"/>
      <c r="AKX167" s="26"/>
      <c r="AKY167" s="26"/>
      <c r="AKZ167" s="26"/>
      <c r="ALA167" s="26"/>
      <c r="ALB167" s="26"/>
      <c r="ALC167" s="26"/>
      <c r="ALD167" s="26"/>
      <c r="ALE167" s="26"/>
      <c r="ALF167" s="26"/>
      <c r="ALG167" s="26"/>
      <c r="ALH167" s="26"/>
      <c r="ALI167" s="26"/>
      <c r="ALJ167" s="26"/>
      <c r="ALK167" s="26"/>
      <c r="ALL167" s="26"/>
      <c r="ALM167" s="26"/>
      <c r="ALN167" s="26"/>
      <c r="ALO167" s="26"/>
      <c r="ALP167" s="26"/>
      <c r="ALQ167" s="26"/>
      <c r="ALR167" s="26"/>
      <c r="ALS167" s="26"/>
      <c r="ALT167" s="26"/>
      <c r="ALU167" s="26"/>
      <c r="ALV167" s="26"/>
      <c r="ALW167" s="26"/>
      <c r="ALX167" s="26"/>
      <c r="ALY167" s="26"/>
      <c r="ALZ167" s="26"/>
      <c r="AMA167" s="26"/>
      <c r="AMB167" s="26"/>
      <c r="AMC167" s="26"/>
      <c r="AMD167" s="26"/>
      <c r="AME167" s="26"/>
      <c r="AMF167" s="26"/>
      <c r="AMG167" s="26"/>
      <c r="AMH167" s="26"/>
      <c r="AMI167" s="26"/>
      <c r="AMJ167" s="26"/>
      <c r="AMK167" s="26"/>
    </row>
    <row r="168" spans="1:1025" s="55" customFormat="1" ht="25.5" x14ac:dyDescent="0.25">
      <c r="A168" s="42">
        <v>60</v>
      </c>
      <c r="B168" s="36" t="s">
        <v>47</v>
      </c>
      <c r="C168" s="36" t="s">
        <v>107</v>
      </c>
      <c r="D168" s="43" t="s">
        <v>39</v>
      </c>
      <c r="E168" s="43">
        <v>5</v>
      </c>
      <c r="F168" s="43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6"/>
      <c r="AW168" s="26"/>
      <c r="AX168" s="26"/>
      <c r="AY168" s="26"/>
      <c r="AZ168" s="26"/>
      <c r="BA168" s="26"/>
      <c r="BB168" s="26"/>
      <c r="BC168" s="26"/>
      <c r="BD168" s="26"/>
      <c r="BE168" s="26"/>
      <c r="BF168" s="26"/>
      <c r="BG168" s="26"/>
      <c r="BH168" s="26"/>
      <c r="BI168" s="26"/>
      <c r="BJ168" s="26"/>
      <c r="BK168" s="26"/>
      <c r="BL168" s="26"/>
      <c r="BM168" s="26"/>
      <c r="BN168" s="26"/>
      <c r="BO168" s="26"/>
      <c r="BP168" s="26"/>
      <c r="BQ168" s="26"/>
      <c r="BR168" s="26"/>
      <c r="BS168" s="26"/>
      <c r="BT168" s="26"/>
      <c r="BU168" s="26"/>
      <c r="BV168" s="26"/>
      <c r="BW168" s="26"/>
      <c r="BX168" s="26"/>
      <c r="BY168" s="26"/>
      <c r="BZ168" s="26"/>
      <c r="CA168" s="26"/>
      <c r="CB168" s="26"/>
      <c r="CC168" s="26"/>
      <c r="CD168" s="26"/>
      <c r="CE168" s="26"/>
      <c r="CF168" s="26"/>
      <c r="CG168" s="26"/>
      <c r="CH168" s="26"/>
      <c r="CI168" s="26"/>
      <c r="CJ168" s="26"/>
      <c r="CK168" s="26"/>
      <c r="CL168" s="26"/>
      <c r="CM168" s="26"/>
      <c r="CN168" s="26"/>
      <c r="CO168" s="26"/>
      <c r="CP168" s="26"/>
      <c r="CQ168" s="26"/>
      <c r="CR168" s="26"/>
      <c r="CS168" s="26"/>
      <c r="CT168" s="26"/>
      <c r="CU168" s="26"/>
      <c r="CV168" s="26"/>
      <c r="CW168" s="26"/>
      <c r="CX168" s="26"/>
      <c r="CY168" s="26"/>
      <c r="CZ168" s="26"/>
      <c r="DA168" s="26"/>
      <c r="DB168" s="26"/>
      <c r="DC168" s="26"/>
      <c r="DD168" s="26"/>
      <c r="DE168" s="26"/>
      <c r="DF168" s="26"/>
      <c r="DG168" s="26"/>
      <c r="DH168" s="26"/>
      <c r="DI168" s="26"/>
      <c r="DJ168" s="26"/>
      <c r="DK168" s="26"/>
      <c r="DL168" s="26"/>
      <c r="DM168" s="26"/>
      <c r="DN168" s="26"/>
      <c r="DO168" s="26"/>
      <c r="DP168" s="26"/>
      <c r="DQ168" s="26"/>
      <c r="DR168" s="26"/>
      <c r="DS168" s="26"/>
      <c r="DT168" s="26"/>
      <c r="DU168" s="26"/>
      <c r="DV168" s="26"/>
      <c r="DW168" s="26"/>
      <c r="DX168" s="26"/>
      <c r="DY168" s="26"/>
      <c r="DZ168" s="26"/>
      <c r="EA168" s="26"/>
      <c r="EB168" s="26"/>
      <c r="EC168" s="26"/>
      <c r="ED168" s="26"/>
      <c r="EE168" s="26"/>
      <c r="EF168" s="26"/>
      <c r="EG168" s="26"/>
      <c r="EH168" s="26"/>
      <c r="EI168" s="26"/>
      <c r="EJ168" s="26"/>
      <c r="EK168" s="26"/>
      <c r="EL168" s="26"/>
      <c r="EM168" s="26"/>
      <c r="EN168" s="26"/>
      <c r="EO168" s="26"/>
      <c r="EP168" s="26"/>
      <c r="EQ168" s="26"/>
      <c r="ER168" s="26"/>
      <c r="ES168" s="26"/>
      <c r="ET168" s="26"/>
      <c r="EU168" s="26"/>
      <c r="EV168" s="26"/>
      <c r="EW168" s="26"/>
      <c r="EX168" s="26"/>
      <c r="EY168" s="26"/>
      <c r="EZ168" s="26"/>
      <c r="FA168" s="26"/>
      <c r="FB168" s="26"/>
      <c r="FC168" s="26"/>
      <c r="FD168" s="26"/>
      <c r="FE168" s="26"/>
      <c r="FF168" s="26"/>
      <c r="FG168" s="26"/>
      <c r="FH168" s="26"/>
      <c r="FI168" s="26"/>
      <c r="FJ168" s="26"/>
      <c r="FK168" s="26"/>
      <c r="FL168" s="26"/>
      <c r="FM168" s="26"/>
      <c r="FN168" s="26"/>
      <c r="FO168" s="26"/>
      <c r="FP168" s="26"/>
      <c r="FQ168" s="26"/>
      <c r="FR168" s="26"/>
      <c r="FS168" s="26"/>
      <c r="FT168" s="26"/>
      <c r="FU168" s="26"/>
      <c r="FV168" s="26"/>
      <c r="FW168" s="26"/>
      <c r="FX168" s="26"/>
      <c r="FY168" s="26"/>
      <c r="FZ168" s="26"/>
      <c r="GA168" s="26"/>
      <c r="GB168" s="26"/>
      <c r="GC168" s="26"/>
      <c r="GD168" s="26"/>
      <c r="GE168" s="26"/>
      <c r="GF168" s="26"/>
      <c r="GG168" s="26"/>
      <c r="GH168" s="26"/>
      <c r="GI168" s="26"/>
      <c r="GJ168" s="26"/>
      <c r="GK168" s="26"/>
      <c r="GL168" s="26"/>
      <c r="GM168" s="26"/>
      <c r="GN168" s="26"/>
      <c r="GO168" s="26"/>
      <c r="GP168" s="26"/>
      <c r="GQ168" s="26"/>
      <c r="GR168" s="26"/>
      <c r="GS168" s="26"/>
      <c r="GT168" s="26"/>
      <c r="GU168" s="26"/>
      <c r="GV168" s="26"/>
      <c r="GW168" s="26"/>
      <c r="GX168" s="26"/>
      <c r="GY168" s="26"/>
      <c r="GZ168" s="26"/>
      <c r="HA168" s="26"/>
      <c r="HB168" s="26"/>
      <c r="HC168" s="26"/>
      <c r="HD168" s="26"/>
      <c r="HE168" s="26"/>
      <c r="HF168" s="26"/>
      <c r="HG168" s="26"/>
      <c r="HH168" s="26"/>
      <c r="HI168" s="26"/>
      <c r="HJ168" s="26"/>
      <c r="HK168" s="26"/>
      <c r="HL168" s="26"/>
      <c r="HM168" s="26"/>
      <c r="HN168" s="26"/>
      <c r="HO168" s="26"/>
      <c r="HP168" s="26"/>
      <c r="HQ168" s="26"/>
      <c r="HR168" s="26"/>
      <c r="HS168" s="26"/>
      <c r="HT168" s="26"/>
      <c r="HU168" s="26"/>
      <c r="HV168" s="26"/>
      <c r="HW168" s="26"/>
      <c r="HX168" s="26"/>
      <c r="HY168" s="26"/>
      <c r="HZ168" s="26"/>
      <c r="IA168" s="26"/>
      <c r="IB168" s="26"/>
      <c r="IC168" s="26"/>
      <c r="ID168" s="26"/>
      <c r="IE168" s="26"/>
      <c r="IF168" s="26"/>
      <c r="IG168" s="26"/>
      <c r="IH168" s="26"/>
      <c r="II168" s="26"/>
      <c r="IJ168" s="26"/>
      <c r="IK168" s="26"/>
      <c r="IL168" s="26"/>
      <c r="IM168" s="26"/>
      <c r="IN168" s="26"/>
      <c r="IO168" s="26"/>
      <c r="IP168" s="26"/>
      <c r="IQ168" s="26"/>
      <c r="IR168" s="26"/>
      <c r="IS168" s="26"/>
      <c r="IT168" s="26"/>
      <c r="IU168" s="26"/>
      <c r="IV168" s="26"/>
      <c r="IW168" s="26"/>
      <c r="IX168" s="26"/>
      <c r="IY168" s="26"/>
      <c r="IZ168" s="26"/>
      <c r="JA168" s="26"/>
      <c r="JB168" s="26"/>
      <c r="JC168" s="26"/>
      <c r="JD168" s="26"/>
      <c r="JE168" s="26"/>
      <c r="JF168" s="26"/>
      <c r="JG168" s="26"/>
      <c r="JH168" s="26"/>
      <c r="JI168" s="26"/>
      <c r="JJ168" s="26"/>
      <c r="JK168" s="26"/>
      <c r="JL168" s="26"/>
      <c r="JM168" s="26"/>
      <c r="JN168" s="26"/>
      <c r="JO168" s="26"/>
      <c r="JP168" s="26"/>
      <c r="JQ168" s="26"/>
      <c r="JR168" s="26"/>
      <c r="JS168" s="26"/>
      <c r="JT168" s="26"/>
      <c r="JU168" s="26"/>
      <c r="JV168" s="26"/>
      <c r="JW168" s="26"/>
      <c r="JX168" s="26"/>
      <c r="JY168" s="26"/>
      <c r="JZ168" s="26"/>
      <c r="KA168" s="26"/>
      <c r="KB168" s="26"/>
      <c r="KC168" s="26"/>
      <c r="KD168" s="26"/>
      <c r="KE168" s="26"/>
      <c r="KF168" s="26"/>
      <c r="KG168" s="26"/>
      <c r="KH168" s="26"/>
      <c r="KI168" s="26"/>
      <c r="KJ168" s="26"/>
      <c r="KK168" s="26"/>
      <c r="KL168" s="26"/>
      <c r="KM168" s="26"/>
      <c r="KN168" s="26"/>
      <c r="KO168" s="26"/>
      <c r="KP168" s="26"/>
      <c r="KQ168" s="26"/>
      <c r="KR168" s="26"/>
      <c r="KS168" s="26"/>
      <c r="KT168" s="26"/>
      <c r="KU168" s="26"/>
      <c r="KV168" s="26"/>
      <c r="KW168" s="26"/>
      <c r="KX168" s="26"/>
      <c r="KY168" s="26"/>
      <c r="KZ168" s="26"/>
      <c r="LA168" s="26"/>
      <c r="LB168" s="26"/>
      <c r="LC168" s="26"/>
      <c r="LD168" s="26"/>
      <c r="LE168" s="26"/>
      <c r="LF168" s="26"/>
      <c r="LG168" s="26"/>
      <c r="LH168" s="26"/>
      <c r="LI168" s="26"/>
      <c r="LJ168" s="26"/>
      <c r="LK168" s="26"/>
      <c r="LL168" s="26"/>
      <c r="LM168" s="26"/>
      <c r="LN168" s="26"/>
      <c r="LO168" s="26"/>
      <c r="LP168" s="26"/>
      <c r="LQ168" s="26"/>
      <c r="LR168" s="26"/>
      <c r="LS168" s="26"/>
      <c r="LT168" s="26"/>
      <c r="LU168" s="26"/>
      <c r="LV168" s="26"/>
      <c r="LW168" s="26"/>
      <c r="LX168" s="26"/>
      <c r="LY168" s="26"/>
      <c r="LZ168" s="26"/>
      <c r="MA168" s="26"/>
      <c r="MB168" s="26"/>
      <c r="MC168" s="26"/>
      <c r="MD168" s="26"/>
      <c r="ME168" s="26"/>
      <c r="MF168" s="26"/>
      <c r="MG168" s="26"/>
      <c r="MH168" s="26"/>
      <c r="MI168" s="26"/>
      <c r="MJ168" s="26"/>
      <c r="MK168" s="26"/>
      <c r="ML168" s="26"/>
      <c r="MM168" s="26"/>
      <c r="MN168" s="26"/>
      <c r="MO168" s="26"/>
      <c r="MP168" s="26"/>
      <c r="MQ168" s="26"/>
      <c r="MR168" s="26"/>
      <c r="MS168" s="26"/>
      <c r="MT168" s="26"/>
      <c r="MU168" s="26"/>
      <c r="MV168" s="26"/>
      <c r="MW168" s="26"/>
      <c r="MX168" s="26"/>
      <c r="MY168" s="26"/>
      <c r="MZ168" s="26"/>
      <c r="NA168" s="26"/>
      <c r="NB168" s="26"/>
      <c r="NC168" s="26"/>
      <c r="ND168" s="26"/>
      <c r="NE168" s="26"/>
      <c r="NF168" s="26"/>
      <c r="NG168" s="26"/>
      <c r="NH168" s="26"/>
      <c r="NI168" s="26"/>
      <c r="NJ168" s="26"/>
      <c r="NK168" s="26"/>
      <c r="NL168" s="26"/>
      <c r="NM168" s="26"/>
      <c r="NN168" s="26"/>
      <c r="NO168" s="26"/>
      <c r="NP168" s="26"/>
      <c r="NQ168" s="26"/>
      <c r="NR168" s="26"/>
      <c r="NS168" s="26"/>
      <c r="NT168" s="26"/>
      <c r="NU168" s="26"/>
      <c r="NV168" s="26"/>
      <c r="NW168" s="26"/>
      <c r="NX168" s="26"/>
      <c r="NY168" s="26"/>
      <c r="NZ168" s="26"/>
      <c r="OA168" s="26"/>
      <c r="OB168" s="26"/>
      <c r="OC168" s="26"/>
      <c r="OD168" s="26"/>
      <c r="OE168" s="26"/>
      <c r="OF168" s="26"/>
      <c r="OG168" s="26"/>
      <c r="OH168" s="26"/>
      <c r="OI168" s="26"/>
      <c r="OJ168" s="26"/>
      <c r="OK168" s="26"/>
      <c r="OL168" s="26"/>
      <c r="OM168" s="26"/>
      <c r="ON168" s="26"/>
      <c r="OO168" s="26"/>
      <c r="OP168" s="26"/>
      <c r="OQ168" s="26"/>
      <c r="OR168" s="26"/>
      <c r="OS168" s="26"/>
      <c r="OT168" s="26"/>
      <c r="OU168" s="26"/>
      <c r="OV168" s="26"/>
      <c r="OW168" s="26"/>
      <c r="OX168" s="26"/>
      <c r="OY168" s="26"/>
      <c r="OZ168" s="26"/>
      <c r="PA168" s="26"/>
      <c r="PB168" s="26"/>
      <c r="PC168" s="26"/>
      <c r="PD168" s="26"/>
      <c r="PE168" s="26"/>
      <c r="PF168" s="26"/>
      <c r="PG168" s="26"/>
      <c r="PH168" s="26"/>
      <c r="PI168" s="26"/>
      <c r="PJ168" s="26"/>
      <c r="PK168" s="26"/>
      <c r="PL168" s="26"/>
      <c r="PM168" s="26"/>
      <c r="PN168" s="26"/>
      <c r="PO168" s="26"/>
      <c r="PP168" s="26"/>
      <c r="PQ168" s="26"/>
      <c r="PR168" s="26"/>
      <c r="PS168" s="26"/>
      <c r="PT168" s="26"/>
      <c r="PU168" s="26"/>
      <c r="PV168" s="26"/>
      <c r="PW168" s="26"/>
      <c r="PX168" s="26"/>
      <c r="PY168" s="26"/>
      <c r="PZ168" s="26"/>
      <c r="QA168" s="26"/>
      <c r="QB168" s="26"/>
      <c r="QC168" s="26"/>
      <c r="QD168" s="26"/>
      <c r="QE168" s="26"/>
      <c r="QF168" s="26"/>
      <c r="QG168" s="26"/>
      <c r="QH168" s="26"/>
      <c r="QI168" s="26"/>
      <c r="QJ168" s="26"/>
      <c r="QK168" s="26"/>
      <c r="QL168" s="26"/>
      <c r="QM168" s="26"/>
      <c r="QN168" s="26"/>
      <c r="QO168" s="26"/>
      <c r="QP168" s="26"/>
      <c r="QQ168" s="26"/>
      <c r="QR168" s="26"/>
      <c r="QS168" s="26"/>
      <c r="QT168" s="26"/>
      <c r="QU168" s="26"/>
      <c r="QV168" s="26"/>
      <c r="QW168" s="26"/>
      <c r="QX168" s="26"/>
      <c r="QY168" s="26"/>
      <c r="QZ168" s="26"/>
      <c r="RA168" s="26"/>
      <c r="RB168" s="26"/>
      <c r="RC168" s="26"/>
      <c r="RD168" s="26"/>
      <c r="RE168" s="26"/>
      <c r="RF168" s="26"/>
      <c r="RG168" s="26"/>
      <c r="RH168" s="26"/>
      <c r="RI168" s="26"/>
      <c r="RJ168" s="26"/>
      <c r="RK168" s="26"/>
      <c r="RL168" s="26"/>
      <c r="RM168" s="26"/>
      <c r="RN168" s="26"/>
      <c r="RO168" s="26"/>
      <c r="RP168" s="26"/>
      <c r="RQ168" s="26"/>
      <c r="RR168" s="26"/>
      <c r="RS168" s="26"/>
      <c r="RT168" s="26"/>
      <c r="RU168" s="26"/>
      <c r="RV168" s="26"/>
      <c r="RW168" s="26"/>
      <c r="RX168" s="26"/>
      <c r="RY168" s="26"/>
      <c r="RZ168" s="26"/>
      <c r="SA168" s="26"/>
      <c r="SB168" s="26"/>
      <c r="SC168" s="26"/>
      <c r="SD168" s="26"/>
      <c r="SE168" s="26"/>
      <c r="SF168" s="26"/>
      <c r="SG168" s="26"/>
      <c r="SH168" s="26"/>
      <c r="SI168" s="26"/>
      <c r="SJ168" s="26"/>
      <c r="SK168" s="26"/>
      <c r="SL168" s="26"/>
      <c r="SM168" s="26"/>
      <c r="SN168" s="26"/>
      <c r="SO168" s="26"/>
      <c r="SP168" s="26"/>
      <c r="SQ168" s="26"/>
      <c r="SR168" s="26"/>
      <c r="SS168" s="26"/>
      <c r="ST168" s="26"/>
      <c r="SU168" s="26"/>
      <c r="SV168" s="26"/>
      <c r="SW168" s="26"/>
      <c r="SX168" s="26"/>
      <c r="SY168" s="26"/>
      <c r="SZ168" s="26"/>
      <c r="TA168" s="26"/>
      <c r="TB168" s="26"/>
      <c r="TC168" s="26"/>
      <c r="TD168" s="26"/>
      <c r="TE168" s="26"/>
      <c r="TF168" s="26"/>
      <c r="TG168" s="26"/>
      <c r="TH168" s="26"/>
      <c r="TI168" s="26"/>
      <c r="TJ168" s="26"/>
      <c r="TK168" s="26"/>
      <c r="TL168" s="26"/>
      <c r="TM168" s="26"/>
      <c r="TN168" s="26"/>
      <c r="TO168" s="26"/>
      <c r="TP168" s="26"/>
      <c r="TQ168" s="26"/>
      <c r="TR168" s="26"/>
      <c r="TS168" s="26"/>
      <c r="TT168" s="26"/>
      <c r="TU168" s="26"/>
      <c r="TV168" s="26"/>
      <c r="TW168" s="26"/>
      <c r="TX168" s="26"/>
      <c r="TY168" s="26"/>
      <c r="TZ168" s="26"/>
      <c r="UA168" s="26"/>
      <c r="UB168" s="26"/>
      <c r="UC168" s="26"/>
      <c r="UD168" s="26"/>
      <c r="UE168" s="26"/>
      <c r="UF168" s="26"/>
      <c r="UG168" s="26"/>
      <c r="UH168" s="26"/>
      <c r="UI168" s="26"/>
      <c r="UJ168" s="26"/>
      <c r="UK168" s="26"/>
      <c r="UL168" s="26"/>
      <c r="UM168" s="26"/>
      <c r="UN168" s="26"/>
      <c r="UO168" s="26"/>
      <c r="UP168" s="26"/>
      <c r="UQ168" s="26"/>
      <c r="UR168" s="26"/>
      <c r="US168" s="26"/>
      <c r="UT168" s="26"/>
      <c r="UU168" s="26"/>
      <c r="UV168" s="26"/>
      <c r="UW168" s="26"/>
      <c r="UX168" s="26"/>
      <c r="UY168" s="26"/>
      <c r="UZ168" s="26"/>
      <c r="VA168" s="26"/>
      <c r="VB168" s="26"/>
      <c r="VC168" s="26"/>
      <c r="VD168" s="26"/>
      <c r="VE168" s="26"/>
      <c r="VF168" s="26"/>
      <c r="VG168" s="26"/>
      <c r="VH168" s="26"/>
      <c r="VI168" s="26"/>
      <c r="VJ168" s="26"/>
      <c r="VK168" s="26"/>
      <c r="VL168" s="26"/>
      <c r="VM168" s="26"/>
      <c r="VN168" s="26"/>
      <c r="VO168" s="26"/>
      <c r="VP168" s="26"/>
      <c r="VQ168" s="26"/>
      <c r="VR168" s="26"/>
      <c r="VS168" s="26"/>
      <c r="VT168" s="26"/>
      <c r="VU168" s="26"/>
      <c r="VV168" s="26"/>
      <c r="VW168" s="26"/>
      <c r="VX168" s="26"/>
      <c r="VY168" s="26"/>
      <c r="VZ168" s="26"/>
      <c r="WA168" s="26"/>
      <c r="WB168" s="26"/>
      <c r="WC168" s="26"/>
      <c r="WD168" s="26"/>
      <c r="WE168" s="26"/>
      <c r="WF168" s="26"/>
      <c r="WG168" s="26"/>
      <c r="WH168" s="26"/>
      <c r="WI168" s="26"/>
      <c r="WJ168" s="26"/>
      <c r="WK168" s="26"/>
      <c r="WL168" s="26"/>
      <c r="WM168" s="26"/>
      <c r="WN168" s="26"/>
      <c r="WO168" s="26"/>
      <c r="WP168" s="26"/>
      <c r="WQ168" s="26"/>
      <c r="WR168" s="26"/>
      <c r="WS168" s="26"/>
      <c r="WT168" s="26"/>
      <c r="WU168" s="26"/>
      <c r="WV168" s="26"/>
      <c r="WW168" s="26"/>
      <c r="WX168" s="26"/>
      <c r="WY168" s="26"/>
      <c r="WZ168" s="26"/>
      <c r="XA168" s="26"/>
      <c r="XB168" s="26"/>
      <c r="XC168" s="26"/>
      <c r="XD168" s="26"/>
      <c r="XE168" s="26"/>
      <c r="XF168" s="26"/>
      <c r="XG168" s="26"/>
      <c r="XH168" s="26"/>
      <c r="XI168" s="26"/>
      <c r="XJ168" s="26"/>
      <c r="XK168" s="26"/>
      <c r="XL168" s="26"/>
      <c r="XM168" s="26"/>
      <c r="XN168" s="26"/>
      <c r="XO168" s="26"/>
      <c r="XP168" s="26"/>
      <c r="XQ168" s="26"/>
      <c r="XR168" s="26"/>
      <c r="XS168" s="26"/>
      <c r="XT168" s="26"/>
      <c r="XU168" s="26"/>
      <c r="XV168" s="26"/>
      <c r="XW168" s="26"/>
      <c r="XX168" s="26"/>
      <c r="XY168" s="26"/>
      <c r="XZ168" s="26"/>
      <c r="YA168" s="26"/>
      <c r="YB168" s="26"/>
      <c r="YC168" s="26"/>
      <c r="YD168" s="26"/>
      <c r="YE168" s="26"/>
      <c r="YF168" s="26"/>
      <c r="YG168" s="26"/>
      <c r="YH168" s="26"/>
      <c r="YI168" s="26"/>
      <c r="YJ168" s="26"/>
      <c r="YK168" s="26"/>
      <c r="YL168" s="26"/>
      <c r="YM168" s="26"/>
      <c r="YN168" s="26"/>
      <c r="YO168" s="26"/>
      <c r="YP168" s="26"/>
      <c r="YQ168" s="26"/>
      <c r="YR168" s="26"/>
      <c r="YS168" s="26"/>
      <c r="YT168" s="26"/>
      <c r="YU168" s="26"/>
      <c r="YV168" s="26"/>
      <c r="YW168" s="26"/>
      <c r="YX168" s="26"/>
      <c r="YY168" s="26"/>
      <c r="YZ168" s="26"/>
      <c r="ZA168" s="26"/>
      <c r="ZB168" s="26"/>
      <c r="ZC168" s="26"/>
      <c r="ZD168" s="26"/>
      <c r="ZE168" s="26"/>
      <c r="ZF168" s="26"/>
      <c r="ZG168" s="26"/>
      <c r="ZH168" s="26"/>
      <c r="ZI168" s="26"/>
      <c r="ZJ168" s="26"/>
      <c r="ZK168" s="26"/>
      <c r="ZL168" s="26"/>
      <c r="ZM168" s="26"/>
      <c r="ZN168" s="26"/>
      <c r="ZO168" s="26"/>
      <c r="ZP168" s="26"/>
      <c r="ZQ168" s="26"/>
      <c r="ZR168" s="26"/>
      <c r="ZS168" s="26"/>
      <c r="ZT168" s="26"/>
      <c r="ZU168" s="26"/>
      <c r="ZV168" s="26"/>
      <c r="ZW168" s="26"/>
      <c r="ZX168" s="26"/>
      <c r="ZY168" s="26"/>
      <c r="ZZ168" s="26"/>
      <c r="AAA168" s="26"/>
      <c r="AAB168" s="26"/>
      <c r="AAC168" s="26"/>
      <c r="AAD168" s="26"/>
      <c r="AAE168" s="26"/>
      <c r="AAF168" s="26"/>
      <c r="AAG168" s="26"/>
      <c r="AAH168" s="26"/>
      <c r="AAI168" s="26"/>
      <c r="AAJ168" s="26"/>
      <c r="AAK168" s="26"/>
      <c r="AAL168" s="26"/>
      <c r="AAM168" s="26"/>
      <c r="AAN168" s="26"/>
      <c r="AAO168" s="26"/>
      <c r="AAP168" s="26"/>
      <c r="AAQ168" s="26"/>
      <c r="AAR168" s="26"/>
      <c r="AAS168" s="26"/>
      <c r="AAT168" s="26"/>
      <c r="AAU168" s="26"/>
      <c r="AAV168" s="26"/>
      <c r="AAW168" s="26"/>
      <c r="AAX168" s="26"/>
      <c r="AAY168" s="26"/>
      <c r="AAZ168" s="26"/>
      <c r="ABA168" s="26"/>
      <c r="ABB168" s="26"/>
      <c r="ABC168" s="26"/>
      <c r="ABD168" s="26"/>
      <c r="ABE168" s="26"/>
      <c r="ABF168" s="26"/>
      <c r="ABG168" s="26"/>
      <c r="ABH168" s="26"/>
      <c r="ABI168" s="26"/>
      <c r="ABJ168" s="26"/>
      <c r="ABK168" s="26"/>
      <c r="ABL168" s="26"/>
      <c r="ABM168" s="26"/>
      <c r="ABN168" s="26"/>
      <c r="ABO168" s="26"/>
      <c r="ABP168" s="26"/>
      <c r="ABQ168" s="26"/>
      <c r="ABR168" s="26"/>
      <c r="ABS168" s="26"/>
      <c r="ABT168" s="26"/>
      <c r="ABU168" s="26"/>
      <c r="ABV168" s="26"/>
      <c r="ABW168" s="26"/>
      <c r="ABX168" s="26"/>
      <c r="ABY168" s="26"/>
      <c r="ABZ168" s="26"/>
      <c r="ACA168" s="26"/>
      <c r="ACB168" s="26"/>
      <c r="ACC168" s="26"/>
      <c r="ACD168" s="26"/>
      <c r="ACE168" s="26"/>
      <c r="ACF168" s="26"/>
      <c r="ACG168" s="26"/>
      <c r="ACH168" s="26"/>
      <c r="ACI168" s="26"/>
      <c r="ACJ168" s="26"/>
      <c r="ACK168" s="26"/>
      <c r="ACL168" s="26"/>
      <c r="ACM168" s="26"/>
      <c r="ACN168" s="26"/>
      <c r="ACO168" s="26"/>
      <c r="ACP168" s="26"/>
      <c r="ACQ168" s="26"/>
      <c r="ACR168" s="26"/>
      <c r="ACS168" s="26"/>
      <c r="ACT168" s="26"/>
      <c r="ACU168" s="26"/>
      <c r="ACV168" s="26"/>
      <c r="ACW168" s="26"/>
      <c r="ACX168" s="26"/>
      <c r="ACY168" s="26"/>
      <c r="ACZ168" s="26"/>
      <c r="ADA168" s="26"/>
      <c r="ADB168" s="26"/>
      <c r="ADC168" s="26"/>
      <c r="ADD168" s="26"/>
      <c r="ADE168" s="26"/>
      <c r="ADF168" s="26"/>
      <c r="ADG168" s="26"/>
      <c r="ADH168" s="26"/>
      <c r="ADI168" s="26"/>
      <c r="ADJ168" s="26"/>
      <c r="ADK168" s="26"/>
      <c r="ADL168" s="26"/>
      <c r="ADM168" s="26"/>
      <c r="ADN168" s="26"/>
      <c r="ADO168" s="26"/>
      <c r="ADP168" s="26"/>
      <c r="ADQ168" s="26"/>
      <c r="ADR168" s="26"/>
      <c r="ADS168" s="26"/>
      <c r="ADT168" s="26"/>
      <c r="ADU168" s="26"/>
      <c r="ADV168" s="26"/>
      <c r="ADW168" s="26"/>
      <c r="ADX168" s="26"/>
      <c r="ADY168" s="26"/>
      <c r="ADZ168" s="26"/>
      <c r="AEA168" s="26"/>
      <c r="AEB168" s="26"/>
      <c r="AEC168" s="26"/>
      <c r="AED168" s="26"/>
      <c r="AEE168" s="26"/>
      <c r="AEF168" s="26"/>
      <c r="AEG168" s="26"/>
      <c r="AEH168" s="26"/>
      <c r="AEI168" s="26"/>
      <c r="AEJ168" s="26"/>
      <c r="AEK168" s="26"/>
      <c r="AEL168" s="26"/>
      <c r="AEM168" s="26"/>
      <c r="AEN168" s="26"/>
      <c r="AEO168" s="26"/>
      <c r="AEP168" s="26"/>
      <c r="AEQ168" s="26"/>
      <c r="AER168" s="26"/>
      <c r="AES168" s="26"/>
      <c r="AET168" s="26"/>
      <c r="AEU168" s="26"/>
      <c r="AEV168" s="26"/>
      <c r="AEW168" s="26"/>
      <c r="AEX168" s="26"/>
      <c r="AEY168" s="26"/>
      <c r="AEZ168" s="26"/>
      <c r="AFA168" s="26"/>
      <c r="AFB168" s="26"/>
      <c r="AFC168" s="26"/>
      <c r="AFD168" s="26"/>
      <c r="AFE168" s="26"/>
      <c r="AFF168" s="26"/>
      <c r="AFG168" s="26"/>
      <c r="AFH168" s="26"/>
      <c r="AFI168" s="26"/>
      <c r="AFJ168" s="26"/>
      <c r="AFK168" s="26"/>
      <c r="AFL168" s="26"/>
      <c r="AFM168" s="26"/>
      <c r="AFN168" s="26"/>
      <c r="AFO168" s="26"/>
      <c r="AFP168" s="26"/>
      <c r="AFQ168" s="26"/>
      <c r="AFR168" s="26"/>
      <c r="AFS168" s="26"/>
      <c r="AFT168" s="26"/>
      <c r="AFU168" s="26"/>
      <c r="AFV168" s="26"/>
      <c r="AFW168" s="26"/>
      <c r="AFX168" s="26"/>
      <c r="AFY168" s="26"/>
      <c r="AFZ168" s="26"/>
      <c r="AGA168" s="26"/>
      <c r="AGB168" s="26"/>
      <c r="AGC168" s="26"/>
      <c r="AGD168" s="26"/>
      <c r="AGE168" s="26"/>
      <c r="AGF168" s="26"/>
      <c r="AGG168" s="26"/>
      <c r="AGH168" s="26"/>
      <c r="AGI168" s="26"/>
      <c r="AGJ168" s="26"/>
      <c r="AGK168" s="26"/>
      <c r="AGL168" s="26"/>
      <c r="AGM168" s="26"/>
      <c r="AGN168" s="26"/>
      <c r="AGO168" s="26"/>
      <c r="AGP168" s="26"/>
      <c r="AGQ168" s="26"/>
      <c r="AGR168" s="26"/>
      <c r="AGS168" s="26"/>
      <c r="AGT168" s="26"/>
      <c r="AGU168" s="26"/>
      <c r="AGV168" s="26"/>
      <c r="AGW168" s="26"/>
      <c r="AGX168" s="26"/>
      <c r="AGY168" s="26"/>
      <c r="AGZ168" s="26"/>
      <c r="AHA168" s="26"/>
      <c r="AHB168" s="26"/>
      <c r="AHC168" s="26"/>
      <c r="AHD168" s="26"/>
      <c r="AHE168" s="26"/>
      <c r="AHF168" s="26"/>
      <c r="AHG168" s="26"/>
      <c r="AHH168" s="26"/>
      <c r="AHI168" s="26"/>
      <c r="AHJ168" s="26"/>
      <c r="AHK168" s="26"/>
      <c r="AHL168" s="26"/>
      <c r="AHM168" s="26"/>
      <c r="AHN168" s="26"/>
      <c r="AHO168" s="26"/>
      <c r="AHP168" s="26"/>
      <c r="AHQ168" s="26"/>
      <c r="AHR168" s="26"/>
      <c r="AHS168" s="26"/>
      <c r="AHT168" s="26"/>
      <c r="AHU168" s="26"/>
      <c r="AHV168" s="26"/>
      <c r="AHW168" s="26"/>
      <c r="AHX168" s="26"/>
      <c r="AHY168" s="26"/>
      <c r="AHZ168" s="26"/>
      <c r="AIA168" s="26"/>
      <c r="AIB168" s="26"/>
      <c r="AIC168" s="26"/>
      <c r="AID168" s="26"/>
      <c r="AIE168" s="26"/>
      <c r="AIF168" s="26"/>
      <c r="AIG168" s="26"/>
      <c r="AIH168" s="26"/>
      <c r="AII168" s="26"/>
      <c r="AIJ168" s="26"/>
      <c r="AIK168" s="26"/>
      <c r="AIL168" s="26"/>
      <c r="AIM168" s="26"/>
      <c r="AIN168" s="26"/>
      <c r="AIO168" s="26"/>
      <c r="AIP168" s="26"/>
      <c r="AIQ168" s="26"/>
      <c r="AIR168" s="26"/>
      <c r="AIS168" s="26"/>
      <c r="AIT168" s="26"/>
      <c r="AIU168" s="26"/>
      <c r="AIV168" s="26"/>
      <c r="AIW168" s="26"/>
      <c r="AIX168" s="26"/>
      <c r="AIY168" s="26"/>
      <c r="AIZ168" s="26"/>
      <c r="AJA168" s="26"/>
      <c r="AJB168" s="26"/>
      <c r="AJC168" s="26"/>
      <c r="AJD168" s="26"/>
      <c r="AJE168" s="26"/>
      <c r="AJF168" s="26"/>
      <c r="AJG168" s="26"/>
      <c r="AJH168" s="26"/>
      <c r="AJI168" s="26"/>
      <c r="AJJ168" s="26"/>
      <c r="AJK168" s="26"/>
      <c r="AJL168" s="26"/>
      <c r="AJM168" s="26"/>
      <c r="AJN168" s="26"/>
      <c r="AJO168" s="26"/>
      <c r="AJP168" s="26"/>
      <c r="AJQ168" s="26"/>
      <c r="AJR168" s="26"/>
      <c r="AJS168" s="26"/>
      <c r="AJT168" s="26"/>
      <c r="AJU168" s="26"/>
      <c r="AJV168" s="26"/>
      <c r="AJW168" s="26"/>
      <c r="AJX168" s="26"/>
      <c r="AJY168" s="26"/>
      <c r="AJZ168" s="26"/>
      <c r="AKA168" s="26"/>
      <c r="AKB168" s="26"/>
      <c r="AKC168" s="26"/>
      <c r="AKD168" s="26"/>
      <c r="AKE168" s="26"/>
      <c r="AKF168" s="26"/>
      <c r="AKG168" s="26"/>
      <c r="AKH168" s="26"/>
      <c r="AKI168" s="26"/>
      <c r="AKJ168" s="26"/>
      <c r="AKK168" s="26"/>
      <c r="AKL168" s="26"/>
      <c r="AKM168" s="26"/>
      <c r="AKN168" s="26"/>
      <c r="AKO168" s="26"/>
      <c r="AKP168" s="26"/>
      <c r="AKQ168" s="26"/>
      <c r="AKR168" s="26"/>
      <c r="AKS168" s="26"/>
      <c r="AKT168" s="26"/>
      <c r="AKU168" s="26"/>
      <c r="AKV168" s="26"/>
      <c r="AKW168" s="26"/>
      <c r="AKX168" s="26"/>
      <c r="AKY168" s="26"/>
      <c r="AKZ168" s="26"/>
      <c r="ALA168" s="26"/>
      <c r="ALB168" s="26"/>
      <c r="ALC168" s="26"/>
      <c r="ALD168" s="26"/>
      <c r="ALE168" s="26"/>
      <c r="ALF168" s="26"/>
      <c r="ALG168" s="26"/>
      <c r="ALH168" s="26"/>
      <c r="ALI168" s="26"/>
      <c r="ALJ168" s="26"/>
      <c r="ALK168" s="26"/>
      <c r="ALL168" s="26"/>
      <c r="ALM168" s="26"/>
      <c r="ALN168" s="26"/>
      <c r="ALO168" s="26"/>
      <c r="ALP168" s="26"/>
      <c r="ALQ168" s="26"/>
      <c r="ALR168" s="26"/>
      <c r="ALS168" s="26"/>
      <c r="ALT168" s="26"/>
      <c r="ALU168" s="26"/>
      <c r="ALV168" s="26"/>
      <c r="ALW168" s="26"/>
      <c r="ALX168" s="26"/>
      <c r="ALY168" s="26"/>
      <c r="ALZ168" s="26"/>
      <c r="AMA168" s="26"/>
      <c r="AMB168" s="26"/>
      <c r="AMC168" s="26"/>
      <c r="AMD168" s="26"/>
      <c r="AME168" s="26"/>
      <c r="AMF168" s="26"/>
      <c r="AMG168" s="26"/>
      <c r="AMH168" s="26"/>
      <c r="AMI168" s="26"/>
      <c r="AMJ168" s="26"/>
      <c r="AMK168" s="26"/>
    </row>
    <row r="169" spans="1:1025" s="55" customFormat="1" x14ac:dyDescent="0.25">
      <c r="A169" s="42"/>
      <c r="B169" s="36"/>
      <c r="C169" s="37"/>
      <c r="D169" s="43"/>
      <c r="E169" s="43" t="s">
        <v>9</v>
      </c>
      <c r="F169" s="43">
        <f>E168</f>
        <v>5</v>
      </c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  <c r="AQ169" s="26"/>
      <c r="AR169" s="26"/>
      <c r="AS169" s="26"/>
      <c r="AT169" s="26"/>
      <c r="AU169" s="26"/>
      <c r="AV169" s="26"/>
      <c r="AW169" s="26"/>
      <c r="AX169" s="26"/>
      <c r="AY169" s="26"/>
      <c r="AZ169" s="26"/>
      <c r="BA169" s="26"/>
      <c r="BB169" s="26"/>
      <c r="BC169" s="26"/>
      <c r="BD169" s="26"/>
      <c r="BE169" s="26"/>
      <c r="BF169" s="26"/>
      <c r="BG169" s="26"/>
      <c r="BH169" s="26"/>
      <c r="BI169" s="26"/>
      <c r="BJ169" s="26"/>
      <c r="BK169" s="26"/>
      <c r="BL169" s="26"/>
      <c r="BM169" s="26"/>
      <c r="BN169" s="26"/>
      <c r="BO169" s="26"/>
      <c r="BP169" s="26"/>
      <c r="BQ169" s="26"/>
      <c r="BR169" s="26"/>
      <c r="BS169" s="26"/>
      <c r="BT169" s="26"/>
      <c r="BU169" s="26"/>
      <c r="BV169" s="26"/>
      <c r="BW169" s="26"/>
      <c r="BX169" s="26"/>
      <c r="BY169" s="26"/>
      <c r="BZ169" s="26"/>
      <c r="CA169" s="26"/>
      <c r="CB169" s="26"/>
      <c r="CC169" s="26"/>
      <c r="CD169" s="26"/>
      <c r="CE169" s="26"/>
      <c r="CF169" s="26"/>
      <c r="CG169" s="26"/>
      <c r="CH169" s="26"/>
      <c r="CI169" s="26"/>
      <c r="CJ169" s="26"/>
      <c r="CK169" s="26"/>
      <c r="CL169" s="26"/>
      <c r="CM169" s="26"/>
      <c r="CN169" s="26"/>
      <c r="CO169" s="26"/>
      <c r="CP169" s="26"/>
      <c r="CQ169" s="26"/>
      <c r="CR169" s="26"/>
      <c r="CS169" s="26"/>
      <c r="CT169" s="26"/>
      <c r="CU169" s="26"/>
      <c r="CV169" s="26"/>
      <c r="CW169" s="26"/>
      <c r="CX169" s="26"/>
      <c r="CY169" s="26"/>
      <c r="CZ169" s="26"/>
      <c r="DA169" s="26"/>
      <c r="DB169" s="26"/>
      <c r="DC169" s="26"/>
      <c r="DD169" s="26"/>
      <c r="DE169" s="26"/>
      <c r="DF169" s="26"/>
      <c r="DG169" s="26"/>
      <c r="DH169" s="26"/>
      <c r="DI169" s="26"/>
      <c r="DJ169" s="26"/>
      <c r="DK169" s="26"/>
      <c r="DL169" s="26"/>
      <c r="DM169" s="26"/>
      <c r="DN169" s="26"/>
      <c r="DO169" s="26"/>
      <c r="DP169" s="26"/>
      <c r="DQ169" s="26"/>
      <c r="DR169" s="26"/>
      <c r="DS169" s="26"/>
      <c r="DT169" s="26"/>
      <c r="DU169" s="26"/>
      <c r="DV169" s="26"/>
      <c r="DW169" s="26"/>
      <c r="DX169" s="26"/>
      <c r="DY169" s="26"/>
      <c r="DZ169" s="26"/>
      <c r="EA169" s="26"/>
      <c r="EB169" s="26"/>
      <c r="EC169" s="26"/>
      <c r="ED169" s="26"/>
      <c r="EE169" s="26"/>
      <c r="EF169" s="26"/>
      <c r="EG169" s="26"/>
      <c r="EH169" s="26"/>
      <c r="EI169" s="26"/>
      <c r="EJ169" s="26"/>
      <c r="EK169" s="26"/>
      <c r="EL169" s="26"/>
      <c r="EM169" s="26"/>
      <c r="EN169" s="26"/>
      <c r="EO169" s="26"/>
      <c r="EP169" s="26"/>
      <c r="EQ169" s="26"/>
      <c r="ER169" s="26"/>
      <c r="ES169" s="26"/>
      <c r="ET169" s="26"/>
      <c r="EU169" s="26"/>
      <c r="EV169" s="26"/>
      <c r="EW169" s="26"/>
      <c r="EX169" s="26"/>
      <c r="EY169" s="26"/>
      <c r="EZ169" s="26"/>
      <c r="FA169" s="26"/>
      <c r="FB169" s="26"/>
      <c r="FC169" s="26"/>
      <c r="FD169" s="26"/>
      <c r="FE169" s="26"/>
      <c r="FF169" s="26"/>
      <c r="FG169" s="26"/>
      <c r="FH169" s="26"/>
      <c r="FI169" s="26"/>
      <c r="FJ169" s="26"/>
      <c r="FK169" s="26"/>
      <c r="FL169" s="26"/>
      <c r="FM169" s="26"/>
      <c r="FN169" s="26"/>
      <c r="FO169" s="26"/>
      <c r="FP169" s="26"/>
      <c r="FQ169" s="26"/>
      <c r="FR169" s="26"/>
      <c r="FS169" s="26"/>
      <c r="FT169" s="26"/>
      <c r="FU169" s="26"/>
      <c r="FV169" s="26"/>
      <c r="FW169" s="26"/>
      <c r="FX169" s="26"/>
      <c r="FY169" s="26"/>
      <c r="FZ169" s="26"/>
      <c r="GA169" s="26"/>
      <c r="GB169" s="26"/>
      <c r="GC169" s="26"/>
      <c r="GD169" s="26"/>
      <c r="GE169" s="26"/>
      <c r="GF169" s="26"/>
      <c r="GG169" s="26"/>
      <c r="GH169" s="26"/>
      <c r="GI169" s="26"/>
      <c r="GJ169" s="26"/>
      <c r="GK169" s="26"/>
      <c r="GL169" s="26"/>
      <c r="GM169" s="26"/>
      <c r="GN169" s="26"/>
      <c r="GO169" s="26"/>
      <c r="GP169" s="26"/>
      <c r="GQ169" s="26"/>
      <c r="GR169" s="26"/>
      <c r="GS169" s="26"/>
      <c r="GT169" s="26"/>
      <c r="GU169" s="26"/>
      <c r="GV169" s="26"/>
      <c r="GW169" s="26"/>
      <c r="GX169" s="26"/>
      <c r="GY169" s="26"/>
      <c r="GZ169" s="26"/>
      <c r="HA169" s="26"/>
      <c r="HB169" s="26"/>
      <c r="HC169" s="26"/>
      <c r="HD169" s="26"/>
      <c r="HE169" s="26"/>
      <c r="HF169" s="26"/>
      <c r="HG169" s="26"/>
      <c r="HH169" s="26"/>
      <c r="HI169" s="26"/>
      <c r="HJ169" s="26"/>
      <c r="HK169" s="26"/>
      <c r="HL169" s="26"/>
      <c r="HM169" s="26"/>
      <c r="HN169" s="26"/>
      <c r="HO169" s="26"/>
      <c r="HP169" s="26"/>
      <c r="HQ169" s="26"/>
      <c r="HR169" s="26"/>
      <c r="HS169" s="26"/>
      <c r="HT169" s="26"/>
      <c r="HU169" s="26"/>
      <c r="HV169" s="26"/>
      <c r="HW169" s="26"/>
      <c r="HX169" s="26"/>
      <c r="HY169" s="26"/>
      <c r="HZ169" s="26"/>
      <c r="IA169" s="26"/>
      <c r="IB169" s="26"/>
      <c r="IC169" s="26"/>
      <c r="ID169" s="26"/>
      <c r="IE169" s="26"/>
      <c r="IF169" s="26"/>
      <c r="IG169" s="26"/>
      <c r="IH169" s="26"/>
      <c r="II169" s="26"/>
      <c r="IJ169" s="26"/>
      <c r="IK169" s="26"/>
      <c r="IL169" s="26"/>
      <c r="IM169" s="26"/>
      <c r="IN169" s="26"/>
      <c r="IO169" s="26"/>
      <c r="IP169" s="26"/>
      <c r="IQ169" s="26"/>
      <c r="IR169" s="26"/>
      <c r="IS169" s="26"/>
      <c r="IT169" s="26"/>
      <c r="IU169" s="26"/>
      <c r="IV169" s="26"/>
      <c r="IW169" s="26"/>
      <c r="IX169" s="26"/>
      <c r="IY169" s="26"/>
      <c r="IZ169" s="26"/>
      <c r="JA169" s="26"/>
      <c r="JB169" s="26"/>
      <c r="JC169" s="26"/>
      <c r="JD169" s="26"/>
      <c r="JE169" s="26"/>
      <c r="JF169" s="26"/>
      <c r="JG169" s="26"/>
      <c r="JH169" s="26"/>
      <c r="JI169" s="26"/>
      <c r="JJ169" s="26"/>
      <c r="JK169" s="26"/>
      <c r="JL169" s="26"/>
      <c r="JM169" s="26"/>
      <c r="JN169" s="26"/>
      <c r="JO169" s="26"/>
      <c r="JP169" s="26"/>
      <c r="JQ169" s="26"/>
      <c r="JR169" s="26"/>
      <c r="JS169" s="26"/>
      <c r="JT169" s="26"/>
      <c r="JU169" s="26"/>
      <c r="JV169" s="26"/>
      <c r="JW169" s="26"/>
      <c r="JX169" s="26"/>
      <c r="JY169" s="26"/>
      <c r="JZ169" s="26"/>
      <c r="KA169" s="26"/>
      <c r="KB169" s="26"/>
      <c r="KC169" s="26"/>
      <c r="KD169" s="26"/>
      <c r="KE169" s="26"/>
      <c r="KF169" s="26"/>
      <c r="KG169" s="26"/>
      <c r="KH169" s="26"/>
      <c r="KI169" s="26"/>
      <c r="KJ169" s="26"/>
      <c r="KK169" s="26"/>
      <c r="KL169" s="26"/>
      <c r="KM169" s="26"/>
      <c r="KN169" s="26"/>
      <c r="KO169" s="26"/>
      <c r="KP169" s="26"/>
      <c r="KQ169" s="26"/>
      <c r="KR169" s="26"/>
      <c r="KS169" s="26"/>
      <c r="KT169" s="26"/>
      <c r="KU169" s="26"/>
      <c r="KV169" s="26"/>
      <c r="KW169" s="26"/>
      <c r="KX169" s="26"/>
      <c r="KY169" s="26"/>
      <c r="KZ169" s="26"/>
      <c r="LA169" s="26"/>
      <c r="LB169" s="26"/>
      <c r="LC169" s="26"/>
      <c r="LD169" s="26"/>
      <c r="LE169" s="26"/>
      <c r="LF169" s="26"/>
      <c r="LG169" s="26"/>
      <c r="LH169" s="26"/>
      <c r="LI169" s="26"/>
      <c r="LJ169" s="26"/>
      <c r="LK169" s="26"/>
      <c r="LL169" s="26"/>
      <c r="LM169" s="26"/>
      <c r="LN169" s="26"/>
      <c r="LO169" s="26"/>
      <c r="LP169" s="26"/>
      <c r="LQ169" s="26"/>
      <c r="LR169" s="26"/>
      <c r="LS169" s="26"/>
      <c r="LT169" s="26"/>
      <c r="LU169" s="26"/>
      <c r="LV169" s="26"/>
      <c r="LW169" s="26"/>
      <c r="LX169" s="26"/>
      <c r="LY169" s="26"/>
      <c r="LZ169" s="26"/>
      <c r="MA169" s="26"/>
      <c r="MB169" s="26"/>
      <c r="MC169" s="26"/>
      <c r="MD169" s="26"/>
      <c r="ME169" s="26"/>
      <c r="MF169" s="26"/>
      <c r="MG169" s="26"/>
      <c r="MH169" s="26"/>
      <c r="MI169" s="26"/>
      <c r="MJ169" s="26"/>
      <c r="MK169" s="26"/>
      <c r="ML169" s="26"/>
      <c r="MM169" s="26"/>
      <c r="MN169" s="26"/>
      <c r="MO169" s="26"/>
      <c r="MP169" s="26"/>
      <c r="MQ169" s="26"/>
      <c r="MR169" s="26"/>
      <c r="MS169" s="26"/>
      <c r="MT169" s="26"/>
      <c r="MU169" s="26"/>
      <c r="MV169" s="26"/>
      <c r="MW169" s="26"/>
      <c r="MX169" s="26"/>
      <c r="MY169" s="26"/>
      <c r="MZ169" s="26"/>
      <c r="NA169" s="26"/>
      <c r="NB169" s="26"/>
      <c r="NC169" s="26"/>
      <c r="ND169" s="26"/>
      <c r="NE169" s="26"/>
      <c r="NF169" s="26"/>
      <c r="NG169" s="26"/>
      <c r="NH169" s="26"/>
      <c r="NI169" s="26"/>
      <c r="NJ169" s="26"/>
      <c r="NK169" s="26"/>
      <c r="NL169" s="26"/>
      <c r="NM169" s="26"/>
      <c r="NN169" s="26"/>
      <c r="NO169" s="26"/>
      <c r="NP169" s="26"/>
      <c r="NQ169" s="26"/>
      <c r="NR169" s="26"/>
      <c r="NS169" s="26"/>
      <c r="NT169" s="26"/>
      <c r="NU169" s="26"/>
      <c r="NV169" s="26"/>
      <c r="NW169" s="26"/>
      <c r="NX169" s="26"/>
      <c r="NY169" s="26"/>
      <c r="NZ169" s="26"/>
      <c r="OA169" s="26"/>
      <c r="OB169" s="26"/>
      <c r="OC169" s="26"/>
      <c r="OD169" s="26"/>
      <c r="OE169" s="26"/>
      <c r="OF169" s="26"/>
      <c r="OG169" s="26"/>
      <c r="OH169" s="26"/>
      <c r="OI169" s="26"/>
      <c r="OJ169" s="26"/>
      <c r="OK169" s="26"/>
      <c r="OL169" s="26"/>
      <c r="OM169" s="26"/>
      <c r="ON169" s="26"/>
      <c r="OO169" s="26"/>
      <c r="OP169" s="26"/>
      <c r="OQ169" s="26"/>
      <c r="OR169" s="26"/>
      <c r="OS169" s="26"/>
      <c r="OT169" s="26"/>
      <c r="OU169" s="26"/>
      <c r="OV169" s="26"/>
      <c r="OW169" s="26"/>
      <c r="OX169" s="26"/>
      <c r="OY169" s="26"/>
      <c r="OZ169" s="26"/>
      <c r="PA169" s="26"/>
      <c r="PB169" s="26"/>
      <c r="PC169" s="26"/>
      <c r="PD169" s="26"/>
      <c r="PE169" s="26"/>
      <c r="PF169" s="26"/>
      <c r="PG169" s="26"/>
      <c r="PH169" s="26"/>
      <c r="PI169" s="26"/>
      <c r="PJ169" s="26"/>
      <c r="PK169" s="26"/>
      <c r="PL169" s="26"/>
      <c r="PM169" s="26"/>
      <c r="PN169" s="26"/>
      <c r="PO169" s="26"/>
      <c r="PP169" s="26"/>
      <c r="PQ169" s="26"/>
      <c r="PR169" s="26"/>
      <c r="PS169" s="26"/>
      <c r="PT169" s="26"/>
      <c r="PU169" s="26"/>
      <c r="PV169" s="26"/>
      <c r="PW169" s="26"/>
      <c r="PX169" s="26"/>
      <c r="PY169" s="26"/>
      <c r="PZ169" s="26"/>
      <c r="QA169" s="26"/>
      <c r="QB169" s="26"/>
      <c r="QC169" s="26"/>
      <c r="QD169" s="26"/>
      <c r="QE169" s="26"/>
      <c r="QF169" s="26"/>
      <c r="QG169" s="26"/>
      <c r="QH169" s="26"/>
      <c r="QI169" s="26"/>
      <c r="QJ169" s="26"/>
      <c r="QK169" s="26"/>
      <c r="QL169" s="26"/>
      <c r="QM169" s="26"/>
      <c r="QN169" s="26"/>
      <c r="QO169" s="26"/>
      <c r="QP169" s="26"/>
      <c r="QQ169" s="26"/>
      <c r="QR169" s="26"/>
      <c r="QS169" s="26"/>
      <c r="QT169" s="26"/>
      <c r="QU169" s="26"/>
      <c r="QV169" s="26"/>
      <c r="QW169" s="26"/>
      <c r="QX169" s="26"/>
      <c r="QY169" s="26"/>
      <c r="QZ169" s="26"/>
      <c r="RA169" s="26"/>
      <c r="RB169" s="26"/>
      <c r="RC169" s="26"/>
      <c r="RD169" s="26"/>
      <c r="RE169" s="26"/>
      <c r="RF169" s="26"/>
      <c r="RG169" s="26"/>
      <c r="RH169" s="26"/>
      <c r="RI169" s="26"/>
      <c r="RJ169" s="26"/>
      <c r="RK169" s="26"/>
      <c r="RL169" s="26"/>
      <c r="RM169" s="26"/>
      <c r="RN169" s="26"/>
      <c r="RO169" s="26"/>
      <c r="RP169" s="26"/>
      <c r="RQ169" s="26"/>
      <c r="RR169" s="26"/>
      <c r="RS169" s="26"/>
      <c r="RT169" s="26"/>
      <c r="RU169" s="26"/>
      <c r="RV169" s="26"/>
      <c r="RW169" s="26"/>
      <c r="RX169" s="26"/>
      <c r="RY169" s="26"/>
      <c r="RZ169" s="26"/>
      <c r="SA169" s="26"/>
      <c r="SB169" s="26"/>
      <c r="SC169" s="26"/>
      <c r="SD169" s="26"/>
      <c r="SE169" s="26"/>
      <c r="SF169" s="26"/>
      <c r="SG169" s="26"/>
      <c r="SH169" s="26"/>
      <c r="SI169" s="26"/>
      <c r="SJ169" s="26"/>
      <c r="SK169" s="26"/>
      <c r="SL169" s="26"/>
      <c r="SM169" s="26"/>
      <c r="SN169" s="26"/>
      <c r="SO169" s="26"/>
      <c r="SP169" s="26"/>
      <c r="SQ169" s="26"/>
      <c r="SR169" s="26"/>
      <c r="SS169" s="26"/>
      <c r="ST169" s="26"/>
      <c r="SU169" s="26"/>
      <c r="SV169" s="26"/>
      <c r="SW169" s="26"/>
      <c r="SX169" s="26"/>
      <c r="SY169" s="26"/>
      <c r="SZ169" s="26"/>
      <c r="TA169" s="26"/>
      <c r="TB169" s="26"/>
      <c r="TC169" s="26"/>
      <c r="TD169" s="26"/>
      <c r="TE169" s="26"/>
      <c r="TF169" s="26"/>
      <c r="TG169" s="26"/>
      <c r="TH169" s="26"/>
      <c r="TI169" s="26"/>
      <c r="TJ169" s="26"/>
      <c r="TK169" s="26"/>
      <c r="TL169" s="26"/>
      <c r="TM169" s="26"/>
      <c r="TN169" s="26"/>
      <c r="TO169" s="26"/>
      <c r="TP169" s="26"/>
      <c r="TQ169" s="26"/>
      <c r="TR169" s="26"/>
      <c r="TS169" s="26"/>
      <c r="TT169" s="26"/>
      <c r="TU169" s="26"/>
      <c r="TV169" s="26"/>
      <c r="TW169" s="26"/>
      <c r="TX169" s="26"/>
      <c r="TY169" s="26"/>
      <c r="TZ169" s="26"/>
      <c r="UA169" s="26"/>
      <c r="UB169" s="26"/>
      <c r="UC169" s="26"/>
      <c r="UD169" s="26"/>
      <c r="UE169" s="26"/>
      <c r="UF169" s="26"/>
      <c r="UG169" s="26"/>
      <c r="UH169" s="26"/>
      <c r="UI169" s="26"/>
      <c r="UJ169" s="26"/>
      <c r="UK169" s="26"/>
      <c r="UL169" s="26"/>
      <c r="UM169" s="26"/>
      <c r="UN169" s="26"/>
      <c r="UO169" s="26"/>
      <c r="UP169" s="26"/>
      <c r="UQ169" s="26"/>
      <c r="UR169" s="26"/>
      <c r="US169" s="26"/>
      <c r="UT169" s="26"/>
      <c r="UU169" s="26"/>
      <c r="UV169" s="26"/>
      <c r="UW169" s="26"/>
      <c r="UX169" s="26"/>
      <c r="UY169" s="26"/>
      <c r="UZ169" s="26"/>
      <c r="VA169" s="26"/>
      <c r="VB169" s="26"/>
      <c r="VC169" s="26"/>
      <c r="VD169" s="26"/>
      <c r="VE169" s="26"/>
      <c r="VF169" s="26"/>
      <c r="VG169" s="26"/>
      <c r="VH169" s="26"/>
      <c r="VI169" s="26"/>
      <c r="VJ169" s="26"/>
      <c r="VK169" s="26"/>
      <c r="VL169" s="26"/>
      <c r="VM169" s="26"/>
      <c r="VN169" s="26"/>
      <c r="VO169" s="26"/>
      <c r="VP169" s="26"/>
      <c r="VQ169" s="26"/>
      <c r="VR169" s="26"/>
      <c r="VS169" s="26"/>
      <c r="VT169" s="26"/>
      <c r="VU169" s="26"/>
      <c r="VV169" s="26"/>
      <c r="VW169" s="26"/>
      <c r="VX169" s="26"/>
      <c r="VY169" s="26"/>
      <c r="VZ169" s="26"/>
      <c r="WA169" s="26"/>
      <c r="WB169" s="26"/>
      <c r="WC169" s="26"/>
      <c r="WD169" s="26"/>
      <c r="WE169" s="26"/>
      <c r="WF169" s="26"/>
      <c r="WG169" s="26"/>
      <c r="WH169" s="26"/>
      <c r="WI169" s="26"/>
      <c r="WJ169" s="26"/>
      <c r="WK169" s="26"/>
      <c r="WL169" s="26"/>
      <c r="WM169" s="26"/>
      <c r="WN169" s="26"/>
      <c r="WO169" s="26"/>
      <c r="WP169" s="26"/>
      <c r="WQ169" s="26"/>
      <c r="WR169" s="26"/>
      <c r="WS169" s="26"/>
      <c r="WT169" s="26"/>
      <c r="WU169" s="26"/>
      <c r="WV169" s="26"/>
      <c r="WW169" s="26"/>
      <c r="WX169" s="26"/>
      <c r="WY169" s="26"/>
      <c r="WZ169" s="26"/>
      <c r="XA169" s="26"/>
      <c r="XB169" s="26"/>
      <c r="XC169" s="26"/>
      <c r="XD169" s="26"/>
      <c r="XE169" s="26"/>
      <c r="XF169" s="26"/>
      <c r="XG169" s="26"/>
      <c r="XH169" s="26"/>
      <c r="XI169" s="26"/>
      <c r="XJ169" s="26"/>
      <c r="XK169" s="26"/>
      <c r="XL169" s="26"/>
      <c r="XM169" s="26"/>
      <c r="XN169" s="26"/>
      <c r="XO169" s="26"/>
      <c r="XP169" s="26"/>
      <c r="XQ169" s="26"/>
      <c r="XR169" s="26"/>
      <c r="XS169" s="26"/>
      <c r="XT169" s="26"/>
      <c r="XU169" s="26"/>
      <c r="XV169" s="26"/>
      <c r="XW169" s="26"/>
      <c r="XX169" s="26"/>
      <c r="XY169" s="26"/>
      <c r="XZ169" s="26"/>
      <c r="YA169" s="26"/>
      <c r="YB169" s="26"/>
      <c r="YC169" s="26"/>
      <c r="YD169" s="26"/>
      <c r="YE169" s="26"/>
      <c r="YF169" s="26"/>
      <c r="YG169" s="26"/>
      <c r="YH169" s="26"/>
      <c r="YI169" s="26"/>
      <c r="YJ169" s="26"/>
      <c r="YK169" s="26"/>
      <c r="YL169" s="26"/>
      <c r="YM169" s="26"/>
      <c r="YN169" s="26"/>
      <c r="YO169" s="26"/>
      <c r="YP169" s="26"/>
      <c r="YQ169" s="26"/>
      <c r="YR169" s="26"/>
      <c r="YS169" s="26"/>
      <c r="YT169" s="26"/>
      <c r="YU169" s="26"/>
      <c r="YV169" s="26"/>
      <c r="YW169" s="26"/>
      <c r="YX169" s="26"/>
      <c r="YY169" s="26"/>
      <c r="YZ169" s="26"/>
      <c r="ZA169" s="26"/>
      <c r="ZB169" s="26"/>
      <c r="ZC169" s="26"/>
      <c r="ZD169" s="26"/>
      <c r="ZE169" s="26"/>
      <c r="ZF169" s="26"/>
      <c r="ZG169" s="26"/>
      <c r="ZH169" s="26"/>
      <c r="ZI169" s="26"/>
      <c r="ZJ169" s="26"/>
      <c r="ZK169" s="26"/>
      <c r="ZL169" s="26"/>
      <c r="ZM169" s="26"/>
      <c r="ZN169" s="26"/>
      <c r="ZO169" s="26"/>
      <c r="ZP169" s="26"/>
      <c r="ZQ169" s="26"/>
      <c r="ZR169" s="26"/>
      <c r="ZS169" s="26"/>
      <c r="ZT169" s="26"/>
      <c r="ZU169" s="26"/>
      <c r="ZV169" s="26"/>
      <c r="ZW169" s="26"/>
      <c r="ZX169" s="26"/>
      <c r="ZY169" s="26"/>
      <c r="ZZ169" s="26"/>
      <c r="AAA169" s="26"/>
      <c r="AAB169" s="26"/>
      <c r="AAC169" s="26"/>
      <c r="AAD169" s="26"/>
      <c r="AAE169" s="26"/>
      <c r="AAF169" s="26"/>
      <c r="AAG169" s="26"/>
      <c r="AAH169" s="26"/>
      <c r="AAI169" s="26"/>
      <c r="AAJ169" s="26"/>
      <c r="AAK169" s="26"/>
      <c r="AAL169" s="26"/>
      <c r="AAM169" s="26"/>
      <c r="AAN169" s="26"/>
      <c r="AAO169" s="26"/>
      <c r="AAP169" s="26"/>
      <c r="AAQ169" s="26"/>
      <c r="AAR169" s="26"/>
      <c r="AAS169" s="26"/>
      <c r="AAT169" s="26"/>
      <c r="AAU169" s="26"/>
      <c r="AAV169" s="26"/>
      <c r="AAW169" s="26"/>
      <c r="AAX169" s="26"/>
      <c r="AAY169" s="26"/>
      <c r="AAZ169" s="26"/>
      <c r="ABA169" s="26"/>
      <c r="ABB169" s="26"/>
      <c r="ABC169" s="26"/>
      <c r="ABD169" s="26"/>
      <c r="ABE169" s="26"/>
      <c r="ABF169" s="26"/>
      <c r="ABG169" s="26"/>
      <c r="ABH169" s="26"/>
      <c r="ABI169" s="26"/>
      <c r="ABJ169" s="26"/>
      <c r="ABK169" s="26"/>
      <c r="ABL169" s="26"/>
      <c r="ABM169" s="26"/>
      <c r="ABN169" s="26"/>
      <c r="ABO169" s="26"/>
      <c r="ABP169" s="26"/>
      <c r="ABQ169" s="26"/>
      <c r="ABR169" s="26"/>
      <c r="ABS169" s="26"/>
      <c r="ABT169" s="26"/>
      <c r="ABU169" s="26"/>
      <c r="ABV169" s="26"/>
      <c r="ABW169" s="26"/>
      <c r="ABX169" s="26"/>
      <c r="ABY169" s="26"/>
      <c r="ABZ169" s="26"/>
      <c r="ACA169" s="26"/>
      <c r="ACB169" s="26"/>
      <c r="ACC169" s="26"/>
      <c r="ACD169" s="26"/>
      <c r="ACE169" s="26"/>
      <c r="ACF169" s="26"/>
      <c r="ACG169" s="26"/>
      <c r="ACH169" s="26"/>
      <c r="ACI169" s="26"/>
      <c r="ACJ169" s="26"/>
      <c r="ACK169" s="26"/>
      <c r="ACL169" s="26"/>
      <c r="ACM169" s="26"/>
      <c r="ACN169" s="26"/>
      <c r="ACO169" s="26"/>
      <c r="ACP169" s="26"/>
      <c r="ACQ169" s="26"/>
      <c r="ACR169" s="26"/>
      <c r="ACS169" s="26"/>
      <c r="ACT169" s="26"/>
      <c r="ACU169" s="26"/>
      <c r="ACV169" s="26"/>
      <c r="ACW169" s="26"/>
      <c r="ACX169" s="26"/>
      <c r="ACY169" s="26"/>
      <c r="ACZ169" s="26"/>
      <c r="ADA169" s="26"/>
      <c r="ADB169" s="26"/>
      <c r="ADC169" s="26"/>
      <c r="ADD169" s="26"/>
      <c r="ADE169" s="26"/>
      <c r="ADF169" s="26"/>
      <c r="ADG169" s="26"/>
      <c r="ADH169" s="26"/>
      <c r="ADI169" s="26"/>
      <c r="ADJ169" s="26"/>
      <c r="ADK169" s="26"/>
      <c r="ADL169" s="26"/>
      <c r="ADM169" s="26"/>
      <c r="ADN169" s="26"/>
      <c r="ADO169" s="26"/>
      <c r="ADP169" s="26"/>
      <c r="ADQ169" s="26"/>
      <c r="ADR169" s="26"/>
      <c r="ADS169" s="26"/>
      <c r="ADT169" s="26"/>
      <c r="ADU169" s="26"/>
      <c r="ADV169" s="26"/>
      <c r="ADW169" s="26"/>
      <c r="ADX169" s="26"/>
      <c r="ADY169" s="26"/>
      <c r="ADZ169" s="26"/>
      <c r="AEA169" s="26"/>
      <c r="AEB169" s="26"/>
      <c r="AEC169" s="26"/>
      <c r="AED169" s="26"/>
      <c r="AEE169" s="26"/>
      <c r="AEF169" s="26"/>
      <c r="AEG169" s="26"/>
      <c r="AEH169" s="26"/>
      <c r="AEI169" s="26"/>
      <c r="AEJ169" s="26"/>
      <c r="AEK169" s="26"/>
      <c r="AEL169" s="26"/>
      <c r="AEM169" s="26"/>
      <c r="AEN169" s="26"/>
      <c r="AEO169" s="26"/>
      <c r="AEP169" s="26"/>
      <c r="AEQ169" s="26"/>
      <c r="AER169" s="26"/>
      <c r="AES169" s="26"/>
      <c r="AET169" s="26"/>
      <c r="AEU169" s="26"/>
      <c r="AEV169" s="26"/>
      <c r="AEW169" s="26"/>
      <c r="AEX169" s="26"/>
      <c r="AEY169" s="26"/>
      <c r="AEZ169" s="26"/>
      <c r="AFA169" s="26"/>
      <c r="AFB169" s="26"/>
      <c r="AFC169" s="26"/>
      <c r="AFD169" s="26"/>
      <c r="AFE169" s="26"/>
      <c r="AFF169" s="26"/>
      <c r="AFG169" s="26"/>
      <c r="AFH169" s="26"/>
      <c r="AFI169" s="26"/>
      <c r="AFJ169" s="26"/>
      <c r="AFK169" s="26"/>
      <c r="AFL169" s="26"/>
      <c r="AFM169" s="26"/>
      <c r="AFN169" s="26"/>
      <c r="AFO169" s="26"/>
      <c r="AFP169" s="26"/>
      <c r="AFQ169" s="26"/>
      <c r="AFR169" s="26"/>
      <c r="AFS169" s="26"/>
      <c r="AFT169" s="26"/>
      <c r="AFU169" s="26"/>
      <c r="AFV169" s="26"/>
      <c r="AFW169" s="26"/>
      <c r="AFX169" s="26"/>
      <c r="AFY169" s="26"/>
      <c r="AFZ169" s="26"/>
      <c r="AGA169" s="26"/>
      <c r="AGB169" s="26"/>
      <c r="AGC169" s="26"/>
      <c r="AGD169" s="26"/>
      <c r="AGE169" s="26"/>
      <c r="AGF169" s="26"/>
      <c r="AGG169" s="26"/>
      <c r="AGH169" s="26"/>
      <c r="AGI169" s="26"/>
      <c r="AGJ169" s="26"/>
      <c r="AGK169" s="26"/>
      <c r="AGL169" s="26"/>
      <c r="AGM169" s="26"/>
      <c r="AGN169" s="26"/>
      <c r="AGO169" s="26"/>
      <c r="AGP169" s="26"/>
      <c r="AGQ169" s="26"/>
      <c r="AGR169" s="26"/>
      <c r="AGS169" s="26"/>
      <c r="AGT169" s="26"/>
      <c r="AGU169" s="26"/>
      <c r="AGV169" s="26"/>
      <c r="AGW169" s="26"/>
      <c r="AGX169" s="26"/>
      <c r="AGY169" s="26"/>
      <c r="AGZ169" s="26"/>
      <c r="AHA169" s="26"/>
      <c r="AHB169" s="26"/>
      <c r="AHC169" s="26"/>
      <c r="AHD169" s="26"/>
      <c r="AHE169" s="26"/>
      <c r="AHF169" s="26"/>
      <c r="AHG169" s="26"/>
      <c r="AHH169" s="26"/>
      <c r="AHI169" s="26"/>
      <c r="AHJ169" s="26"/>
      <c r="AHK169" s="26"/>
      <c r="AHL169" s="26"/>
      <c r="AHM169" s="26"/>
      <c r="AHN169" s="26"/>
      <c r="AHO169" s="26"/>
      <c r="AHP169" s="26"/>
      <c r="AHQ169" s="26"/>
      <c r="AHR169" s="26"/>
      <c r="AHS169" s="26"/>
      <c r="AHT169" s="26"/>
      <c r="AHU169" s="26"/>
      <c r="AHV169" s="26"/>
      <c r="AHW169" s="26"/>
      <c r="AHX169" s="26"/>
      <c r="AHY169" s="26"/>
      <c r="AHZ169" s="26"/>
      <c r="AIA169" s="26"/>
      <c r="AIB169" s="26"/>
      <c r="AIC169" s="26"/>
      <c r="AID169" s="26"/>
      <c r="AIE169" s="26"/>
      <c r="AIF169" s="26"/>
      <c r="AIG169" s="26"/>
      <c r="AIH169" s="26"/>
      <c r="AII169" s="26"/>
      <c r="AIJ169" s="26"/>
      <c r="AIK169" s="26"/>
      <c r="AIL169" s="26"/>
      <c r="AIM169" s="26"/>
      <c r="AIN169" s="26"/>
      <c r="AIO169" s="26"/>
      <c r="AIP169" s="26"/>
      <c r="AIQ169" s="26"/>
      <c r="AIR169" s="26"/>
      <c r="AIS169" s="26"/>
      <c r="AIT169" s="26"/>
      <c r="AIU169" s="26"/>
      <c r="AIV169" s="26"/>
      <c r="AIW169" s="26"/>
      <c r="AIX169" s="26"/>
      <c r="AIY169" s="26"/>
      <c r="AIZ169" s="26"/>
      <c r="AJA169" s="26"/>
      <c r="AJB169" s="26"/>
      <c r="AJC169" s="26"/>
      <c r="AJD169" s="26"/>
      <c r="AJE169" s="26"/>
      <c r="AJF169" s="26"/>
      <c r="AJG169" s="26"/>
      <c r="AJH169" s="26"/>
      <c r="AJI169" s="26"/>
      <c r="AJJ169" s="26"/>
      <c r="AJK169" s="26"/>
      <c r="AJL169" s="26"/>
      <c r="AJM169" s="26"/>
      <c r="AJN169" s="26"/>
      <c r="AJO169" s="26"/>
      <c r="AJP169" s="26"/>
      <c r="AJQ169" s="26"/>
      <c r="AJR169" s="26"/>
      <c r="AJS169" s="26"/>
      <c r="AJT169" s="26"/>
      <c r="AJU169" s="26"/>
      <c r="AJV169" s="26"/>
      <c r="AJW169" s="26"/>
      <c r="AJX169" s="26"/>
      <c r="AJY169" s="26"/>
      <c r="AJZ169" s="26"/>
      <c r="AKA169" s="26"/>
      <c r="AKB169" s="26"/>
      <c r="AKC169" s="26"/>
      <c r="AKD169" s="26"/>
      <c r="AKE169" s="26"/>
      <c r="AKF169" s="26"/>
      <c r="AKG169" s="26"/>
      <c r="AKH169" s="26"/>
      <c r="AKI169" s="26"/>
      <c r="AKJ169" s="26"/>
      <c r="AKK169" s="26"/>
      <c r="AKL169" s="26"/>
      <c r="AKM169" s="26"/>
      <c r="AKN169" s="26"/>
      <c r="AKO169" s="26"/>
      <c r="AKP169" s="26"/>
      <c r="AKQ169" s="26"/>
      <c r="AKR169" s="26"/>
      <c r="AKS169" s="26"/>
      <c r="AKT169" s="26"/>
      <c r="AKU169" s="26"/>
      <c r="AKV169" s="26"/>
      <c r="AKW169" s="26"/>
      <c r="AKX169" s="26"/>
      <c r="AKY169" s="26"/>
      <c r="AKZ169" s="26"/>
      <c r="ALA169" s="26"/>
      <c r="ALB169" s="26"/>
      <c r="ALC169" s="26"/>
      <c r="ALD169" s="26"/>
      <c r="ALE169" s="26"/>
      <c r="ALF169" s="26"/>
      <c r="ALG169" s="26"/>
      <c r="ALH169" s="26"/>
      <c r="ALI169" s="26"/>
      <c r="ALJ169" s="26"/>
      <c r="ALK169" s="26"/>
      <c r="ALL169" s="26"/>
      <c r="ALM169" s="26"/>
      <c r="ALN169" s="26"/>
      <c r="ALO169" s="26"/>
      <c r="ALP169" s="26"/>
      <c r="ALQ169" s="26"/>
      <c r="ALR169" s="26"/>
      <c r="ALS169" s="26"/>
      <c r="ALT169" s="26"/>
      <c r="ALU169" s="26"/>
      <c r="ALV169" s="26"/>
      <c r="ALW169" s="26"/>
      <c r="ALX169" s="26"/>
      <c r="ALY169" s="26"/>
      <c r="ALZ169" s="26"/>
      <c r="AMA169" s="26"/>
      <c r="AMB169" s="26"/>
      <c r="AMC169" s="26"/>
      <c r="AMD169" s="26"/>
      <c r="AME169" s="26"/>
      <c r="AMF169" s="26"/>
      <c r="AMG169" s="26"/>
      <c r="AMH169" s="26"/>
      <c r="AMI169" s="26"/>
      <c r="AMJ169" s="26"/>
      <c r="AMK169" s="26"/>
    </row>
    <row r="170" spans="1:1025" ht="26.25" x14ac:dyDescent="0.25">
      <c r="A170" s="42">
        <v>61</v>
      </c>
      <c r="B170" s="45" t="s">
        <v>49</v>
      </c>
      <c r="C170" s="37" t="s">
        <v>50</v>
      </c>
      <c r="D170" s="43" t="s">
        <v>19</v>
      </c>
      <c r="E170" s="43">
        <f>3+4.36+2.59+1.95+10</f>
        <v>21.9</v>
      </c>
      <c r="F170" s="43"/>
    </row>
    <row r="171" spans="1:1025" x14ac:dyDescent="0.25">
      <c r="A171" s="42"/>
      <c r="B171" s="36"/>
      <c r="C171" s="37"/>
      <c r="D171" s="43"/>
      <c r="E171" s="43" t="s">
        <v>9</v>
      </c>
      <c r="F171" s="43">
        <f>E170</f>
        <v>21.9</v>
      </c>
    </row>
    <row r="172" spans="1:1025" x14ac:dyDescent="0.25">
      <c r="A172" s="11"/>
    </row>
    <row r="173" spans="1:1025" x14ac:dyDescent="0.25">
      <c r="A173" s="11"/>
    </row>
    <row r="177" spans="1:1" x14ac:dyDescent="0.25">
      <c r="A177" s="12"/>
    </row>
  </sheetData>
  <mergeCells count="20">
    <mergeCell ref="A68:F68"/>
    <mergeCell ref="A83:F83"/>
    <mergeCell ref="A92:F92"/>
    <mergeCell ref="A161:F161"/>
    <mergeCell ref="A115:F115"/>
    <mergeCell ref="A116:F116"/>
    <mergeCell ref="A133:F133"/>
    <mergeCell ref="A141:F141"/>
    <mergeCell ref="A143:A145"/>
    <mergeCell ref="B143:B145"/>
    <mergeCell ref="A136:F136"/>
    <mergeCell ref="B36:B38"/>
    <mergeCell ref="A28:A30"/>
    <mergeCell ref="A36:A38"/>
    <mergeCell ref="B28:B30"/>
    <mergeCell ref="A2:F2"/>
    <mergeCell ref="A13:F13"/>
    <mergeCell ref="A14:F14"/>
    <mergeCell ref="A16:A17"/>
    <mergeCell ref="B16:B17"/>
  </mergeCells>
  <pageMargins left="0.70866141732283472" right="0.70866141732283472" top="0.74803149606299213" bottom="0.74803149606299213" header="0.31496062992125984" footer="0.31496062992125984"/>
  <pageSetup paperSize="9" firstPageNumber="0" fitToHeight="0" orientation="portrait" horizontalDpi="300" verticalDpi="300" r:id="rId1"/>
  <headerFooter>
    <oddHeader>&amp;C&amp;"Arial,Normalny"&amp;9"Przebudowa nawierzchni ulicy Grabowskiego w Jeleniej Górze"
&amp;K000000Przedmiar robót</oddHeader>
    <oddFooter>&amp;CStrona &amp;P z &amp;N</oddFooter>
  </headerFooter>
  <rowBreaks count="4" manualBreakCount="4">
    <brk id="67" max="5" man="1"/>
    <brk id="100" max="5" man="1"/>
    <brk id="124" max="5" man="1"/>
    <brk id="15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Ewelina Pietrzak</dc:creator>
  <dc:description/>
  <cp:lastModifiedBy>Ewelina Pietrzak</cp:lastModifiedBy>
  <cp:revision>8</cp:revision>
  <cp:lastPrinted>2024-09-04T12:44:58Z</cp:lastPrinted>
  <dcterms:created xsi:type="dcterms:W3CDTF">2023-03-06T08:27:37Z</dcterms:created>
  <dcterms:modified xsi:type="dcterms:W3CDTF">2024-09-04T12:45:04Z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