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ad01\ugz$\JoannaPiotrowska\Documents\Joanna Piotrowska\2023\Zam. Pub\Powyżej 130 000\FN.271.1.2023\Ogł\"/>
    </mc:Choice>
  </mc:AlternateContent>
  <xr:revisionPtr revIDLastSave="0" documentId="13_ncr:1_{362FA96C-F970-470E-908B-DD694FE28DCF}" xr6:coauthVersionLast="47" xr6:coauthVersionMax="47" xr10:uidLastSave="{00000000-0000-0000-0000-000000000000}"/>
  <bookViews>
    <workbookView xWindow="-120" yWindow="-120" windowWidth="29040" windowHeight="15840" xr2:uid="{47028571-8783-4D82-ACEB-44FE8B6C39F4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 s="1"/>
  <c r="G14" i="1"/>
  <c r="G13" i="1"/>
  <c r="G12" i="1"/>
  <c r="G6" i="2"/>
  <c r="G7" i="2" s="1"/>
  <c r="G8" i="2" s="1"/>
  <c r="G9" i="2" s="1"/>
  <c r="G10" i="2" s="1"/>
  <c r="G11" i="2" s="1"/>
  <c r="G12" i="2" s="1"/>
  <c r="G13" i="2" s="1"/>
  <c r="G14" i="2" s="1"/>
  <c r="G16" i="1" l="1"/>
  <c r="D17" i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G15" i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17" i="1" l="1"/>
  <c r="G18" i="1"/>
  <c r="G19" i="1"/>
  <c r="G20" i="1" l="1"/>
  <c r="G22" i="1" l="1"/>
  <c r="G21" i="1"/>
  <c r="G23" i="1" l="1"/>
  <c r="G24" i="1"/>
  <c r="G25" i="1" l="1"/>
  <c r="G26" i="1" l="1"/>
  <c r="G27" i="1" l="1"/>
  <c r="G28" i="1" l="1"/>
  <c r="G29" i="1" l="1"/>
  <c r="G30" i="1" l="1"/>
  <c r="G31" i="1" l="1"/>
  <c r="G32" i="1" l="1"/>
  <c r="G33" i="1" l="1"/>
  <c r="G34" i="1" l="1"/>
  <c r="G35" i="1" l="1"/>
  <c r="G36" i="1" s="1"/>
</calcChain>
</file>

<file path=xl/sharedStrings.xml><?xml version="1.0" encoding="utf-8"?>
<sst xmlns="http://schemas.openxmlformats.org/spreadsheetml/2006/main" count="139" uniqueCount="69">
  <si>
    <t>Lp.</t>
  </si>
  <si>
    <t xml:space="preserve">Nazwa płatności </t>
  </si>
  <si>
    <t>Termin spłaty</t>
  </si>
  <si>
    <t>Kapitał pozostający do spłaty w zł.</t>
  </si>
  <si>
    <t>Ilość dni zadłużenia</t>
  </si>
  <si>
    <t xml:space="preserve">Kolejne raty spłaty kapitału </t>
  </si>
  <si>
    <t>Do 31.01.2024</t>
  </si>
  <si>
    <t>Do 29.02.2024</t>
  </si>
  <si>
    <t>Do 29.03.2024</t>
  </si>
  <si>
    <t>Do 30.04.2024</t>
  </si>
  <si>
    <t>Do 31.05.2024</t>
  </si>
  <si>
    <t>Do 28.06.2024</t>
  </si>
  <si>
    <t>Do 31.07.2024</t>
  </si>
  <si>
    <t>Do 30.08.2024</t>
  </si>
  <si>
    <t>Do 30.09.2024</t>
  </si>
  <si>
    <t>Do 31.10.2024</t>
  </si>
  <si>
    <t>Do 29.11.2024</t>
  </si>
  <si>
    <t>Do 31.12.2024</t>
  </si>
  <si>
    <t>Do 31.01.2025</t>
  </si>
  <si>
    <t>Do 28.02.2025</t>
  </si>
  <si>
    <t>Do 31.03.2025</t>
  </si>
  <si>
    <t>Do 30.04.2025</t>
  </si>
  <si>
    <t>Do 30.05.2025</t>
  </si>
  <si>
    <t>Do 30.06.2025</t>
  </si>
  <si>
    <t>Do 31.07.2025</t>
  </si>
  <si>
    <t>Do 29.08.2025</t>
  </si>
  <si>
    <t>Do 30.09.2025</t>
  </si>
  <si>
    <t>Do 31.10.2025</t>
  </si>
  <si>
    <t>Do 28.11.3025</t>
  </si>
  <si>
    <t>Do 31.12.2025</t>
  </si>
  <si>
    <t>odsetki</t>
  </si>
  <si>
    <t>kapitał+odsetki</t>
  </si>
  <si>
    <t>odsetki+kapitał</t>
  </si>
  <si>
    <t>% wiersz nieedytowalny</t>
  </si>
  <si>
    <t>stała przez okres kredytowania marża banku (%):</t>
  </si>
  <si>
    <t>jednorazowa prowizja przygotowawcza (zł):</t>
  </si>
  <si>
    <t>Instrukcja wypełnienia:</t>
  </si>
  <si>
    <t>„Udzielenie i obsługa kredytu bankowego w kwocie 3.000.000,00 zł (słownie: trzy miliony złotych).</t>
  </si>
  <si>
    <t xml:space="preserve">Koszty kredytu – formularz kalkulacyjny                                                                                                                                                                   </t>
  </si>
  <si>
    <t>Załącznik nr 1.2</t>
  </si>
  <si>
    <t>1.</t>
  </si>
  <si>
    <t>9.</t>
  </si>
  <si>
    <t>8.</t>
  </si>
  <si>
    <t>2.</t>
  </si>
  <si>
    <t>3.</t>
  </si>
  <si>
    <t>4.</t>
  </si>
  <si>
    <t>5.</t>
  </si>
  <si>
    <t>6.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</si>
  <si>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</si>
  <si>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</si>
  <si>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</si>
  <si>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</si>
  <si>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</si>
  <si>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</si>
  <si>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</si>
  <si>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</si>
  <si>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</si>
  <si>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</si>
  <si>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</si>
  <si>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</si>
  <si>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</si>
  <si>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</si>
  <si>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</si>
  <si>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</si>
  <si>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Razem (odsetki)</t>
  </si>
  <si>
    <t>% (komórkę D7 wypełnia Wykonawca, należy wstawić wartość liczbową z dokładnością do dwóch miejsc po przecinku)</t>
  </si>
  <si>
    <r>
      <t xml:space="preserve">Wykonawca wypełnia tylko pola oznaczone </t>
    </r>
    <r>
      <rPr>
        <b/>
        <sz val="11"/>
        <rFont val="Arial"/>
        <family val="2"/>
        <charset val="238"/>
      </rPr>
      <t xml:space="preserve">kolorem żółtym, </t>
    </r>
    <r>
      <rPr>
        <sz val="11"/>
        <rFont val="Arial"/>
        <family val="2"/>
        <charset val="238"/>
      </rPr>
      <t>po wypełnieniu formularza ofertowego plik należy zapisać w postaci pliku pdf a następnie podpisać: kwalifikowanym podpisem elektronicznym, lub podpisem zaufanym lub podpisem osobistym.</t>
    </r>
  </si>
  <si>
    <t>Kwota odsetek według 
wzoru Ko</t>
  </si>
  <si>
    <t>zmienna stopa oprocentowania ustalona w oparciu o WIBOR 3 M na dzień 30.10.2023 (%):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</si>
</sst>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2" fontId="1" fillId="0" borderId="1" xfId="0" applyNumberFormat="1" applyFont="1" applyBorder="1"/>
    <xf numFmtId="2" fontId="2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/>
    <xf numFmtId="0" fontId="1" fillId="0" borderId="3" xfId="0" applyFont="1" applyBorder="1" applyAlignment="1">
      <alignment horizontal="center"/>
    </xf>
    <xf numFmtId="44" fontId="1" fillId="0" borderId="1" xfId="0" applyNumberFormat="1" applyFont="1" applyBorder="1"/>
    <xf numFmtId="0" fontId="2" fillId="0" borderId="3" xfId="0" applyFont="1" applyBorder="1" applyAlignment="1">
      <alignment horizontal="center"/>
    </xf>
    <xf numFmtId="44" fontId="2" fillId="0" borderId="1" xfId="0" applyNumberFormat="1" applyFont="1" applyBorder="1"/>
    <xf numFmtId="44" fontId="3" fillId="0" borderId="1" xfId="0" applyNumberFormat="1" applyFont="1" applyBorder="1"/>
    <xf numFmtId="44" fontId="4" fillId="0" borderId="1" xfId="0" applyNumberFormat="1" applyFont="1" applyBorder="1"/>
    <xf numFmtId="0" fontId="7" fillId="4" borderId="5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left" vertical="center" wrapText="1"/>
    </xf>
    <xf numFmtId="49" fontId="7" fillId="4" borderId="7" xfId="0" applyNumberFormat="1" applyFont="1" applyFill="1" applyBorder="1" applyAlignment="1">
      <alignment horizontal="left" vertical="center" wrapText="1"/>
    </xf>
    <xf numFmtId="49" fontId="7" fillId="4" borderId="5" xfId="0" applyNumberFormat="1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center" wrapText="1"/>
    </xf>
    <xf numFmtId="49" fontId="8" fillId="4" borderId="6" xfId="0" applyNumberFormat="1" applyFont="1" applyFill="1" applyBorder="1" applyAlignment="1">
      <alignment horizontal="left" vertical="center" wrapText="1"/>
    </xf>
    <xf numFmtId="49" fontId="8" fillId="4" borderId="7" xfId="0" applyNumberFormat="1" applyFont="1" applyFill="1" applyBorder="1" applyAlignment="1">
      <alignment horizontal="left" vertical="center" wrapText="1"/>
    </xf>
    <xf numFmtId="49" fontId="8" fillId="4" borderId="5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left" vertical="center"/>
    </xf>
    <xf numFmtId="49" fontId="7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4340-E315-48F7-BAD9-D09ECF22296F}">
  <sheetPr>
    <pageSetUpPr fitToPage="1"/>
  </sheetPr>
  <dimension ref="A1:N36"/>
  <sheetViews>
    <sheetView tabSelected="1" topLeftCell="A6" workbookViewId="0">
      <selection activeCell="K11" sqref="K11"/>
    </sheetView>
  </sheetViews>
  <sheetFormatPr defaultRowHeight="15" x14ac:dyDescent="0.25"/>
  <cols>
    <col min="1" max="1" width="9.140625" style="9"/>
    <col min="2" max="2" width="16.7109375" style="9" customWidth="1"/>
    <col min="3" max="3" width="19.28515625" style="9" customWidth="1"/>
    <col min="4" max="4" width="23" style="10" customWidth="1"/>
    <col min="5" max="5" width="15.42578125" style="9" customWidth="1"/>
    <col min="6" max="6" width="16" style="10" customWidth="1"/>
    <col min="7" max="7" width="18.5703125" style="10" customWidth="1"/>
    <col min="8" max="8" width="9.140625" style="9" hidden="1" customWidth="1"/>
    <col min="14" max="14" width="11.85546875" bestFit="1" customWidth="1"/>
  </cols>
  <sheetData>
    <row r="1" spans="1:14" ht="86.25" customHeight="1" x14ac:dyDescent="0.25">
      <c r="A1" s="47" t="s">
        <v>36</v>
      </c>
      <c r="B1" s="47"/>
      <c r="C1" s="47"/>
      <c r="D1" s="47"/>
      <c r="E1" s="48" t="s">
        <v>66</v>
      </c>
      <c r="F1" s="48"/>
      <c r="G1" s="48"/>
      <c r="H1" s="48"/>
    </row>
    <row r="2" spans="1:14" x14ac:dyDescent="0.25">
      <c r="A2" s="49" t="s">
        <v>39</v>
      </c>
      <c r="B2" s="49"/>
      <c r="C2" s="49"/>
      <c r="D2" s="49"/>
      <c r="E2" s="49"/>
      <c r="F2" s="49"/>
      <c r="G2" s="49"/>
      <c r="H2" s="49"/>
    </row>
    <row r="3" spans="1:14" ht="35.25" customHeight="1" x14ac:dyDescent="0.25">
      <c r="A3" s="50" t="s">
        <v>38</v>
      </c>
      <c r="B3" s="50"/>
      <c r="C3" s="50"/>
      <c r="D3" s="50"/>
      <c r="E3" s="50"/>
      <c r="F3" s="50"/>
      <c r="G3" s="50"/>
      <c r="H3" s="50"/>
    </row>
    <row r="4" spans="1:14" x14ac:dyDescent="0.25">
      <c r="A4" s="51" t="s">
        <v>37</v>
      </c>
      <c r="B4" s="51"/>
      <c r="C4" s="51"/>
      <c r="D4" s="51"/>
      <c r="E4" s="51"/>
      <c r="F4" s="51"/>
      <c r="G4" s="51"/>
      <c r="H4" s="51"/>
    </row>
    <row r="5" spans="1:14" x14ac:dyDescent="0.25">
      <c r="B5" s="43"/>
      <c r="C5" s="43"/>
      <c r="D5" s="43"/>
      <c r="E5" s="43"/>
      <c r="F5" s="43"/>
      <c r="G5" s="43"/>
      <c r="H5" s="43"/>
    </row>
    <row r="6" spans="1:14" ht="51" customHeight="1" x14ac:dyDescent="0.25">
      <c r="A6" s="38" t="s">
        <v>68</v>
      </c>
      <c r="B6" s="38"/>
      <c r="C6" s="39"/>
      <c r="D6" s="21">
        <v>5.65</v>
      </c>
      <c r="E6" s="40" t="s">
        <v>33</v>
      </c>
      <c r="F6" s="41"/>
      <c r="G6" s="41"/>
      <c r="H6" s="42"/>
    </row>
    <row r="7" spans="1:14" ht="50.25" customHeight="1" x14ac:dyDescent="0.25">
      <c r="A7" s="38" t="s">
        <v>34</v>
      </c>
      <c r="B7" s="38"/>
      <c r="C7" s="39"/>
      <c r="D7" s="22">
        <v>0</v>
      </c>
      <c r="E7" s="44" t="s">
        <v>65</v>
      </c>
      <c r="F7" s="45"/>
      <c r="G7" s="45"/>
      <c r="H7" s="46"/>
    </row>
    <row r="8" spans="1:14" ht="21.75" customHeight="1" x14ac:dyDescent="0.25">
      <c r="A8" s="38" t="s">
        <v>35</v>
      </c>
      <c r="B8" s="38"/>
      <c r="C8" s="39"/>
      <c r="D8" s="23">
        <v>0</v>
      </c>
      <c r="E8" s="40" t="s">
        <v>33</v>
      </c>
      <c r="F8" s="41"/>
      <c r="G8" s="41"/>
      <c r="H8" s="42"/>
    </row>
    <row r="11" spans="1:14" ht="30" x14ac:dyDescent="0.25">
      <c r="A11" s="24" t="s">
        <v>0</v>
      </c>
      <c r="B11" s="24" t="s">
        <v>1</v>
      </c>
      <c r="C11" s="24" t="s">
        <v>2</v>
      </c>
      <c r="D11" s="25" t="s">
        <v>3</v>
      </c>
      <c r="E11" s="24" t="s">
        <v>4</v>
      </c>
      <c r="F11" s="25" t="s">
        <v>5</v>
      </c>
      <c r="G11" s="54" t="s">
        <v>67</v>
      </c>
      <c r="H11" s="55"/>
    </row>
    <row r="12" spans="1:14" x14ac:dyDescent="0.25">
      <c r="A12" s="26" t="s">
        <v>40</v>
      </c>
      <c r="B12" s="27" t="s">
        <v>30</v>
      </c>
      <c r="C12" s="28" t="s">
        <v>6</v>
      </c>
      <c r="D12" s="29">
        <v>3000000</v>
      </c>
      <c r="E12" s="30">
        <v>33</v>
      </c>
      <c r="F12" s="31">
        <v>0</v>
      </c>
      <c r="G12" s="52">
        <f>((D6+D7)/100)*D12*E12/365</f>
        <v>15324.657534246575</v>
      </c>
      <c r="H12" s="53"/>
    </row>
    <row r="13" spans="1:14" ht="15" customHeight="1" x14ac:dyDescent="0.25">
      <c r="A13" s="26" t="s">
        <v>43</v>
      </c>
      <c r="B13" s="27" t="s">
        <v>30</v>
      </c>
      <c r="C13" s="27" t="s">
        <v>7</v>
      </c>
      <c r="D13" s="31">
        <v>3000000</v>
      </c>
      <c r="E13" s="30">
        <v>29</v>
      </c>
      <c r="F13" s="31">
        <v>0</v>
      </c>
      <c r="G13" s="52">
        <f>((D6+D7)/100)*D13*E13/365</f>
        <v>13467.123287671233</v>
      </c>
      <c r="H13" s="53"/>
    </row>
    <row r="14" spans="1:14" x14ac:dyDescent="0.25">
      <c r="A14" s="26" t="s">
        <v>44</v>
      </c>
      <c r="B14" s="27" t="s">
        <v>32</v>
      </c>
      <c r="C14" s="28" t="s">
        <v>8</v>
      </c>
      <c r="D14" s="29">
        <v>3000000</v>
      </c>
      <c r="E14" s="30">
        <v>29</v>
      </c>
      <c r="F14" s="31">
        <v>375000</v>
      </c>
      <c r="G14" s="52">
        <f>((D6+D7)/100)*D14*E14/365</f>
        <v>13467.123287671233</v>
      </c>
      <c r="H14" s="53"/>
    </row>
    <row r="15" spans="1:14" ht="15" customHeight="1" x14ac:dyDescent="0.25">
      <c r="A15" s="26" t="s">
        <v>45</v>
      </c>
      <c r="B15" s="27" t="s">
        <v>30</v>
      </c>
      <c r="C15" s="27" t="s">
        <v>9</v>
      </c>
      <c r="D15" s="31">
        <f>D14-F14</f>
        <v>2625000</v>
      </c>
      <c r="E15" s="30">
        <v>32</v>
      </c>
      <c r="F15" s="31">
        <v>0</v>
      </c>
      <c r="G15" s="52">
        <f>((D6+D7)/100)*D15*E15/365</f>
        <v>13002.739726027397</v>
      </c>
      <c r="H15" s="53"/>
    </row>
    <row r="16" spans="1:14" ht="15" customHeight="1" x14ac:dyDescent="0.25">
      <c r="A16" s="26" t="s">
        <v>46</v>
      </c>
      <c r="B16" s="27" t="s">
        <v>30</v>
      </c>
      <c r="C16" s="27" t="s">
        <v>10</v>
      </c>
      <c r="D16" s="31">
        <f t="shared" ref="D16:D35" si="0">D15-F15</f>
        <v>2625000</v>
      </c>
      <c r="E16" s="30">
        <v>30</v>
      </c>
      <c r="F16" s="31">
        <v>0</v>
      </c>
      <c r="G16" s="52">
        <f>((D6+D7)/100)*D16*E16/365</f>
        <v>12190.068493150686</v>
      </c>
      <c r="H16" s="53"/>
      <c r="N16" s="58"/>
    </row>
    <row r="17" spans="1:8" x14ac:dyDescent="0.25">
      <c r="A17" s="26" t="s">
        <v>47</v>
      </c>
      <c r="B17" s="27" t="s">
        <v>32</v>
      </c>
      <c r="C17" s="28" t="s">
        <v>11</v>
      </c>
      <c r="D17" s="29">
        <f t="shared" si="0"/>
        <v>2625000</v>
      </c>
      <c r="E17" s="30">
        <v>28</v>
      </c>
      <c r="F17" s="31">
        <v>375000</v>
      </c>
      <c r="G17" s="52">
        <f>((D6+D7)/100)*D17*E17/365</f>
        <v>11377.397260273972</v>
      </c>
      <c r="H17" s="53"/>
    </row>
    <row r="18" spans="1:8" ht="15" customHeight="1" x14ac:dyDescent="0.25">
      <c r="A18" s="26" t="s">
        <v>48</v>
      </c>
      <c r="B18" s="27" t="s">
        <v>30</v>
      </c>
      <c r="C18" s="27" t="s">
        <v>12</v>
      </c>
      <c r="D18" s="31">
        <f t="shared" si="0"/>
        <v>2250000</v>
      </c>
      <c r="E18" s="30">
        <v>33</v>
      </c>
      <c r="F18" s="31">
        <v>0</v>
      </c>
      <c r="G18" s="52">
        <f>((D6+D7)/100)*D18*E18/365</f>
        <v>11493.493150684932</v>
      </c>
      <c r="H18" s="53"/>
    </row>
    <row r="19" spans="1:8" ht="15" customHeight="1" x14ac:dyDescent="0.25">
      <c r="A19" s="26" t="s">
        <v>42</v>
      </c>
      <c r="B19" s="27" t="s">
        <v>30</v>
      </c>
      <c r="C19" s="32" t="s">
        <v>13</v>
      </c>
      <c r="D19" s="31">
        <f t="shared" si="0"/>
        <v>2250000</v>
      </c>
      <c r="E19" s="33">
        <v>30</v>
      </c>
      <c r="F19" s="31">
        <v>0</v>
      </c>
      <c r="G19" s="52">
        <f>((D7+D6)/100)*D19*E19/365</f>
        <v>10448.630136986301</v>
      </c>
      <c r="H19" s="53"/>
    </row>
    <row r="20" spans="1:8" x14ac:dyDescent="0.25">
      <c r="A20" s="26" t="s">
        <v>41</v>
      </c>
      <c r="B20" s="27" t="s">
        <v>30</v>
      </c>
      <c r="C20" s="34" t="s">
        <v>14</v>
      </c>
      <c r="D20" s="29">
        <f t="shared" si="0"/>
        <v>2250000</v>
      </c>
      <c r="E20" s="33">
        <v>31</v>
      </c>
      <c r="F20" s="31">
        <v>375000</v>
      </c>
      <c r="G20" s="52">
        <f>((D6+D7)/100)*D20*E20/365</f>
        <v>10796.917808219177</v>
      </c>
      <c r="H20" s="53"/>
    </row>
    <row r="21" spans="1:8" ht="15" customHeight="1" x14ac:dyDescent="0.25">
      <c r="A21" s="26" t="s">
        <v>49</v>
      </c>
      <c r="B21" s="27" t="s">
        <v>30</v>
      </c>
      <c r="C21" s="32" t="s">
        <v>15</v>
      </c>
      <c r="D21" s="31">
        <f t="shared" si="0"/>
        <v>1875000</v>
      </c>
      <c r="E21" s="33">
        <v>31</v>
      </c>
      <c r="F21" s="31">
        <v>0</v>
      </c>
      <c r="G21" s="52">
        <f>((D6+D7)/100)*D21*E21/365</f>
        <v>8997.4315068493142</v>
      </c>
      <c r="H21" s="53"/>
    </row>
    <row r="22" spans="1:8" ht="15" customHeight="1" x14ac:dyDescent="0.25">
      <c r="A22" s="26" t="s">
        <v>50</v>
      </c>
      <c r="B22" s="27" t="s">
        <v>30</v>
      </c>
      <c r="C22" s="32" t="s">
        <v>16</v>
      </c>
      <c r="D22" s="31">
        <f t="shared" si="0"/>
        <v>1875000</v>
      </c>
      <c r="E22" s="33">
        <v>29</v>
      </c>
      <c r="F22" s="31">
        <v>0</v>
      </c>
      <c r="G22" s="52">
        <f>((D6+D7)/100)*D22*E22/365</f>
        <v>8416.9520547945212</v>
      </c>
      <c r="H22" s="53"/>
    </row>
    <row r="23" spans="1:8" x14ac:dyDescent="0.25">
      <c r="A23" s="26" t="s">
        <v>51</v>
      </c>
      <c r="B23" s="27" t="s">
        <v>32</v>
      </c>
      <c r="C23" s="34" t="s">
        <v>17</v>
      </c>
      <c r="D23" s="29">
        <f t="shared" si="0"/>
        <v>1875000</v>
      </c>
      <c r="E23" s="33">
        <v>32</v>
      </c>
      <c r="F23" s="31">
        <v>375000</v>
      </c>
      <c r="G23" s="52">
        <f>((D6+D7)/100)*D23*E23/365</f>
        <v>9287.6712328767117</v>
      </c>
      <c r="H23" s="53"/>
    </row>
    <row r="24" spans="1:8" ht="15" customHeight="1" x14ac:dyDescent="0.25">
      <c r="A24" s="26" t="s">
        <v>52</v>
      </c>
      <c r="B24" s="27" t="s">
        <v>30</v>
      </c>
      <c r="C24" s="32" t="s">
        <v>18</v>
      </c>
      <c r="D24" s="31">
        <f t="shared" si="0"/>
        <v>1500000</v>
      </c>
      <c r="E24" s="33">
        <v>31</v>
      </c>
      <c r="F24" s="31">
        <v>0</v>
      </c>
      <c r="G24" s="52">
        <f>((D6+D7)/100)*D24*E24/365</f>
        <v>7197.9452054794519</v>
      </c>
      <c r="H24" s="53"/>
    </row>
    <row r="25" spans="1:8" ht="15" customHeight="1" x14ac:dyDescent="0.25">
      <c r="A25" s="26" t="s">
        <v>53</v>
      </c>
      <c r="B25" s="27" t="s">
        <v>30</v>
      </c>
      <c r="C25" s="32" t="s">
        <v>19</v>
      </c>
      <c r="D25" s="31">
        <f t="shared" si="0"/>
        <v>1500000</v>
      </c>
      <c r="E25" s="33">
        <v>28</v>
      </c>
      <c r="F25" s="31">
        <v>0</v>
      </c>
      <c r="G25" s="52">
        <f>((D6+D7)/100)*D25*E25/365</f>
        <v>6501.3698630136987</v>
      </c>
      <c r="H25" s="53"/>
    </row>
    <row r="26" spans="1:8" x14ac:dyDescent="0.25">
      <c r="A26" s="26" t="s">
        <v>54</v>
      </c>
      <c r="B26" s="27" t="s">
        <v>32</v>
      </c>
      <c r="C26" s="34" t="s">
        <v>20</v>
      </c>
      <c r="D26" s="29">
        <f t="shared" si="0"/>
        <v>1500000</v>
      </c>
      <c r="E26" s="33">
        <v>31</v>
      </c>
      <c r="F26" s="31">
        <v>375000</v>
      </c>
      <c r="G26" s="52">
        <f>((D6+D7)/100)*D26*E26/365</f>
        <v>7197.9452054794519</v>
      </c>
      <c r="H26" s="53"/>
    </row>
    <row r="27" spans="1:8" ht="15" customHeight="1" x14ac:dyDescent="0.25">
      <c r="A27" s="26" t="s">
        <v>55</v>
      </c>
      <c r="B27" s="27" t="s">
        <v>30</v>
      </c>
      <c r="C27" s="32" t="s">
        <v>21</v>
      </c>
      <c r="D27" s="31">
        <f t="shared" si="0"/>
        <v>1125000</v>
      </c>
      <c r="E27" s="33">
        <v>30</v>
      </c>
      <c r="F27" s="31">
        <v>0</v>
      </c>
      <c r="G27" s="52">
        <f>((D6+D7)/100)*D27*E27/365</f>
        <v>5224.3150684931506</v>
      </c>
      <c r="H27" s="53"/>
    </row>
    <row r="28" spans="1:8" ht="15" customHeight="1" x14ac:dyDescent="0.25">
      <c r="A28" s="26" t="s">
        <v>56</v>
      </c>
      <c r="B28" s="27" t="s">
        <v>30</v>
      </c>
      <c r="C28" s="32" t="s">
        <v>22</v>
      </c>
      <c r="D28" s="31">
        <f t="shared" si="0"/>
        <v>1125000</v>
      </c>
      <c r="E28" s="33">
        <v>31</v>
      </c>
      <c r="F28" s="31">
        <v>0</v>
      </c>
      <c r="G28" s="52">
        <f>((D6+D7)/100)*D28*E28/365</f>
        <v>5398.4589041095887</v>
      </c>
      <c r="H28" s="53"/>
    </row>
    <row r="29" spans="1:8" x14ac:dyDescent="0.25">
      <c r="A29" s="26" t="s">
        <v>57</v>
      </c>
      <c r="B29" s="27" t="s">
        <v>32</v>
      </c>
      <c r="C29" s="34" t="s">
        <v>23</v>
      </c>
      <c r="D29" s="31">
        <f t="shared" si="0"/>
        <v>1125000</v>
      </c>
      <c r="E29" s="33">
        <v>30</v>
      </c>
      <c r="F29" s="31">
        <v>375000</v>
      </c>
      <c r="G29" s="52">
        <f>((D6+D7)/100)*D29*E29/365</f>
        <v>5224.3150684931506</v>
      </c>
      <c r="H29" s="53"/>
    </row>
    <row r="30" spans="1:8" ht="15" customHeight="1" x14ac:dyDescent="0.25">
      <c r="A30" s="26" t="s">
        <v>58</v>
      </c>
      <c r="B30" s="27" t="s">
        <v>30</v>
      </c>
      <c r="C30" s="27" t="s">
        <v>24</v>
      </c>
      <c r="D30" s="31">
        <f t="shared" si="0"/>
        <v>750000</v>
      </c>
      <c r="E30" s="30">
        <v>31</v>
      </c>
      <c r="F30" s="31">
        <v>0</v>
      </c>
      <c r="G30" s="52">
        <f>((D6+D7)/100)*D30*E30/365</f>
        <v>3598.972602739726</v>
      </c>
      <c r="H30" s="53"/>
    </row>
    <row r="31" spans="1:8" ht="15" customHeight="1" x14ac:dyDescent="0.25">
      <c r="A31" s="26" t="s">
        <v>59</v>
      </c>
      <c r="B31" s="27" t="s">
        <v>30</v>
      </c>
      <c r="C31" s="27" t="s">
        <v>25</v>
      </c>
      <c r="D31" s="31">
        <f t="shared" si="0"/>
        <v>750000</v>
      </c>
      <c r="E31" s="30">
        <v>31</v>
      </c>
      <c r="F31" s="31">
        <v>0</v>
      </c>
      <c r="G31" s="52">
        <f>((D6+D7)/100)*D31*E31/365</f>
        <v>3598.972602739726</v>
      </c>
      <c r="H31" s="53"/>
    </row>
    <row r="32" spans="1:8" x14ac:dyDescent="0.25">
      <c r="A32" s="26" t="s">
        <v>60</v>
      </c>
      <c r="B32" s="27" t="s">
        <v>32</v>
      </c>
      <c r="C32" s="28" t="s">
        <v>26</v>
      </c>
      <c r="D32" s="29">
        <f t="shared" si="0"/>
        <v>750000</v>
      </c>
      <c r="E32" s="30">
        <v>30</v>
      </c>
      <c r="F32" s="31">
        <v>375000</v>
      </c>
      <c r="G32" s="52">
        <f>((D6+D7)/100)*D32*E32/365</f>
        <v>3482.8767123287671</v>
      </c>
      <c r="H32" s="53"/>
    </row>
    <row r="33" spans="1:8" ht="15" customHeight="1" x14ac:dyDescent="0.25">
      <c r="A33" s="26" t="s">
        <v>61</v>
      </c>
      <c r="B33" s="27" t="s">
        <v>30</v>
      </c>
      <c r="C33" s="27" t="s">
        <v>27</v>
      </c>
      <c r="D33" s="31">
        <f t="shared" si="0"/>
        <v>375000</v>
      </c>
      <c r="E33" s="30">
        <v>31</v>
      </c>
      <c r="F33" s="31">
        <v>0</v>
      </c>
      <c r="G33" s="52">
        <f>((D6+D7)/100)*D33*E33/365</f>
        <v>1799.486301369863</v>
      </c>
      <c r="H33" s="53"/>
    </row>
    <row r="34" spans="1:8" ht="15" customHeight="1" x14ac:dyDescent="0.25">
      <c r="A34" s="26" t="s">
        <v>62</v>
      </c>
      <c r="B34" s="27" t="s">
        <v>30</v>
      </c>
      <c r="C34" s="27" t="s">
        <v>28</v>
      </c>
      <c r="D34" s="31">
        <f t="shared" si="0"/>
        <v>375000</v>
      </c>
      <c r="E34" s="30">
        <v>28</v>
      </c>
      <c r="F34" s="31">
        <v>0</v>
      </c>
      <c r="G34" s="52">
        <f>((D6+D7)/100)*D34*E34/365</f>
        <v>1625.3424657534247</v>
      </c>
      <c r="H34" s="53"/>
    </row>
    <row r="35" spans="1:8" x14ac:dyDescent="0.25">
      <c r="A35" s="26" t="s">
        <v>63</v>
      </c>
      <c r="B35" s="27" t="s">
        <v>30</v>
      </c>
      <c r="C35" s="28" t="s">
        <v>29</v>
      </c>
      <c r="D35" s="29">
        <f t="shared" si="0"/>
        <v>375000</v>
      </c>
      <c r="E35" s="30">
        <v>33</v>
      </c>
      <c r="F35" s="31">
        <v>375000</v>
      </c>
      <c r="G35" s="52">
        <f>((D6+D7)/100)*D35*E35/365</f>
        <v>1915.5821917808219</v>
      </c>
      <c r="H35" s="53"/>
    </row>
    <row r="36" spans="1:8" ht="15.75" customHeight="1" x14ac:dyDescent="0.25">
      <c r="A36" s="35"/>
      <c r="B36" s="35"/>
      <c r="C36" s="35"/>
      <c r="D36" s="36"/>
      <c r="E36" s="35"/>
      <c r="F36" s="37" t="s">
        <v>64</v>
      </c>
      <c r="G36" s="56">
        <f>SUM(G12:G35)</f>
        <v>191035.78767123289</v>
      </c>
      <c r="H36" s="57"/>
    </row>
  </sheetData>
  <mergeCells count="38">
    <mergeCell ref="G36:H36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24:H24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1:D1"/>
    <mergeCell ref="E1:H1"/>
    <mergeCell ref="A2:H2"/>
    <mergeCell ref="A3:H3"/>
    <mergeCell ref="A4:H4"/>
    <mergeCell ref="A8:C8"/>
    <mergeCell ref="E8:H8"/>
    <mergeCell ref="B5:H5"/>
    <mergeCell ref="A6:C6"/>
    <mergeCell ref="E6:H6"/>
    <mergeCell ref="A7:C7"/>
    <mergeCell ref="E7:H7"/>
  </mergeCells>
  <phoneticPr fontId="6" type="noConversion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6664-A377-4CE2-90EB-7431AFA0F88B}">
  <dimension ref="D5:H28"/>
  <sheetViews>
    <sheetView workbookViewId="0">
      <selection activeCell="H28" sqref="H5:H28"/>
    </sheetView>
  </sheetViews>
  <sheetFormatPr defaultRowHeight="15" x14ac:dyDescent="0.25"/>
  <cols>
    <col min="4" max="4" width="3.28515625" bestFit="1" customWidth="1"/>
    <col min="5" max="5" width="16.140625" bestFit="1" customWidth="1"/>
    <col min="6" max="6" width="14.7109375" bestFit="1" customWidth="1"/>
    <col min="7" max="7" width="16.5703125" bestFit="1" customWidth="1"/>
  </cols>
  <sheetData>
    <row r="5" spans="4:8" ht="15.75" x14ac:dyDescent="0.25">
      <c r="D5" s="15">
        <v>9</v>
      </c>
      <c r="E5" s="5" t="s">
        <v>30</v>
      </c>
      <c r="F5" s="1" t="s">
        <v>6</v>
      </c>
      <c r="G5" s="16">
        <v>3000000</v>
      </c>
      <c r="H5" s="11">
        <v>33</v>
      </c>
    </row>
    <row r="6" spans="4:8" ht="15.75" x14ac:dyDescent="0.25">
      <c r="D6" s="17">
        <v>10</v>
      </c>
      <c r="E6" s="6" t="s">
        <v>30</v>
      </c>
      <c r="F6" s="2" t="s">
        <v>7</v>
      </c>
      <c r="G6" s="18">
        <f t="shared" ref="G6:G28" si="0">G5-I5</f>
        <v>3000000</v>
      </c>
      <c r="H6" s="12">
        <v>29</v>
      </c>
    </row>
    <row r="7" spans="4:8" ht="15.75" x14ac:dyDescent="0.25">
      <c r="D7" s="17">
        <v>11</v>
      </c>
      <c r="E7" s="6" t="s">
        <v>30</v>
      </c>
      <c r="F7" s="2" t="s">
        <v>8</v>
      </c>
      <c r="G7" s="18">
        <f t="shared" si="0"/>
        <v>3000000</v>
      </c>
      <c r="H7" s="12">
        <v>29</v>
      </c>
    </row>
    <row r="8" spans="4:8" ht="15.75" x14ac:dyDescent="0.25">
      <c r="D8" s="15">
        <v>12</v>
      </c>
      <c r="E8" s="5" t="s">
        <v>31</v>
      </c>
      <c r="F8" s="1" t="s">
        <v>9</v>
      </c>
      <c r="G8" s="16">
        <f t="shared" si="0"/>
        <v>3000000</v>
      </c>
      <c r="H8" s="11">
        <v>32</v>
      </c>
    </row>
    <row r="9" spans="4:8" ht="15.75" x14ac:dyDescent="0.25">
      <c r="D9" s="17">
        <v>13</v>
      </c>
      <c r="E9" s="6" t="s">
        <v>30</v>
      </c>
      <c r="F9" s="2" t="s">
        <v>10</v>
      </c>
      <c r="G9" s="18">
        <f t="shared" si="0"/>
        <v>3000000</v>
      </c>
      <c r="H9" s="12">
        <v>30</v>
      </c>
    </row>
    <row r="10" spans="4:8" ht="15.75" x14ac:dyDescent="0.25">
      <c r="D10" s="15">
        <v>14</v>
      </c>
      <c r="E10" s="5" t="s">
        <v>31</v>
      </c>
      <c r="F10" s="1" t="s">
        <v>11</v>
      </c>
      <c r="G10" s="16">
        <f t="shared" si="0"/>
        <v>3000000</v>
      </c>
      <c r="H10" s="11">
        <v>28</v>
      </c>
    </row>
    <row r="11" spans="4:8" ht="15.75" x14ac:dyDescent="0.25">
      <c r="D11" s="17">
        <v>15</v>
      </c>
      <c r="E11" s="6" t="s">
        <v>30</v>
      </c>
      <c r="F11" s="2" t="s">
        <v>12</v>
      </c>
      <c r="G11" s="18">
        <f t="shared" si="0"/>
        <v>3000000</v>
      </c>
      <c r="H11" s="12">
        <v>33</v>
      </c>
    </row>
    <row r="12" spans="4:8" ht="15.75" x14ac:dyDescent="0.25">
      <c r="D12" s="17">
        <v>16</v>
      </c>
      <c r="E12" s="7" t="s">
        <v>30</v>
      </c>
      <c r="F12" s="3" t="s">
        <v>13</v>
      </c>
      <c r="G12" s="18">
        <f t="shared" si="0"/>
        <v>3000000</v>
      </c>
      <c r="H12" s="13">
        <v>30</v>
      </c>
    </row>
    <row r="13" spans="4:8" ht="15.75" x14ac:dyDescent="0.25">
      <c r="D13" s="17">
        <v>17</v>
      </c>
      <c r="E13" s="7" t="s">
        <v>30</v>
      </c>
      <c r="F13" s="3" t="s">
        <v>14</v>
      </c>
      <c r="G13" s="18">
        <f t="shared" si="0"/>
        <v>3000000</v>
      </c>
      <c r="H13" s="13">
        <v>31</v>
      </c>
    </row>
    <row r="14" spans="4:8" ht="15.75" x14ac:dyDescent="0.25">
      <c r="D14" s="15">
        <v>18</v>
      </c>
      <c r="E14" s="8" t="s">
        <v>31</v>
      </c>
      <c r="F14" s="4" t="s">
        <v>15</v>
      </c>
      <c r="G14" s="16">
        <f t="shared" si="0"/>
        <v>3000000</v>
      </c>
      <c r="H14" s="14">
        <v>31</v>
      </c>
    </row>
    <row r="15" spans="4:8" ht="15.75" x14ac:dyDescent="0.25">
      <c r="D15" s="17">
        <v>20</v>
      </c>
      <c r="E15" s="7" t="s">
        <v>30</v>
      </c>
      <c r="F15" s="3" t="s">
        <v>16</v>
      </c>
      <c r="G15" s="19" t="e">
        <f>#REF!-#REF!</f>
        <v>#REF!</v>
      </c>
      <c r="H15" s="13">
        <v>14</v>
      </c>
    </row>
    <row r="16" spans="4:8" ht="15.75" x14ac:dyDescent="0.25">
      <c r="D16" s="17">
        <v>22</v>
      </c>
      <c r="E16" s="7" t="s">
        <v>30</v>
      </c>
      <c r="F16" s="3" t="s">
        <v>17</v>
      </c>
      <c r="G16" s="19" t="e">
        <f>#REF!-#REF!</f>
        <v>#REF!</v>
      </c>
      <c r="H16" s="13">
        <v>15</v>
      </c>
    </row>
    <row r="17" spans="4:8" ht="15.75" x14ac:dyDescent="0.25">
      <c r="D17" s="15">
        <v>23</v>
      </c>
      <c r="E17" s="8" t="s">
        <v>31</v>
      </c>
      <c r="F17" s="4" t="s">
        <v>18</v>
      </c>
      <c r="G17" s="20" t="e">
        <f t="shared" si="0"/>
        <v>#REF!</v>
      </c>
      <c r="H17" s="14">
        <v>31</v>
      </c>
    </row>
    <row r="18" spans="4:8" ht="15.75" x14ac:dyDescent="0.25">
      <c r="D18" s="15">
        <v>24</v>
      </c>
      <c r="E18" s="8" t="s">
        <v>31</v>
      </c>
      <c r="F18" s="4" t="s">
        <v>19</v>
      </c>
      <c r="G18" s="20" t="e">
        <f t="shared" si="0"/>
        <v>#REF!</v>
      </c>
      <c r="H18" s="14">
        <v>28</v>
      </c>
    </row>
    <row r="19" spans="4:8" ht="15.75" x14ac:dyDescent="0.25">
      <c r="D19" s="17">
        <v>25</v>
      </c>
      <c r="E19" s="7" t="s">
        <v>30</v>
      </c>
      <c r="F19" s="3" t="s">
        <v>20</v>
      </c>
      <c r="G19" s="19" t="e">
        <f t="shared" si="0"/>
        <v>#REF!</v>
      </c>
      <c r="H19" s="13">
        <v>31</v>
      </c>
    </row>
    <row r="20" spans="4:8" ht="15.75" x14ac:dyDescent="0.25">
      <c r="D20" s="17">
        <v>26</v>
      </c>
      <c r="E20" s="7" t="s">
        <v>30</v>
      </c>
      <c r="F20" s="3" t="s">
        <v>21</v>
      </c>
      <c r="G20" s="19" t="e">
        <f t="shared" si="0"/>
        <v>#REF!</v>
      </c>
      <c r="H20" s="13">
        <v>30</v>
      </c>
    </row>
    <row r="21" spans="4:8" ht="15.75" x14ac:dyDescent="0.25">
      <c r="D21" s="17">
        <v>27</v>
      </c>
      <c r="E21" s="7" t="s">
        <v>30</v>
      </c>
      <c r="F21" s="3" t="s">
        <v>22</v>
      </c>
      <c r="G21" s="19" t="e">
        <f t="shared" si="0"/>
        <v>#REF!</v>
      </c>
      <c r="H21" s="13">
        <v>31</v>
      </c>
    </row>
    <row r="22" spans="4:8" ht="15.75" x14ac:dyDescent="0.25">
      <c r="D22" s="17">
        <v>28</v>
      </c>
      <c r="E22" s="7" t="s">
        <v>30</v>
      </c>
      <c r="F22" s="3" t="s">
        <v>23</v>
      </c>
      <c r="G22" s="19" t="e">
        <f t="shared" si="0"/>
        <v>#REF!</v>
      </c>
      <c r="H22" s="13">
        <v>30</v>
      </c>
    </row>
    <row r="23" spans="4:8" ht="15.75" x14ac:dyDescent="0.25">
      <c r="D23" s="17">
        <v>29</v>
      </c>
      <c r="E23" s="6" t="s">
        <v>30</v>
      </c>
      <c r="F23" s="2" t="s">
        <v>24</v>
      </c>
      <c r="G23" s="19" t="e">
        <f t="shared" si="0"/>
        <v>#REF!</v>
      </c>
      <c r="H23" s="12">
        <v>31</v>
      </c>
    </row>
    <row r="24" spans="4:8" ht="15.75" x14ac:dyDescent="0.25">
      <c r="D24" s="17">
        <v>30</v>
      </c>
      <c r="E24" s="6" t="s">
        <v>30</v>
      </c>
      <c r="F24" s="2" t="s">
        <v>25</v>
      </c>
      <c r="G24" s="19" t="e">
        <f t="shared" si="0"/>
        <v>#REF!</v>
      </c>
      <c r="H24" s="12">
        <v>31</v>
      </c>
    </row>
    <row r="25" spans="4:8" ht="15.75" x14ac:dyDescent="0.25">
      <c r="D25" s="17">
        <v>31</v>
      </c>
      <c r="E25" s="6" t="s">
        <v>30</v>
      </c>
      <c r="F25" s="2" t="s">
        <v>26</v>
      </c>
      <c r="G25" s="19" t="e">
        <f t="shared" si="0"/>
        <v>#REF!</v>
      </c>
      <c r="H25" s="12">
        <v>30</v>
      </c>
    </row>
    <row r="26" spans="4:8" ht="15.75" x14ac:dyDescent="0.25">
      <c r="D26" s="17">
        <v>32</v>
      </c>
      <c r="E26" s="6" t="s">
        <v>30</v>
      </c>
      <c r="F26" s="2" t="s">
        <v>27</v>
      </c>
      <c r="G26" s="19" t="e">
        <f t="shared" si="0"/>
        <v>#REF!</v>
      </c>
      <c r="H26" s="12">
        <v>31</v>
      </c>
    </row>
    <row r="27" spans="4:8" ht="15.75" x14ac:dyDescent="0.25">
      <c r="D27" s="17">
        <v>33</v>
      </c>
      <c r="E27" s="6" t="s">
        <v>30</v>
      </c>
      <c r="F27" s="2" t="s">
        <v>28</v>
      </c>
      <c r="G27" s="19" t="e">
        <f t="shared" si="0"/>
        <v>#REF!</v>
      </c>
      <c r="H27" s="12">
        <v>28</v>
      </c>
    </row>
    <row r="28" spans="4:8" ht="15.75" x14ac:dyDescent="0.25">
      <c r="D28" s="17">
        <v>34</v>
      </c>
      <c r="E28" s="6" t="s">
        <v>30</v>
      </c>
      <c r="F28" s="2" t="s">
        <v>29</v>
      </c>
      <c r="G28" s="19" t="e">
        <f t="shared" si="0"/>
        <v>#REF!</v>
      </c>
      <c r="H28" s="12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Piotrowska</dc:creator>
  <cp:lastModifiedBy>Joanna Piotrowska</cp:lastModifiedBy>
  <cp:lastPrinted>2023-10-30T08:04:39Z</cp:lastPrinted>
  <dcterms:created xsi:type="dcterms:W3CDTF">2023-10-24T10:34:50Z</dcterms:created>
  <dcterms:modified xsi:type="dcterms:W3CDTF">2023-10-30T08:34:16Z</dcterms:modified>
</cp:coreProperties>
</file>