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0" windowWidth="12375" windowHeight="10950" activeTab="0"/>
  </bookViews>
  <sheets>
    <sheet name="przedmiar" sheetId="1" r:id="rId1"/>
    <sheet name="Koszt_Ofertowy" sheetId="2" r:id="rId2"/>
  </sheets>
  <definedNames>
    <definedName name="_xlnm._FilterDatabase" localSheetId="1" hidden="1">'Koszt_Ofertowy'!$A$3:$A$47</definedName>
    <definedName name="_xlnm._FilterDatabase" localSheetId="0" hidden="1">'przedmiar'!$A$3:$A$41</definedName>
    <definedName name="_Toc201114908" localSheetId="1">'Koszt_Ofertowy'!#REF!</definedName>
    <definedName name="_Toc201114908" localSheetId="0">'przedmiar'!#REF!</definedName>
    <definedName name="_xlnm.Print_Area" localSheetId="1">'Koszt_Ofertowy'!$A$1:$H$50</definedName>
    <definedName name="_xlnm.Print_Area" localSheetId="0">'przedmiar'!$A$1:$G$41</definedName>
    <definedName name="_xlnm.Print_Titles" localSheetId="1">'Koszt_Ofertowy'!$3:$3</definedName>
    <definedName name="_xlnm.Print_Titles" localSheetId="0">'przedmiar'!$3:$3</definedName>
  </definedNames>
  <calcPr fullCalcOnLoad="1" fullPrecision="0"/>
</workbook>
</file>

<file path=xl/sharedStrings.xml><?xml version="1.0" encoding="utf-8"?>
<sst xmlns="http://schemas.openxmlformats.org/spreadsheetml/2006/main" count="322" uniqueCount="159">
  <si>
    <t>13</t>
  </si>
  <si>
    <t>3.2</t>
  </si>
  <si>
    <t>3.3</t>
  </si>
  <si>
    <t>3.4</t>
  </si>
  <si>
    <t>D-04.03.02</t>
  </si>
  <si>
    <t>5.</t>
  </si>
  <si>
    <t>6.</t>
  </si>
  <si>
    <t>ROBOTY ZIEMNE:</t>
  </si>
  <si>
    <t>Razem</t>
  </si>
  <si>
    <t>PRZEDMIAR ROBÓT</t>
  </si>
  <si>
    <t>L.p.</t>
  </si>
  <si>
    <t>J.m.</t>
  </si>
  <si>
    <t>Ilość jednostek</t>
  </si>
  <si>
    <t>Opis robót i wyliczenia ich ilości</t>
  </si>
  <si>
    <t>1.1</t>
  </si>
  <si>
    <t>Roboty pomiarowe przy liniowych robotach ziemnych</t>
  </si>
  <si>
    <t>km</t>
  </si>
  <si>
    <t>ROBOTY PRZYGOTOWAWCZE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</si>
  <si>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</si>
  <si>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</si>
  <si>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t>Nr 
STWiORB</t>
  </si>
  <si>
    <t>D-01.00.00</t>
  </si>
  <si>
    <t>D-01.01.01</t>
  </si>
  <si>
    <t>01</t>
  </si>
  <si>
    <t>Nr poz. cenowej</t>
  </si>
  <si>
    <t>1.</t>
  </si>
  <si>
    <t>2.</t>
  </si>
  <si>
    <t>D-04.00.00</t>
  </si>
  <si>
    <t>PODBUDOWY</t>
  </si>
  <si>
    <t>2.1</t>
  </si>
  <si>
    <t>Oczyszczenie i skropienie warstw konstrukcyjnych</t>
  </si>
  <si>
    <t>D-04.03.00</t>
  </si>
  <si>
    <t>D-04.03.01</t>
  </si>
  <si>
    <t>04</t>
  </si>
  <si>
    <t>3.</t>
  </si>
  <si>
    <t>D-05.00.00</t>
  </si>
  <si>
    <t>NAWIERZCHNIE</t>
  </si>
  <si>
    <t>3.1</t>
  </si>
  <si>
    <t>D-05.03.05</t>
  </si>
  <si>
    <t>Nawierzchnie z betonu asfaltowego.</t>
  </si>
  <si>
    <t>D-06.00.00</t>
  </si>
  <si>
    <t>ROBOTY WYKOŃCZENIOWE</t>
  </si>
  <si>
    <t>mb</t>
  </si>
  <si>
    <t>PODBUDOWY:</t>
  </si>
  <si>
    <t>ROBOTY PRZYGOTOWAWCZE:</t>
  </si>
  <si>
    <t>NAWIERZCHNIE:</t>
  </si>
  <si>
    <t>4.</t>
  </si>
  <si>
    <t>4.1</t>
  </si>
  <si>
    <t>ROBOTY WYKOŃCZENIOWE:</t>
  </si>
  <si>
    <t>CPV  45221111-3</t>
  </si>
  <si>
    <t>ROBOTY DROGOWE</t>
  </si>
  <si>
    <t>I</t>
  </si>
  <si>
    <t>1.2</t>
  </si>
  <si>
    <t>1.3</t>
  </si>
  <si>
    <t>5.1</t>
  </si>
  <si>
    <t>6.1</t>
  </si>
  <si>
    <t>02</t>
  </si>
  <si>
    <t>D-02.00.00</t>
  </si>
  <si>
    <t>ROBOTY ZIEMNE</t>
  </si>
  <si>
    <t>D-02.01.00</t>
  </si>
  <si>
    <t>Wykopy, przekopy w gruntach nieskalistych</t>
  </si>
  <si>
    <t>D-02.01.01</t>
  </si>
  <si>
    <t>D-04.01.02</t>
  </si>
  <si>
    <t>03</t>
  </si>
  <si>
    <t>D-04.01.00</t>
  </si>
  <si>
    <t>Koryto wraz z profilowaniem i zagęszczeniem podłoża</t>
  </si>
  <si>
    <t>D-04.04.02</t>
  </si>
  <si>
    <t>D-01.02.00</t>
  </si>
  <si>
    <t>Roboty w zakresie usuwania gleby.</t>
  </si>
  <si>
    <t>D-01.02.02</t>
  </si>
  <si>
    <t>Usunięcie warstwy ziemi urodzajnej (humusu) o grubości warstwy do 20 cm do późniejszego wykorzystania (z wywiezieniem nadmiaru humusu na odkład).</t>
  </si>
  <si>
    <t>1.1.1</t>
  </si>
  <si>
    <t>1.2.1</t>
  </si>
  <si>
    <t>1.3.1</t>
  </si>
  <si>
    <t>2.1.1</t>
  </si>
  <si>
    <t>2.1.2</t>
  </si>
  <si>
    <t>D-04.04.01</t>
  </si>
  <si>
    <t>Podbudowa z kruszyw naturalnych</t>
  </si>
  <si>
    <t>3.1.1</t>
  </si>
  <si>
    <t>3.2.1</t>
  </si>
  <si>
    <t>3.3.1</t>
  </si>
  <si>
    <t>3.4.1</t>
  </si>
  <si>
    <t>3.4.2</t>
  </si>
  <si>
    <t>D-04.05.01</t>
  </si>
  <si>
    <t>Podbudowa z kruszyw ulepszonych cementem</t>
  </si>
  <si>
    <t>Oczyszczenie warstw konstrukcyjnych nieulepszonych mechanicznie.</t>
  </si>
  <si>
    <t xml:space="preserve">Mechaniczne skropienie warstw konstrukcyjnych nieulepszonych emulsją asfaltową.  </t>
  </si>
  <si>
    <t>3.5</t>
  </si>
  <si>
    <t>3.5.1</t>
  </si>
  <si>
    <t>D-04.07.01</t>
  </si>
  <si>
    <t>Podbudowa z betonu asfaltowego</t>
  </si>
  <si>
    <t>3.4.3</t>
  </si>
  <si>
    <t xml:space="preserve">Mechaniczne skropienie warstw konstrukcyjnych ulepszonych emulsją asfaltową (warstwa wiążąca bitumiczna).  </t>
  </si>
  <si>
    <t>D-06.01.01</t>
  </si>
  <si>
    <t>Umocnienie powierzchniowe humusowaniem i obsianiem.</t>
  </si>
  <si>
    <t>Plantowanie skarp i korony nasypów w gruncie kat. I-III.</t>
  </si>
  <si>
    <t>D-08.00.00</t>
  </si>
  <si>
    <t>ELEMENTY ULIC I DRÓG</t>
  </si>
  <si>
    <t>D-08.01.01</t>
  </si>
  <si>
    <t>Krawężniki na ławie betonowej</t>
  </si>
  <si>
    <t>11</t>
  </si>
  <si>
    <t>5.1.1</t>
  </si>
  <si>
    <t>5.1.2</t>
  </si>
  <si>
    <t>6.1.1</t>
  </si>
  <si>
    <t>4.1.1</t>
  </si>
  <si>
    <t>21</t>
  </si>
  <si>
    <t>D-03.00.00</t>
  </si>
  <si>
    <t>ODWODNIENIE KORPUSU DROGOWEGO</t>
  </si>
  <si>
    <t>7.</t>
  </si>
  <si>
    <t>7.1</t>
  </si>
  <si>
    <t>ELEMENTY ULIC I DRÓG:</t>
  </si>
  <si>
    <t>7.1.1</t>
  </si>
  <si>
    <t>ODWODNIENIE KORPUSU DROGOWEGO:</t>
  </si>
  <si>
    <t>22</t>
  </si>
  <si>
    <t>Cena jedn.
[zł]</t>
  </si>
  <si>
    <t>Wartość
[zł]</t>
  </si>
  <si>
    <t xml:space="preserve">Razem (netto):     </t>
  </si>
  <si>
    <t xml:space="preserve">Podatek VAT (23%):     </t>
  </si>
  <si>
    <t xml:space="preserve">Wartość (brutto):     </t>
  </si>
  <si>
    <t>Wyznaczenie trasy i punktów wysokościowych przy liniowych robotach ziemnych  (drogi) w terenie podgórskim:</t>
  </si>
  <si>
    <t>Wykonanie wykopów mechanicznie w gruncie kat. III-IV pod konstrukcję jezdni drogowej bez transportu - na przerzut.</t>
  </si>
  <si>
    <t>Wykonanie warstwy ścieralnej jezdni z mieszanki mineralno-asfaltowej AC5S dowożonej z odl. do 5 km, grubość warstwy po zagęszczeniu 4 cm.</t>
  </si>
  <si>
    <t>Humusowanie z obsianiem skarp przy grubości ziemi urodzajnej (humusu) 5 cm (z dowozem ziemi urodzajnej z odl. do 5 km).</t>
  </si>
  <si>
    <t>Ustawienie krawężników betonowych o wym. 15x30 cm wraz z wykonaniem ławy z oporem z betonu C112/15 (B-15).</t>
  </si>
  <si>
    <r>
      <t xml:space="preserve">"Przebudowa ul. Głowackiego  w Strzyżowie w km 0+105 </t>
    </r>
    <r>
      <rPr>
        <b/>
        <sz val="12"/>
        <rFont val="Franklin Gothic Medium"/>
        <family val="2"/>
      </rPr>
      <t>÷</t>
    </r>
    <r>
      <rPr>
        <b/>
        <sz val="12"/>
        <rFont val="Times New Roman"/>
        <family val="1"/>
      </rPr>
      <t xml:space="preserve"> 0+360"</t>
    </r>
  </si>
  <si>
    <t>"Przebudowa ul. Głowackiego  w Strzyżowie w km 0+105 ÷ 0+360"</t>
  </si>
  <si>
    <t>Wyznaczenie trasy i punktów wysokościowych przy liniowych robotach ziemnych  (drogi) w terenie podgórskim:
L = 255 mb</t>
  </si>
  <si>
    <t>Usunięcie warstwy ziemi urodzajnej (humusu) o grubości warstwy do 20 cm do późniejszego wykorzystania (z wywiezieniem nadmiaru humusu na odkład).
V = 0,2x(0,75+0,75)x(70+80)</t>
  </si>
  <si>
    <t>D-01.02.04</t>
  </si>
  <si>
    <r>
      <t>Wykonanie wykopów mechanicznie w gruncie kat. III-IV pod konstrukcję jezdni drogowej bez transportu - na przerzut.
V = 37,83 m</t>
    </r>
    <r>
      <rPr>
        <vertAlign val="superscript"/>
        <sz val="10"/>
        <rFont val="Times New Roman"/>
        <family val="1"/>
      </rPr>
      <t xml:space="preserve">3 </t>
    </r>
    <r>
      <rPr>
        <sz val="8"/>
        <rFont val="Times New Roman"/>
        <family val="1"/>
      </rPr>
      <t>(wg Tabeli robót ziemnych - zużycie na miejscu)</t>
    </r>
  </si>
  <si>
    <r>
      <t>Wykonanie podbudowy z tłucznia kamiennego 0/31,5 pod warstwy konstrukcyjne jezdni - warstwa dolna, grubość warstwy po zagęszczeniu 15 cm.
P = 3,0x255,0 m</t>
    </r>
    <r>
      <rPr>
        <vertAlign val="superscript"/>
        <sz val="10"/>
        <rFont val="Times New Roman"/>
        <family val="1"/>
      </rPr>
      <t>2</t>
    </r>
  </si>
  <si>
    <t xml:space="preserve">Profilowanie i zagęszczenie podłoża pod warstwy konstrukcyjne jezdni wykonywane mechanicznie w guncie ka. II-IV:
P = 3,7x255,0 </t>
  </si>
  <si>
    <r>
      <t>Wykonanie podbudowy z gruntu stabilizowanego cementem o R</t>
    </r>
    <r>
      <rPr>
        <vertAlign val="subscript"/>
        <sz val="10"/>
        <rFont val="Times New Roman"/>
        <family val="1"/>
      </rPr>
      <t>m</t>
    </r>
    <r>
      <rPr>
        <sz val="10"/>
        <rFont val="Times New Roman"/>
        <family val="1"/>
      </rPr>
      <t>=2,5 MPa, mieszarką bezpośrednio w korycie drogi z uprzednim doziarnieniem kruszywem naturalnym wraz z pielęgnacją przez posypanie piaskiem i polewanie wodą, grub. warstwy po zagęszczeniu 15 cm.
P = 3,6x255,0 m</t>
    </r>
    <r>
      <rPr>
        <vertAlign val="superscript"/>
        <sz val="10"/>
        <rFont val="Times New Roman"/>
        <family val="1"/>
      </rPr>
      <t>2</t>
    </r>
  </si>
  <si>
    <r>
      <t>Oczyszczenie warstw konstrukcyjnych nieulepszonych mechanicznie.
P = 3,0x255,0 m</t>
    </r>
    <r>
      <rPr>
        <vertAlign val="superscript"/>
        <sz val="10"/>
        <rFont val="Times New Roman"/>
        <family val="1"/>
      </rPr>
      <t>2</t>
    </r>
  </si>
  <si>
    <r>
      <t>Mechaniczne skropienie warstw konstrukcyjnych nieulepszonych emulsją asfaltową.  
P = 3,0x255,0 m</t>
    </r>
    <r>
      <rPr>
        <vertAlign val="superscript"/>
        <sz val="10"/>
        <rFont val="Times New Roman"/>
        <family val="1"/>
      </rPr>
      <t>2</t>
    </r>
  </si>
  <si>
    <r>
      <t>Mechaniczne skropienie warstw konstrukcyjnych ulepszonych emulsją asfaltową (warstwa wiążąca bitumiczna).  
P = 3,0x255,0 m</t>
    </r>
    <r>
      <rPr>
        <vertAlign val="superscript"/>
        <sz val="10"/>
        <rFont val="Times New Roman"/>
        <family val="1"/>
      </rPr>
      <t>2</t>
    </r>
  </si>
  <si>
    <r>
      <t>Wykonanie podbudowy z mieszanki mineralno-asfaltowej AC16W (warstwy wiążącej) dowożonej z odl. do 5 km, grubość warstwy po zagęszczeniu 7cm.
P = 3,0x255,0 m</t>
    </r>
    <r>
      <rPr>
        <vertAlign val="superscript"/>
        <sz val="10"/>
        <rFont val="Times New Roman"/>
        <family val="1"/>
      </rPr>
      <t>2</t>
    </r>
  </si>
  <si>
    <r>
      <t>Wykonanie warstwy ścieralnej jezdni z mieszanki mineralno-asfaltowej AC11S dowożonej z odl. do 5 km, grubość warstwy po zagęszczeniu 4 cm.
P = 3,0x255,0 m</t>
    </r>
    <r>
      <rPr>
        <vertAlign val="superscript"/>
        <sz val="10"/>
        <rFont val="Times New Roman"/>
        <family val="1"/>
      </rPr>
      <t>2</t>
    </r>
  </si>
  <si>
    <r>
      <t>Plantowanie skarp i korony nasypów w gruncie kat. I-III.
P = 2x0,5x255,0 m</t>
    </r>
    <r>
      <rPr>
        <vertAlign val="superscript"/>
        <sz val="10"/>
        <rFont val="Times New Roman"/>
        <family val="1"/>
      </rPr>
      <t>2</t>
    </r>
  </si>
  <si>
    <r>
      <t>Humusowanie z obsianiem skarp przy grubości ziemi urodzajnej 5 cm (humusu z odkładu).
P =2x0,5x255 m</t>
    </r>
    <r>
      <rPr>
        <vertAlign val="superscript"/>
        <sz val="10"/>
        <rFont val="Times New Roman"/>
        <family val="1"/>
      </rPr>
      <t>2</t>
    </r>
  </si>
  <si>
    <t>Ustawienie krawężników betonowych o wym. 15x30 cm wraz z wykonaniem ławy z oporem z betonu C112/15 (B-15).
L = 2x255 mb</t>
  </si>
  <si>
    <t>D-03.06.01</t>
  </si>
  <si>
    <t>Regulacja elementów urządzeń podziemnych</t>
  </si>
  <si>
    <t>10</t>
  </si>
  <si>
    <t>szt</t>
  </si>
  <si>
    <t>Regulacja pionowa kratek ściekowych i pokryw studni kanaliz., nadbudowa wykonana betonem.
S = 6 szt (kratki) + 3 szt (studnie)</t>
  </si>
  <si>
    <r>
      <t>Rozebranie nawierzchni z betonu asfaltowego - grubość nawierzchni 4 cm:
P = 2,5x5,0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</si>
  <si>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Rozebranie nawierzchni z betonu asfaltowego - grubość nawierzchni 4 cm.</t>
  </si>
  <si>
    <t>Roboty rozbiórkowe. Rozbiórka nawierzchni drogowych.</t>
  </si>
  <si>
    <r>
      <t>Wykonanie wykopów mechanicznie w gruncie kat. III—IV pod konstrukcję jezdni drogowej z transportem urobku na odkład samochodami na odl. do 1 km.
V = 207,18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(wg Tabeli robót ziemnych - nadmiar wykopu)</t>
    </r>
  </si>
  <si>
    <t>Wykonanie wykopów mechanicznie w gruncie kat. III—IV pod konstrukcję jezdni drogowej z transportem urobku na odkład samochodami na odl. do 1 km.</t>
  </si>
  <si>
    <t>Profilowanie i zagęszczenie podłoża pod warstwy konstrukcyjne jezdni wykonywane mechanicznie w guncie ka. II-IV.</t>
  </si>
  <si>
    <t>Wykonanie podbudowy z gruntu stabilizowanego cementem (o Rm=2,5 MPa), mieszarką bezpośrednio w korycie drogi z uprzednim doziarnieniem kruszywem naturalnym wraz z pielęgnacją przez posypanie piaskiem i polewanie wodą, grub. warstwy po zagęszczeniu 15 cm.</t>
  </si>
  <si>
    <t>Wykonanie podbudowy z tłucznia kamiennego pod warstwy konstrukcyjne jezdni- warstwa dolna, grubość warstwy po zagęszczeniu 15 cm.</t>
  </si>
  <si>
    <t>Wykonanie podbudowy z mieszanki mineralno-asfaltowej AC16W dowożonej z odl. do 5 km, grubość warstwy po zagęszczeniu 7cm.</t>
  </si>
  <si>
    <t>15</t>
  </si>
  <si>
    <t>Regulacja pionowa kratek ściekowych i pokryw studni kanaliz., nadbudowa wykonana betonem: S = 6 szt (kratki) + 3 szt (studnie)</t>
  </si>
  <si>
    <t>D-03.06.01
analogia</t>
  </si>
  <si>
    <t>KOSZTORYS OFERTOWY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</si>
</sst>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#\.##\.##\.##\."/>
    <numFmt numFmtId="167" formatCode="0.0"/>
    <numFmt numFmtId="168" formatCode="#,##0.0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Franklin Gothic Medium"/>
      <family val="2"/>
    </font>
    <font>
      <vertAlign val="subscript"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DotDot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vertical="center" wrapText="1"/>
      <protection/>
    </xf>
    <xf numFmtId="1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 inden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 wrapText="1" indent="1"/>
    </xf>
    <xf numFmtId="0" fontId="2" fillId="0" borderId="16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 wrapText="1" indent="1"/>
    </xf>
    <xf numFmtId="0" fontId="3" fillId="0" borderId="14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indent="1"/>
    </xf>
    <xf numFmtId="4" fontId="2" fillId="0" borderId="18" xfId="0" applyNumberFormat="1" applyFont="1" applyFill="1" applyBorder="1" applyAlignment="1">
      <alignment horizontal="right" vertical="center" inden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9" xfId="53" applyFont="1" applyFill="1" applyBorder="1" applyAlignment="1">
      <alignment vertical="center" wrapText="1"/>
      <protection/>
    </xf>
    <xf numFmtId="0" fontId="2" fillId="0" borderId="20" xfId="53" applyFont="1" applyFill="1" applyBorder="1" applyAlignment="1">
      <alignment vertical="center" wrapText="1"/>
      <protection/>
    </xf>
    <xf numFmtId="0" fontId="2" fillId="0" borderId="21" xfId="53" applyFont="1" applyFill="1" applyBorder="1" applyAlignment="1">
      <alignment vertical="center" wrapText="1"/>
      <protection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right" vertical="center" indent="1"/>
    </xf>
    <xf numFmtId="0" fontId="2" fillId="0" borderId="12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 wrapText="1" indent="1"/>
    </xf>
    <xf numFmtId="0" fontId="3" fillId="0" borderId="28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horizontal="right" vertical="center" wrapText="1" indent="1"/>
    </xf>
    <xf numFmtId="0" fontId="3" fillId="0" borderId="20" xfId="0" applyFont="1" applyBorder="1" applyAlignment="1">
      <alignment vertical="center" wrapText="1"/>
    </xf>
    <xf numFmtId="0" fontId="3" fillId="0" borderId="20" xfId="53" applyFont="1" applyFill="1" applyBorder="1" applyAlignment="1">
      <alignment vertical="center" wrapText="1"/>
      <protection/>
    </xf>
    <xf numFmtId="4" fontId="3" fillId="0" borderId="29" xfId="0" applyNumberFormat="1" applyFont="1" applyFill="1" applyBorder="1" applyAlignment="1">
      <alignment horizontal="right" vertical="center" wrapText="1" indent="1"/>
    </xf>
    <xf numFmtId="4" fontId="2" fillId="0" borderId="21" xfId="0" applyNumberFormat="1" applyFont="1" applyFill="1" applyBorder="1" applyAlignment="1">
      <alignment horizontal="right" vertical="center" indent="1"/>
    </xf>
    <xf numFmtId="4" fontId="2" fillId="0" borderId="17" xfId="0" applyNumberFormat="1" applyFont="1" applyFill="1" applyBorder="1" applyAlignment="1">
      <alignment horizontal="right" vertical="center" indent="1"/>
    </xf>
    <xf numFmtId="0" fontId="3" fillId="0" borderId="26" xfId="0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horizontal="right" vertical="center" inden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1" fontId="2" fillId="0" borderId="33" xfId="52" applyNumberFormat="1" applyFont="1" applyFill="1" applyBorder="1" applyAlignment="1">
      <alignment horizontal="center" vertical="center" wrapText="1"/>
      <protection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 inden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9" xfId="53" applyFont="1" applyBorder="1" applyAlignment="1">
      <alignment vertical="center" wrapText="1"/>
      <protection/>
    </xf>
    <xf numFmtId="0" fontId="2" fillId="0" borderId="20" xfId="53" applyFont="1" applyBorder="1" applyAlignment="1">
      <alignment vertical="center" wrapText="1"/>
      <protection/>
    </xf>
    <xf numFmtId="0" fontId="2" fillId="0" borderId="21" xfId="53" applyFont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3" fillId="0" borderId="21" xfId="0" applyNumberFormat="1" applyFont="1" applyBorder="1" applyAlignment="1">
      <alignment horizontal="right" vertical="center" wrapText="1" inden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0" borderId="36" xfId="53" applyFont="1" applyBorder="1" applyAlignment="1">
      <alignment vertical="center" wrapText="1"/>
      <protection/>
    </xf>
    <xf numFmtId="4" fontId="3" fillId="0" borderId="36" xfId="0" applyNumberFormat="1" applyFont="1" applyBorder="1" applyAlignment="1">
      <alignment horizontal="right" vertical="center" wrapText="1" indent="1"/>
    </xf>
    <xf numFmtId="4" fontId="2" fillId="0" borderId="18" xfId="0" applyNumberFormat="1" applyFont="1" applyBorder="1" applyAlignment="1">
      <alignment horizontal="right" vertical="center" wrapText="1" indent="1"/>
    </xf>
    <xf numFmtId="0" fontId="4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43" xfId="0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Tabela zbiorcza cz.1 (0030-0035)" xfId="52"/>
    <cellStyle name="Normalny_Tabela zbiorcza cz.1 (0030-0035) 20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="130" zoomScaleNormal="70" zoomScaleSheetLayoutView="130" zoomScalePageLayoutView="0" workbookViewId="0" topLeftCell="A1">
      <selection activeCell="A1" sqref="A1:G41"/>
    </sheetView>
  </sheetViews>
  <sheetFormatPr defaultColWidth="9.140625" defaultRowHeight="12.75"/>
  <cols>
    <col min="1" max="1" width="5.28125" style="6" customWidth="1"/>
    <col min="2" max="2" width="12.00390625" style="2" customWidth="1"/>
    <col min="3" max="3" width="7.8515625" style="2" customWidth="1"/>
    <col min="4" max="4" width="70.00390625" style="7" customWidth="1"/>
    <col min="5" max="5" width="6.8515625" style="2" customWidth="1"/>
    <col min="6" max="6" width="10.28125" style="3" customWidth="1"/>
    <col min="7" max="7" width="13.28125" style="3" customWidth="1"/>
    <col min="8" max="8" width="13.7109375" style="5" customWidth="1"/>
    <col min="9" max="16384" width="9.140625" style="5" customWidth="1"/>
  </cols>
  <sheetData>
    <row r="1" spans="1:7" s="4" customFormat="1" ht="18.75" customHeight="1" thickTop="1">
      <c r="A1" s="104" t="s">
        <v>9</v>
      </c>
      <c r="B1" s="105"/>
      <c r="C1" s="105"/>
      <c r="D1" s="105"/>
      <c r="E1" s="105"/>
      <c r="F1" s="105"/>
      <c r="G1" s="106"/>
    </row>
    <row r="2" spans="1:7" s="4" customFormat="1" ht="52.5" customHeight="1">
      <c r="A2" s="107" t="s">
        <v>124</v>
      </c>
      <c r="B2" s="108"/>
      <c r="C2" s="108"/>
      <c r="D2" s="108"/>
      <c r="E2" s="108"/>
      <c r="F2" s="108"/>
      <c r="G2" s="109"/>
    </row>
    <row r="3" spans="1:7" s="1" customFormat="1" ht="29.25" customHeight="1">
      <c r="A3" s="27" t="s">
        <v>10</v>
      </c>
      <c r="B3" s="8" t="s">
        <v>20</v>
      </c>
      <c r="C3" s="14" t="s">
        <v>24</v>
      </c>
      <c r="D3" s="8" t="s">
        <v>13</v>
      </c>
      <c r="E3" s="8" t="s">
        <v>11</v>
      </c>
      <c r="F3" s="9" t="s">
        <v>12</v>
      </c>
      <c r="G3" s="28" t="s">
        <v>8</v>
      </c>
    </row>
    <row r="4" spans="1:7" s="1" customFormat="1" ht="29.25" customHeight="1">
      <c r="A4" s="29" t="s">
        <v>51</v>
      </c>
      <c r="B4" s="8" t="s">
        <v>49</v>
      </c>
      <c r="C4" s="110" t="s">
        <v>50</v>
      </c>
      <c r="D4" s="111"/>
      <c r="E4" s="111"/>
      <c r="F4" s="111"/>
      <c r="G4" s="112"/>
    </row>
    <row r="5" spans="1:7" s="15" customFormat="1" ht="16.5" customHeight="1">
      <c r="A5" s="27" t="s">
        <v>25</v>
      </c>
      <c r="B5" s="8" t="s">
        <v>21</v>
      </c>
      <c r="C5" s="10"/>
      <c r="D5" s="38" t="s">
        <v>17</v>
      </c>
      <c r="E5" s="48"/>
      <c r="F5" s="48"/>
      <c r="G5" s="49"/>
    </row>
    <row r="6" spans="1:7" s="1" customFormat="1" ht="12.75">
      <c r="A6" s="27" t="s">
        <v>14</v>
      </c>
      <c r="B6" s="8" t="s">
        <v>22</v>
      </c>
      <c r="C6" s="8"/>
      <c r="D6" s="36" t="s">
        <v>15</v>
      </c>
      <c r="E6" s="37"/>
      <c r="F6" s="37"/>
      <c r="G6" s="44"/>
    </row>
    <row r="7" spans="1:7" s="1" customFormat="1" ht="38.25">
      <c r="A7" s="33" t="s">
        <v>71</v>
      </c>
      <c r="B7" s="12" t="s">
        <v>22</v>
      </c>
      <c r="C7" s="17" t="s">
        <v>56</v>
      </c>
      <c r="D7" s="18" t="s">
        <v>126</v>
      </c>
      <c r="E7" s="12" t="s">
        <v>16</v>
      </c>
      <c r="F7" s="11">
        <v>0.26</v>
      </c>
      <c r="G7" s="30">
        <f>F7</f>
        <v>0.26</v>
      </c>
    </row>
    <row r="8" spans="1:7" s="1" customFormat="1" ht="12.75">
      <c r="A8" s="27" t="s">
        <v>52</v>
      </c>
      <c r="B8" s="8" t="s">
        <v>67</v>
      </c>
      <c r="C8" s="8"/>
      <c r="D8" s="36" t="s">
        <v>68</v>
      </c>
      <c r="E8" s="37"/>
      <c r="F8" s="37"/>
      <c r="G8" s="44"/>
    </row>
    <row r="9" spans="1:7" s="1" customFormat="1" ht="38.25">
      <c r="A9" s="33" t="s">
        <v>72</v>
      </c>
      <c r="B9" s="12" t="s">
        <v>69</v>
      </c>
      <c r="C9" s="17" t="s">
        <v>63</v>
      </c>
      <c r="D9" s="18" t="s">
        <v>127</v>
      </c>
      <c r="E9" s="25" t="s">
        <v>19</v>
      </c>
      <c r="F9" s="11">
        <f>ROUND(0.2*1.5*150,0)</f>
        <v>45</v>
      </c>
      <c r="G9" s="30">
        <f>F9</f>
        <v>45</v>
      </c>
    </row>
    <row r="10" spans="1:8" s="1" customFormat="1" ht="12.75">
      <c r="A10" s="79" t="s">
        <v>53</v>
      </c>
      <c r="B10" s="80" t="s">
        <v>128</v>
      </c>
      <c r="C10" s="80"/>
      <c r="D10" s="36" t="s">
        <v>148</v>
      </c>
      <c r="E10" s="37"/>
      <c r="F10" s="37"/>
      <c r="G10" s="44"/>
      <c r="H10" s="42"/>
    </row>
    <row r="11" spans="1:7" s="1" customFormat="1" ht="28.5">
      <c r="A11" s="81" t="s">
        <v>73</v>
      </c>
      <c r="B11" s="82" t="s">
        <v>128</v>
      </c>
      <c r="C11" s="83" t="s">
        <v>113</v>
      </c>
      <c r="D11" s="57" t="s">
        <v>146</v>
      </c>
      <c r="E11" s="84" t="s">
        <v>18</v>
      </c>
      <c r="F11" s="85">
        <f>2.5*5</f>
        <v>12.5</v>
      </c>
      <c r="G11" s="86">
        <f>F11</f>
        <v>12.5</v>
      </c>
    </row>
    <row r="12" spans="1:7" s="1" customFormat="1" ht="12.75">
      <c r="A12" s="27" t="s">
        <v>26</v>
      </c>
      <c r="B12" s="8" t="s">
        <v>57</v>
      </c>
      <c r="C12" s="10"/>
      <c r="D12" s="38" t="s">
        <v>58</v>
      </c>
      <c r="E12" s="48"/>
      <c r="F12" s="48"/>
      <c r="G12" s="49"/>
    </row>
    <row r="13" spans="1:7" s="1" customFormat="1" ht="12.75">
      <c r="A13" s="27" t="s">
        <v>29</v>
      </c>
      <c r="B13" s="8" t="s">
        <v>59</v>
      </c>
      <c r="C13" s="17"/>
      <c r="D13" s="38" t="s">
        <v>60</v>
      </c>
      <c r="E13" s="39"/>
      <c r="F13" s="40"/>
      <c r="G13" s="41"/>
    </row>
    <row r="14" spans="1:7" s="1" customFormat="1" ht="41.25">
      <c r="A14" s="33" t="s">
        <v>74</v>
      </c>
      <c r="B14" s="12" t="s">
        <v>61</v>
      </c>
      <c r="C14" s="17" t="s">
        <v>56</v>
      </c>
      <c r="D14" s="18" t="s">
        <v>129</v>
      </c>
      <c r="E14" s="12" t="s">
        <v>19</v>
      </c>
      <c r="F14" s="11">
        <v>37.83</v>
      </c>
      <c r="G14" s="30">
        <f>ROUND(F14,0)</f>
        <v>38</v>
      </c>
    </row>
    <row r="15" spans="1:7" s="1" customFormat="1" ht="41.25">
      <c r="A15" s="33" t="s">
        <v>75</v>
      </c>
      <c r="B15" s="12" t="s">
        <v>61</v>
      </c>
      <c r="C15" s="17" t="s">
        <v>63</v>
      </c>
      <c r="D15" s="18" t="s">
        <v>149</v>
      </c>
      <c r="E15" s="12" t="s">
        <v>19</v>
      </c>
      <c r="F15" s="11">
        <v>207.18</v>
      </c>
      <c r="G15" s="30">
        <f>ROUND(F15,0)</f>
        <v>207</v>
      </c>
    </row>
    <row r="16" spans="1:7" s="1" customFormat="1" ht="12.75">
      <c r="A16" s="27" t="s">
        <v>34</v>
      </c>
      <c r="B16" s="8" t="s">
        <v>27</v>
      </c>
      <c r="C16" s="10"/>
      <c r="D16" s="38" t="s">
        <v>28</v>
      </c>
      <c r="E16" s="48"/>
      <c r="F16" s="48"/>
      <c r="G16" s="49"/>
    </row>
    <row r="17" spans="1:7" s="1" customFormat="1" ht="12.75">
      <c r="A17" s="27" t="s">
        <v>37</v>
      </c>
      <c r="B17" s="8" t="s">
        <v>64</v>
      </c>
      <c r="C17" s="8"/>
      <c r="D17" s="36" t="s">
        <v>65</v>
      </c>
      <c r="E17" s="37"/>
      <c r="F17" s="37"/>
      <c r="G17" s="44"/>
    </row>
    <row r="18" spans="1:7" s="1" customFormat="1" ht="38.25">
      <c r="A18" s="33" t="s">
        <v>78</v>
      </c>
      <c r="B18" s="12" t="s">
        <v>62</v>
      </c>
      <c r="C18" s="17" t="s">
        <v>63</v>
      </c>
      <c r="D18" s="18" t="s">
        <v>131</v>
      </c>
      <c r="E18" s="12" t="s">
        <v>18</v>
      </c>
      <c r="F18" s="11">
        <f>3.7*255</f>
        <v>943.5</v>
      </c>
      <c r="G18" s="30">
        <f>F18</f>
        <v>943.5</v>
      </c>
    </row>
    <row r="19" spans="1:9" s="1" customFormat="1" ht="12.75">
      <c r="A19" s="79" t="s">
        <v>1</v>
      </c>
      <c r="B19" s="80" t="s">
        <v>83</v>
      </c>
      <c r="C19" s="80"/>
      <c r="D19" s="36" t="s">
        <v>84</v>
      </c>
      <c r="E19" s="87"/>
      <c r="F19" s="88"/>
      <c r="G19" s="97"/>
      <c r="H19" s="89"/>
      <c r="I19" s="89"/>
    </row>
    <row r="20" spans="1:9" s="1" customFormat="1" ht="68.25">
      <c r="A20" s="81" t="s">
        <v>79</v>
      </c>
      <c r="B20" s="82" t="s">
        <v>83</v>
      </c>
      <c r="C20" s="83" t="s">
        <v>0</v>
      </c>
      <c r="D20" s="57" t="s">
        <v>132</v>
      </c>
      <c r="E20" s="82" t="s">
        <v>18</v>
      </c>
      <c r="F20" s="85">
        <f>3.6*255</f>
        <v>918</v>
      </c>
      <c r="G20" s="30">
        <f>F20</f>
        <v>918</v>
      </c>
      <c r="H20" s="89"/>
      <c r="I20" s="90"/>
    </row>
    <row r="21" spans="1:7" s="1" customFormat="1" ht="12.75">
      <c r="A21" s="27" t="s">
        <v>2</v>
      </c>
      <c r="B21" s="8" t="s">
        <v>76</v>
      </c>
      <c r="C21" s="8"/>
      <c r="D21" s="36" t="s">
        <v>77</v>
      </c>
      <c r="E21" s="39"/>
      <c r="F21" s="40"/>
      <c r="G21" s="41"/>
    </row>
    <row r="22" spans="1:7" s="1" customFormat="1" ht="41.25">
      <c r="A22" s="33" t="s">
        <v>80</v>
      </c>
      <c r="B22" s="12" t="s">
        <v>66</v>
      </c>
      <c r="C22" s="17" t="s">
        <v>23</v>
      </c>
      <c r="D22" s="18" t="s">
        <v>130</v>
      </c>
      <c r="E22" s="12" t="s">
        <v>18</v>
      </c>
      <c r="F22" s="11">
        <f>3*255</f>
        <v>765</v>
      </c>
      <c r="G22" s="30">
        <f>F22</f>
        <v>765</v>
      </c>
    </row>
    <row r="23" spans="1:7" s="1" customFormat="1" ht="12.75">
      <c r="A23" s="27" t="s">
        <v>3</v>
      </c>
      <c r="B23" s="8" t="s">
        <v>31</v>
      </c>
      <c r="C23" s="8"/>
      <c r="D23" s="36" t="s">
        <v>30</v>
      </c>
      <c r="E23" s="39"/>
      <c r="F23" s="40"/>
      <c r="G23" s="41"/>
    </row>
    <row r="24" spans="1:7" s="1" customFormat="1" ht="28.5">
      <c r="A24" s="33" t="s">
        <v>81</v>
      </c>
      <c r="B24" s="12" t="s">
        <v>32</v>
      </c>
      <c r="C24" s="17" t="s">
        <v>63</v>
      </c>
      <c r="D24" s="57" t="s">
        <v>133</v>
      </c>
      <c r="E24" s="12" t="s">
        <v>18</v>
      </c>
      <c r="F24" s="11">
        <f>3*255</f>
        <v>765</v>
      </c>
      <c r="G24" s="30">
        <f>F24</f>
        <v>765</v>
      </c>
    </row>
    <row r="25" spans="1:7" s="1" customFormat="1" ht="28.5">
      <c r="A25" s="33" t="s">
        <v>82</v>
      </c>
      <c r="B25" s="12" t="s">
        <v>4</v>
      </c>
      <c r="C25" s="17" t="s">
        <v>63</v>
      </c>
      <c r="D25" s="18" t="s">
        <v>134</v>
      </c>
      <c r="E25" s="12" t="s">
        <v>18</v>
      </c>
      <c r="F25" s="11">
        <f>3*255</f>
        <v>765</v>
      </c>
      <c r="G25" s="30">
        <f>F25</f>
        <v>765</v>
      </c>
    </row>
    <row r="26" spans="1:7" s="1" customFormat="1" ht="41.25">
      <c r="A26" s="33" t="s">
        <v>91</v>
      </c>
      <c r="B26" s="12" t="s">
        <v>4</v>
      </c>
      <c r="C26" s="17" t="s">
        <v>33</v>
      </c>
      <c r="D26" s="18" t="s">
        <v>135</v>
      </c>
      <c r="E26" s="12" t="s">
        <v>18</v>
      </c>
      <c r="F26" s="11">
        <f>3*255</f>
        <v>765</v>
      </c>
      <c r="G26" s="30">
        <f>F26</f>
        <v>765</v>
      </c>
    </row>
    <row r="27" spans="1:7" s="1" customFormat="1" ht="19.5" customHeight="1">
      <c r="A27" s="27" t="s">
        <v>87</v>
      </c>
      <c r="B27" s="8" t="s">
        <v>89</v>
      </c>
      <c r="C27" s="8"/>
      <c r="D27" s="36" t="s">
        <v>90</v>
      </c>
      <c r="E27" s="39"/>
      <c r="F27" s="37"/>
      <c r="G27" s="44"/>
    </row>
    <row r="28" spans="1:7" s="1" customFormat="1" ht="41.25">
      <c r="A28" s="33" t="s">
        <v>88</v>
      </c>
      <c r="B28" s="12" t="s">
        <v>89</v>
      </c>
      <c r="C28" s="17" t="s">
        <v>100</v>
      </c>
      <c r="D28" s="57" t="s">
        <v>136</v>
      </c>
      <c r="E28" s="12" t="s">
        <v>18</v>
      </c>
      <c r="F28" s="11">
        <f>3*255</f>
        <v>765</v>
      </c>
      <c r="G28" s="30">
        <f>F28</f>
        <v>765</v>
      </c>
    </row>
    <row r="29" spans="1:7" s="1" customFormat="1" ht="21.75" customHeight="1">
      <c r="A29" s="27" t="s">
        <v>46</v>
      </c>
      <c r="B29" s="8" t="s">
        <v>35</v>
      </c>
      <c r="C29" s="10"/>
      <c r="D29" s="38" t="s">
        <v>36</v>
      </c>
      <c r="E29" s="48"/>
      <c r="F29" s="48"/>
      <c r="G29" s="49"/>
    </row>
    <row r="30" spans="1:7" s="1" customFormat="1" ht="18.75" customHeight="1">
      <c r="A30" s="27" t="s">
        <v>47</v>
      </c>
      <c r="B30" s="8" t="s">
        <v>38</v>
      </c>
      <c r="C30" s="16"/>
      <c r="D30" s="45" t="s">
        <v>39</v>
      </c>
      <c r="E30" s="46"/>
      <c r="F30" s="46"/>
      <c r="G30" s="47"/>
    </row>
    <row r="31" spans="1:7" s="1" customFormat="1" ht="41.25">
      <c r="A31" s="58" t="s">
        <v>104</v>
      </c>
      <c r="B31" s="20" t="s">
        <v>38</v>
      </c>
      <c r="C31" s="21" t="s">
        <v>105</v>
      </c>
      <c r="D31" s="26" t="s">
        <v>137</v>
      </c>
      <c r="E31" s="24" t="s">
        <v>18</v>
      </c>
      <c r="F31" s="11">
        <f>3*255</f>
        <v>765</v>
      </c>
      <c r="G31" s="30">
        <f>F31</f>
        <v>765</v>
      </c>
    </row>
    <row r="32" spans="1:7" s="1" customFormat="1" ht="19.5" customHeight="1">
      <c r="A32" s="27" t="s">
        <v>5</v>
      </c>
      <c r="B32" s="8" t="s">
        <v>40</v>
      </c>
      <c r="C32" s="10"/>
      <c r="D32" s="38" t="s">
        <v>41</v>
      </c>
      <c r="E32" s="48"/>
      <c r="F32" s="48"/>
      <c r="G32" s="49"/>
    </row>
    <row r="33" spans="1:7" s="1" customFormat="1" ht="19.5" customHeight="1">
      <c r="A33" s="27" t="s">
        <v>54</v>
      </c>
      <c r="B33" s="8" t="s">
        <v>93</v>
      </c>
      <c r="C33" s="16"/>
      <c r="D33" s="45" t="s">
        <v>94</v>
      </c>
      <c r="E33" s="46"/>
      <c r="F33" s="46"/>
      <c r="G33" s="47"/>
    </row>
    <row r="34" spans="1:7" s="1" customFormat="1" ht="28.5">
      <c r="A34" s="58" t="s">
        <v>101</v>
      </c>
      <c r="B34" s="20" t="s">
        <v>93</v>
      </c>
      <c r="C34" s="21" t="s">
        <v>155</v>
      </c>
      <c r="D34" s="26" t="s">
        <v>138</v>
      </c>
      <c r="E34" s="20" t="s">
        <v>18</v>
      </c>
      <c r="F34" s="22">
        <f>2*0.5*255</f>
        <v>255</v>
      </c>
      <c r="G34" s="32">
        <f>F34</f>
        <v>255</v>
      </c>
    </row>
    <row r="35" spans="1:7" s="1" customFormat="1" ht="41.25">
      <c r="A35" s="58" t="s">
        <v>102</v>
      </c>
      <c r="B35" s="20" t="s">
        <v>93</v>
      </c>
      <c r="C35" s="21" t="s">
        <v>105</v>
      </c>
      <c r="D35" s="26" t="s">
        <v>139</v>
      </c>
      <c r="E35" s="20" t="s">
        <v>18</v>
      </c>
      <c r="F35" s="22">
        <f>2*0.5*255</f>
        <v>255</v>
      </c>
      <c r="G35" s="32">
        <f>F35</f>
        <v>255</v>
      </c>
    </row>
    <row r="36" spans="1:7" s="1" customFormat="1" ht="16.5" customHeight="1">
      <c r="A36" s="27" t="s">
        <v>6</v>
      </c>
      <c r="B36" s="8" t="s">
        <v>96</v>
      </c>
      <c r="C36" s="10"/>
      <c r="D36" s="38" t="s">
        <v>97</v>
      </c>
      <c r="E36" s="48"/>
      <c r="F36" s="48"/>
      <c r="G36" s="49"/>
    </row>
    <row r="37" spans="1:7" s="1" customFormat="1" ht="20.25" customHeight="1">
      <c r="A37" s="27" t="s">
        <v>55</v>
      </c>
      <c r="B37" s="8" t="s">
        <v>98</v>
      </c>
      <c r="C37" s="16"/>
      <c r="D37" s="45" t="s">
        <v>99</v>
      </c>
      <c r="E37" s="46"/>
      <c r="F37" s="46"/>
      <c r="G37" s="47"/>
    </row>
    <row r="38" spans="1:7" s="1" customFormat="1" ht="38.25">
      <c r="A38" s="33" t="s">
        <v>103</v>
      </c>
      <c r="B38" s="12" t="s">
        <v>98</v>
      </c>
      <c r="C38" s="21" t="s">
        <v>100</v>
      </c>
      <c r="D38" s="13" t="s">
        <v>140</v>
      </c>
      <c r="E38" s="12" t="s">
        <v>42</v>
      </c>
      <c r="F38" s="19">
        <f>2*255</f>
        <v>510</v>
      </c>
      <c r="G38" s="30">
        <f>F38</f>
        <v>510</v>
      </c>
    </row>
    <row r="39" spans="1:7" s="1" customFormat="1" ht="21" customHeight="1">
      <c r="A39" s="27" t="s">
        <v>108</v>
      </c>
      <c r="B39" s="8" t="s">
        <v>106</v>
      </c>
      <c r="C39" s="10"/>
      <c r="D39" s="38" t="s">
        <v>107</v>
      </c>
      <c r="E39" s="48"/>
      <c r="F39" s="48"/>
      <c r="G39" s="49"/>
    </row>
    <row r="40" spans="1:7" s="95" customFormat="1" ht="18.75" customHeight="1">
      <c r="A40" s="79" t="s">
        <v>109</v>
      </c>
      <c r="B40" s="80" t="s">
        <v>141</v>
      </c>
      <c r="C40" s="91"/>
      <c r="D40" s="92" t="s">
        <v>142</v>
      </c>
      <c r="E40" s="93"/>
      <c r="F40" s="93"/>
      <c r="G40" s="94"/>
    </row>
    <row r="41" spans="1:10" s="95" customFormat="1" ht="39" thickBot="1">
      <c r="A41" s="98" t="s">
        <v>111</v>
      </c>
      <c r="B41" s="99" t="s">
        <v>141</v>
      </c>
      <c r="C41" s="100" t="s">
        <v>143</v>
      </c>
      <c r="D41" s="101" t="s">
        <v>145</v>
      </c>
      <c r="E41" s="99" t="s">
        <v>144</v>
      </c>
      <c r="F41" s="102">
        <v>9</v>
      </c>
      <c r="G41" s="103">
        <f>F41</f>
        <v>9</v>
      </c>
      <c r="J41" s="96"/>
    </row>
    <row r="42" ht="13.5" thickTop="1"/>
  </sheetData>
  <sheetProtection/>
  <autoFilter ref="A3:A41"/>
  <mergeCells count="3">
    <mergeCell ref="A1:G1"/>
    <mergeCell ref="A2:G2"/>
    <mergeCell ref="C4:G4"/>
  </mergeCells>
  <printOptions horizontalCentered="1"/>
  <pageMargins left="0.7480314960629921" right="0.3937007874015748" top="0.7086614173228347" bottom="0.5905511811023623" header="0.5118110236220472" footer="0.1968503937007874"/>
  <pageSetup fitToHeight="5" fitToWidth="1" horizontalDpi="600" verticalDpi="600" orientation="portrait" paperSize="9" scale="73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zoomScale="130" zoomScaleNormal="70" zoomScaleSheetLayoutView="130" zoomScalePageLayoutView="0" workbookViewId="0" topLeftCell="A1">
      <selection activeCell="I48" sqref="I48"/>
    </sheetView>
  </sheetViews>
  <sheetFormatPr defaultColWidth="9.140625" defaultRowHeight="12.75"/>
  <cols>
    <col min="1" max="1" width="5.28125" style="6" customWidth="1"/>
    <col min="2" max="2" width="12.00390625" style="2" customWidth="1"/>
    <col min="3" max="3" width="7.8515625" style="2" customWidth="1"/>
    <col min="4" max="4" width="70.00390625" style="7" customWidth="1"/>
    <col min="5" max="5" width="6.8515625" style="2" customWidth="1"/>
    <col min="6" max="6" width="10.28125" style="3" customWidth="1"/>
    <col min="7" max="7" width="13.28125" style="3" customWidth="1"/>
    <col min="8" max="8" width="13.7109375" style="5" customWidth="1"/>
    <col min="9" max="16384" width="9.140625" style="5" customWidth="1"/>
  </cols>
  <sheetData>
    <row r="1" spans="1:8" s="4" customFormat="1" ht="18.75" customHeight="1">
      <c r="A1" s="119" t="s">
        <v>158</v>
      </c>
      <c r="B1" s="120"/>
      <c r="C1" s="120"/>
      <c r="D1" s="120"/>
      <c r="E1" s="120"/>
      <c r="F1" s="120"/>
      <c r="G1" s="120"/>
      <c r="H1" s="120"/>
    </row>
    <row r="2" spans="1:8" s="4" customFormat="1" ht="52.5" customHeight="1" thickBot="1">
      <c r="A2" s="113" t="s">
        <v>125</v>
      </c>
      <c r="B2" s="114"/>
      <c r="C2" s="114"/>
      <c r="D2" s="114"/>
      <c r="E2" s="114"/>
      <c r="F2" s="114"/>
      <c r="G2" s="114"/>
      <c r="H2" s="114"/>
    </row>
    <row r="3" spans="1:8" s="1" customFormat="1" ht="29.25" customHeight="1" thickBot="1" thickTop="1">
      <c r="A3" s="52" t="s">
        <v>10</v>
      </c>
      <c r="B3" s="74" t="s">
        <v>20</v>
      </c>
      <c r="C3" s="75" t="s">
        <v>24</v>
      </c>
      <c r="D3" s="74" t="s">
        <v>13</v>
      </c>
      <c r="E3" s="74" t="s">
        <v>11</v>
      </c>
      <c r="F3" s="76" t="s">
        <v>12</v>
      </c>
      <c r="G3" s="77" t="s">
        <v>114</v>
      </c>
      <c r="H3" s="78" t="s">
        <v>115</v>
      </c>
    </row>
    <row r="4" spans="1:8" s="15" customFormat="1" ht="23.25" customHeight="1" thickTop="1">
      <c r="A4" s="27" t="s">
        <v>25</v>
      </c>
      <c r="B4" s="8" t="s">
        <v>21</v>
      </c>
      <c r="C4" s="10"/>
      <c r="D4" s="38" t="s">
        <v>17</v>
      </c>
      <c r="E4" s="48"/>
      <c r="F4" s="48"/>
      <c r="G4" s="48"/>
      <c r="H4" s="49"/>
    </row>
    <row r="5" spans="1:8" s="1" customFormat="1" ht="12.75">
      <c r="A5" s="27" t="s">
        <v>14</v>
      </c>
      <c r="B5" s="8" t="s">
        <v>22</v>
      </c>
      <c r="C5" s="8"/>
      <c r="D5" s="36" t="s">
        <v>15</v>
      </c>
      <c r="E5" s="37"/>
      <c r="F5" s="37"/>
      <c r="G5" s="37"/>
      <c r="H5" s="50"/>
    </row>
    <row r="6" spans="1:8" s="1" customFormat="1" ht="25.5">
      <c r="A6" s="33" t="s">
        <v>71</v>
      </c>
      <c r="B6" s="12" t="s">
        <v>22</v>
      </c>
      <c r="C6" s="17" t="s">
        <v>56</v>
      </c>
      <c r="D6" s="18" t="s">
        <v>119</v>
      </c>
      <c r="E6" s="12" t="s">
        <v>16</v>
      </c>
      <c r="F6" s="11">
        <f>przedmiar!G7</f>
        <v>0.26</v>
      </c>
      <c r="G6" s="63"/>
      <c r="H6" s="34"/>
    </row>
    <row r="7" spans="1:8" s="1" customFormat="1" ht="12.75">
      <c r="A7" s="27" t="s">
        <v>52</v>
      </c>
      <c r="B7" s="8" t="s">
        <v>67</v>
      </c>
      <c r="C7" s="8"/>
      <c r="D7" s="36" t="s">
        <v>68</v>
      </c>
      <c r="E7" s="37"/>
      <c r="F7" s="37"/>
      <c r="G7" s="64"/>
      <c r="H7" s="67"/>
    </row>
    <row r="8" spans="1:8" s="1" customFormat="1" ht="25.5">
      <c r="A8" s="33" t="s">
        <v>72</v>
      </c>
      <c r="B8" s="12" t="s">
        <v>69</v>
      </c>
      <c r="C8" s="17" t="s">
        <v>63</v>
      </c>
      <c r="D8" s="18" t="s">
        <v>70</v>
      </c>
      <c r="E8" s="25" t="s">
        <v>19</v>
      </c>
      <c r="F8" s="11">
        <f>przedmiar!G9</f>
        <v>45</v>
      </c>
      <c r="G8" s="63"/>
      <c r="H8" s="34"/>
    </row>
    <row r="9" spans="1:8" s="1" customFormat="1" ht="12.75">
      <c r="A9" s="27" t="s">
        <v>53</v>
      </c>
      <c r="B9" s="8" t="s">
        <v>128</v>
      </c>
      <c r="C9" s="8"/>
      <c r="D9" s="36" t="s">
        <v>148</v>
      </c>
      <c r="E9" s="37"/>
      <c r="F9" s="37"/>
      <c r="G9" s="64"/>
      <c r="H9" s="67"/>
    </row>
    <row r="10" spans="1:8" s="1" customFormat="1" ht="16.5" thickBot="1">
      <c r="A10" s="33" t="s">
        <v>73</v>
      </c>
      <c r="B10" s="12" t="s">
        <v>128</v>
      </c>
      <c r="C10" s="17" t="s">
        <v>113</v>
      </c>
      <c r="D10" s="18" t="s">
        <v>147</v>
      </c>
      <c r="E10" s="25" t="s">
        <v>18</v>
      </c>
      <c r="F10" s="11">
        <f>przedmiar!G11</f>
        <v>12.5</v>
      </c>
      <c r="G10" s="63"/>
      <c r="H10" s="34"/>
    </row>
    <row r="11" spans="1:8" s="1" customFormat="1" ht="22.5" customHeight="1" thickBot="1" thickTop="1">
      <c r="A11" s="71"/>
      <c r="B11" s="60"/>
      <c r="C11" s="61"/>
      <c r="D11" s="117" t="s">
        <v>44</v>
      </c>
      <c r="E11" s="117"/>
      <c r="F11" s="117"/>
      <c r="G11" s="118"/>
      <c r="H11" s="53"/>
    </row>
    <row r="12" spans="1:8" s="1" customFormat="1" ht="21.75" customHeight="1" thickTop="1">
      <c r="A12" s="31" t="s">
        <v>26</v>
      </c>
      <c r="B12" s="23" t="s">
        <v>57</v>
      </c>
      <c r="C12" s="54"/>
      <c r="D12" s="43" t="s">
        <v>58</v>
      </c>
      <c r="E12" s="55"/>
      <c r="F12" s="55"/>
      <c r="G12" s="69"/>
      <c r="H12" s="70"/>
    </row>
    <row r="13" spans="1:8" s="1" customFormat="1" ht="12.75">
      <c r="A13" s="27" t="s">
        <v>29</v>
      </c>
      <c r="B13" s="8" t="s">
        <v>59</v>
      </c>
      <c r="C13" s="17"/>
      <c r="D13" s="38" t="s">
        <v>60</v>
      </c>
      <c r="E13" s="39"/>
      <c r="F13" s="40"/>
      <c r="G13" s="59"/>
      <c r="H13" s="67"/>
    </row>
    <row r="14" spans="1:8" s="1" customFormat="1" ht="25.5">
      <c r="A14" s="33" t="s">
        <v>74</v>
      </c>
      <c r="B14" s="12" t="s">
        <v>61</v>
      </c>
      <c r="C14" s="17" t="s">
        <v>56</v>
      </c>
      <c r="D14" s="18" t="s">
        <v>120</v>
      </c>
      <c r="E14" s="12" t="s">
        <v>19</v>
      </c>
      <c r="F14" s="11">
        <f>przedmiar!G14</f>
        <v>38</v>
      </c>
      <c r="G14" s="63"/>
      <c r="H14" s="34"/>
    </row>
    <row r="15" spans="1:8" s="1" customFormat="1" ht="26.25" thickBot="1">
      <c r="A15" s="33" t="s">
        <v>75</v>
      </c>
      <c r="B15" s="12" t="s">
        <v>61</v>
      </c>
      <c r="C15" s="17" t="s">
        <v>63</v>
      </c>
      <c r="D15" s="18" t="s">
        <v>150</v>
      </c>
      <c r="E15" s="12" t="s">
        <v>19</v>
      </c>
      <c r="F15" s="11">
        <f>przedmiar!G15</f>
        <v>207</v>
      </c>
      <c r="G15" s="63"/>
      <c r="H15" s="34"/>
    </row>
    <row r="16" spans="1:8" s="1" customFormat="1" ht="23.25" customHeight="1" thickBot="1" thickTop="1">
      <c r="A16" s="71"/>
      <c r="B16" s="60"/>
      <c r="C16" s="61"/>
      <c r="D16" s="117" t="s">
        <v>7</v>
      </c>
      <c r="E16" s="117"/>
      <c r="F16" s="117"/>
      <c r="G16" s="118"/>
      <c r="H16" s="53"/>
    </row>
    <row r="17" spans="1:8" s="1" customFormat="1" ht="20.25" customHeight="1" thickTop="1">
      <c r="A17" s="31" t="s">
        <v>34</v>
      </c>
      <c r="B17" s="23" t="s">
        <v>27</v>
      </c>
      <c r="C17" s="54"/>
      <c r="D17" s="43" t="s">
        <v>28</v>
      </c>
      <c r="E17" s="55"/>
      <c r="F17" s="55"/>
      <c r="G17" s="69"/>
      <c r="H17" s="70"/>
    </row>
    <row r="18" spans="1:8" s="1" customFormat="1" ht="12.75">
      <c r="A18" s="27" t="s">
        <v>37</v>
      </c>
      <c r="B18" s="8" t="s">
        <v>64</v>
      </c>
      <c r="C18" s="8"/>
      <c r="D18" s="36" t="s">
        <v>65</v>
      </c>
      <c r="E18" s="37"/>
      <c r="F18" s="37"/>
      <c r="G18" s="64"/>
      <c r="H18" s="67"/>
    </row>
    <row r="19" spans="1:8" s="1" customFormat="1" ht="25.5">
      <c r="A19" s="33" t="s">
        <v>78</v>
      </c>
      <c r="B19" s="12" t="s">
        <v>62</v>
      </c>
      <c r="C19" s="17" t="s">
        <v>63</v>
      </c>
      <c r="D19" s="18" t="s">
        <v>151</v>
      </c>
      <c r="E19" s="12" t="s">
        <v>18</v>
      </c>
      <c r="F19" s="11">
        <f>przedmiar!G18</f>
        <v>943.5</v>
      </c>
      <c r="G19" s="63"/>
      <c r="H19" s="34"/>
    </row>
    <row r="20" spans="1:8" s="1" customFormat="1" ht="12.75">
      <c r="A20" s="27" t="s">
        <v>1</v>
      </c>
      <c r="B20" s="8" t="s">
        <v>83</v>
      </c>
      <c r="C20" s="8"/>
      <c r="D20" s="36" t="s">
        <v>84</v>
      </c>
      <c r="E20" s="39"/>
      <c r="F20" s="40"/>
      <c r="G20" s="59"/>
      <c r="H20" s="67"/>
    </row>
    <row r="21" spans="1:8" s="1" customFormat="1" ht="51">
      <c r="A21" s="33" t="s">
        <v>79</v>
      </c>
      <c r="B21" s="12" t="s">
        <v>83</v>
      </c>
      <c r="C21" s="17" t="s">
        <v>0</v>
      </c>
      <c r="D21" s="18" t="s">
        <v>152</v>
      </c>
      <c r="E21" s="12" t="s">
        <v>18</v>
      </c>
      <c r="F21" s="11">
        <f>przedmiar!G20</f>
        <v>918</v>
      </c>
      <c r="G21" s="63"/>
      <c r="H21" s="34"/>
    </row>
    <row r="22" spans="1:8" s="1" customFormat="1" ht="12.75">
      <c r="A22" s="27" t="s">
        <v>2</v>
      </c>
      <c r="B22" s="8" t="s">
        <v>76</v>
      </c>
      <c r="C22" s="8"/>
      <c r="D22" s="36" t="s">
        <v>77</v>
      </c>
      <c r="E22" s="39"/>
      <c r="F22" s="40"/>
      <c r="G22" s="59"/>
      <c r="H22" s="67"/>
    </row>
    <row r="23" spans="1:8" s="1" customFormat="1" ht="25.5">
      <c r="A23" s="33" t="s">
        <v>80</v>
      </c>
      <c r="B23" s="12" t="s">
        <v>66</v>
      </c>
      <c r="C23" s="17" t="s">
        <v>23</v>
      </c>
      <c r="D23" s="18" t="s">
        <v>153</v>
      </c>
      <c r="E23" s="12" t="s">
        <v>18</v>
      </c>
      <c r="F23" s="11">
        <f>przedmiar!G22</f>
        <v>765</v>
      </c>
      <c r="G23" s="63"/>
      <c r="H23" s="34"/>
    </row>
    <row r="24" spans="1:8" s="1" customFormat="1" ht="12.75">
      <c r="A24" s="27" t="s">
        <v>3</v>
      </c>
      <c r="B24" s="8" t="s">
        <v>31</v>
      </c>
      <c r="C24" s="8"/>
      <c r="D24" s="36" t="s">
        <v>30</v>
      </c>
      <c r="E24" s="39"/>
      <c r="F24" s="40"/>
      <c r="G24" s="59"/>
      <c r="H24" s="67"/>
    </row>
    <row r="25" spans="1:8" s="1" customFormat="1" ht="15.75">
      <c r="A25" s="33" t="s">
        <v>81</v>
      </c>
      <c r="B25" s="12" t="s">
        <v>32</v>
      </c>
      <c r="C25" s="17" t="s">
        <v>63</v>
      </c>
      <c r="D25" s="57" t="s">
        <v>85</v>
      </c>
      <c r="E25" s="12" t="s">
        <v>18</v>
      </c>
      <c r="F25" s="11">
        <f>przedmiar!G24</f>
        <v>765</v>
      </c>
      <c r="G25" s="63"/>
      <c r="H25" s="34"/>
    </row>
    <row r="26" spans="1:8" s="1" customFormat="1" ht="15.75">
      <c r="A26" s="33" t="s">
        <v>82</v>
      </c>
      <c r="B26" s="12" t="s">
        <v>4</v>
      </c>
      <c r="C26" s="17" t="s">
        <v>63</v>
      </c>
      <c r="D26" s="18" t="s">
        <v>86</v>
      </c>
      <c r="E26" s="12" t="s">
        <v>18</v>
      </c>
      <c r="F26" s="11">
        <f>przedmiar!G25</f>
        <v>765</v>
      </c>
      <c r="G26" s="63"/>
      <c r="H26" s="34"/>
    </row>
    <row r="27" spans="1:8" s="1" customFormat="1" ht="25.5">
      <c r="A27" s="33" t="s">
        <v>91</v>
      </c>
      <c r="B27" s="12" t="s">
        <v>4</v>
      </c>
      <c r="C27" s="17" t="s">
        <v>33</v>
      </c>
      <c r="D27" s="18" t="s">
        <v>92</v>
      </c>
      <c r="E27" s="12" t="s">
        <v>18</v>
      </c>
      <c r="F27" s="11">
        <f>przedmiar!G26</f>
        <v>765</v>
      </c>
      <c r="G27" s="63"/>
      <c r="H27" s="34"/>
    </row>
    <row r="28" spans="1:8" s="1" customFormat="1" ht="19.5" customHeight="1">
      <c r="A28" s="27" t="s">
        <v>87</v>
      </c>
      <c r="B28" s="8" t="s">
        <v>89</v>
      </c>
      <c r="C28" s="8"/>
      <c r="D28" s="36" t="s">
        <v>90</v>
      </c>
      <c r="E28" s="39"/>
      <c r="F28" s="37"/>
      <c r="G28" s="64"/>
      <c r="H28" s="67"/>
    </row>
    <row r="29" spans="1:8" s="1" customFormat="1" ht="26.25" thickBot="1">
      <c r="A29" s="58" t="s">
        <v>88</v>
      </c>
      <c r="B29" s="20" t="s">
        <v>89</v>
      </c>
      <c r="C29" s="21" t="s">
        <v>100</v>
      </c>
      <c r="D29" s="73" t="s">
        <v>154</v>
      </c>
      <c r="E29" s="20" t="s">
        <v>18</v>
      </c>
      <c r="F29" s="56">
        <f>przedmiar!G28</f>
        <v>765</v>
      </c>
      <c r="G29" s="66"/>
      <c r="H29" s="68"/>
    </row>
    <row r="30" spans="1:8" s="1" customFormat="1" ht="21.75" customHeight="1" thickBot="1" thickTop="1">
      <c r="A30" s="71"/>
      <c r="B30" s="60"/>
      <c r="C30" s="61"/>
      <c r="D30" s="117" t="s">
        <v>43</v>
      </c>
      <c r="E30" s="117"/>
      <c r="F30" s="117"/>
      <c r="G30" s="118"/>
      <c r="H30" s="53"/>
    </row>
    <row r="31" spans="1:8" s="1" customFormat="1" ht="21.75" customHeight="1" thickTop="1">
      <c r="A31" s="31" t="s">
        <v>46</v>
      </c>
      <c r="B31" s="23" t="s">
        <v>35</v>
      </c>
      <c r="C31" s="54"/>
      <c r="D31" s="43" t="s">
        <v>36</v>
      </c>
      <c r="E31" s="55"/>
      <c r="F31" s="55"/>
      <c r="G31" s="69"/>
      <c r="H31" s="70"/>
    </row>
    <row r="32" spans="1:8" s="1" customFormat="1" ht="18.75" customHeight="1">
      <c r="A32" s="27" t="s">
        <v>47</v>
      </c>
      <c r="B32" s="8" t="s">
        <v>38</v>
      </c>
      <c r="C32" s="16"/>
      <c r="D32" s="45" t="s">
        <v>39</v>
      </c>
      <c r="E32" s="46"/>
      <c r="F32" s="46"/>
      <c r="G32" s="65"/>
      <c r="H32" s="67"/>
    </row>
    <row r="33" spans="1:8" s="1" customFormat="1" ht="26.25" thickBot="1">
      <c r="A33" s="58" t="s">
        <v>104</v>
      </c>
      <c r="B33" s="20" t="s">
        <v>38</v>
      </c>
      <c r="C33" s="21" t="s">
        <v>105</v>
      </c>
      <c r="D33" s="26" t="s">
        <v>121</v>
      </c>
      <c r="E33" s="72" t="s">
        <v>18</v>
      </c>
      <c r="F33" s="56">
        <f>przedmiar!G31</f>
        <v>765</v>
      </c>
      <c r="G33" s="66"/>
      <c r="H33" s="68"/>
    </row>
    <row r="34" spans="1:8" s="1" customFormat="1" ht="21.75" customHeight="1" thickBot="1" thickTop="1">
      <c r="A34" s="71"/>
      <c r="B34" s="60"/>
      <c r="C34" s="61"/>
      <c r="D34" s="117" t="s">
        <v>45</v>
      </c>
      <c r="E34" s="117"/>
      <c r="F34" s="117"/>
      <c r="G34" s="118"/>
      <c r="H34" s="53"/>
    </row>
    <row r="35" spans="1:8" s="1" customFormat="1" ht="19.5" customHeight="1" thickTop="1">
      <c r="A35" s="31" t="s">
        <v>5</v>
      </c>
      <c r="B35" s="23" t="s">
        <v>40</v>
      </c>
      <c r="C35" s="54"/>
      <c r="D35" s="43" t="s">
        <v>41</v>
      </c>
      <c r="E35" s="55"/>
      <c r="F35" s="55"/>
      <c r="G35" s="69"/>
      <c r="H35" s="70"/>
    </row>
    <row r="36" spans="1:8" s="1" customFormat="1" ht="19.5" customHeight="1">
      <c r="A36" s="27" t="s">
        <v>54</v>
      </c>
      <c r="B36" s="8" t="s">
        <v>93</v>
      </c>
      <c r="C36" s="16"/>
      <c r="D36" s="45" t="s">
        <v>94</v>
      </c>
      <c r="E36" s="46"/>
      <c r="F36" s="46"/>
      <c r="G36" s="65"/>
      <c r="H36" s="67"/>
    </row>
    <row r="37" spans="1:8" s="1" customFormat="1" ht="15.75">
      <c r="A37" s="58" t="s">
        <v>101</v>
      </c>
      <c r="B37" s="20" t="s">
        <v>93</v>
      </c>
      <c r="C37" s="21" t="s">
        <v>155</v>
      </c>
      <c r="D37" s="26" t="s">
        <v>95</v>
      </c>
      <c r="E37" s="20" t="s">
        <v>18</v>
      </c>
      <c r="F37" s="22">
        <f>przedmiar!G34</f>
        <v>255</v>
      </c>
      <c r="G37" s="66"/>
      <c r="H37" s="34"/>
    </row>
    <row r="38" spans="1:8" s="1" customFormat="1" ht="26.25" thickBot="1">
      <c r="A38" s="58" t="s">
        <v>102</v>
      </c>
      <c r="B38" s="20" t="s">
        <v>93</v>
      </c>
      <c r="C38" s="21" t="s">
        <v>105</v>
      </c>
      <c r="D38" s="26" t="s">
        <v>122</v>
      </c>
      <c r="E38" s="20" t="s">
        <v>18</v>
      </c>
      <c r="F38" s="22">
        <f>przedmiar!G35</f>
        <v>255</v>
      </c>
      <c r="G38" s="66"/>
      <c r="H38" s="68"/>
    </row>
    <row r="39" spans="1:8" s="1" customFormat="1" ht="24" customHeight="1" thickBot="1" thickTop="1">
      <c r="A39" s="71"/>
      <c r="B39" s="60"/>
      <c r="C39" s="61"/>
      <c r="D39" s="117" t="s">
        <v>48</v>
      </c>
      <c r="E39" s="117"/>
      <c r="F39" s="117"/>
      <c r="G39" s="118"/>
      <c r="H39" s="53"/>
    </row>
    <row r="40" spans="1:8" s="1" customFormat="1" ht="20.25" customHeight="1" thickTop="1">
      <c r="A40" s="31" t="s">
        <v>6</v>
      </c>
      <c r="B40" s="23" t="s">
        <v>96</v>
      </c>
      <c r="C40" s="54"/>
      <c r="D40" s="43" t="s">
        <v>97</v>
      </c>
      <c r="E40" s="55"/>
      <c r="F40" s="55"/>
      <c r="G40" s="69"/>
      <c r="H40" s="70"/>
    </row>
    <row r="41" spans="1:8" s="1" customFormat="1" ht="20.25" customHeight="1">
      <c r="A41" s="27" t="s">
        <v>55</v>
      </c>
      <c r="B41" s="8" t="s">
        <v>98</v>
      </c>
      <c r="C41" s="16"/>
      <c r="D41" s="45" t="s">
        <v>99</v>
      </c>
      <c r="E41" s="46"/>
      <c r="F41" s="46"/>
      <c r="G41" s="65"/>
      <c r="H41" s="67"/>
    </row>
    <row r="42" spans="1:8" s="1" customFormat="1" ht="26.25" thickBot="1">
      <c r="A42" s="33" t="s">
        <v>103</v>
      </c>
      <c r="B42" s="12" t="s">
        <v>98</v>
      </c>
      <c r="C42" s="21" t="s">
        <v>100</v>
      </c>
      <c r="D42" s="13" t="s">
        <v>123</v>
      </c>
      <c r="E42" s="12" t="s">
        <v>42</v>
      </c>
      <c r="F42" s="19">
        <f>przedmiar!G38</f>
        <v>510</v>
      </c>
      <c r="G42" s="63"/>
      <c r="H42" s="34"/>
    </row>
    <row r="43" spans="1:8" s="1" customFormat="1" ht="25.5" customHeight="1" thickBot="1" thickTop="1">
      <c r="A43" s="71"/>
      <c r="B43" s="60"/>
      <c r="C43" s="61"/>
      <c r="D43" s="117" t="s">
        <v>110</v>
      </c>
      <c r="E43" s="117"/>
      <c r="F43" s="117"/>
      <c r="G43" s="118"/>
      <c r="H43" s="53"/>
    </row>
    <row r="44" spans="1:8" s="1" customFormat="1" ht="21" customHeight="1" thickTop="1">
      <c r="A44" s="31" t="s">
        <v>108</v>
      </c>
      <c r="B44" s="23" t="s">
        <v>106</v>
      </c>
      <c r="C44" s="54"/>
      <c r="D44" s="43" t="s">
        <v>107</v>
      </c>
      <c r="E44" s="55"/>
      <c r="F44" s="55"/>
      <c r="G44" s="69"/>
      <c r="H44" s="70"/>
    </row>
    <row r="45" spans="1:8" s="1" customFormat="1" ht="18.75" customHeight="1">
      <c r="A45" s="27" t="s">
        <v>109</v>
      </c>
      <c r="B45" s="8" t="s">
        <v>141</v>
      </c>
      <c r="C45" s="16"/>
      <c r="D45" s="45" t="s">
        <v>142</v>
      </c>
      <c r="E45" s="46"/>
      <c r="F45" s="46"/>
      <c r="G45" s="65"/>
      <c r="H45" s="67"/>
    </row>
    <row r="46" spans="1:10" s="1" customFormat="1" ht="26.25" thickBot="1">
      <c r="A46" s="58" t="s">
        <v>111</v>
      </c>
      <c r="B46" s="12" t="s">
        <v>157</v>
      </c>
      <c r="C46" s="21" t="s">
        <v>143</v>
      </c>
      <c r="D46" s="26" t="s">
        <v>156</v>
      </c>
      <c r="E46" s="20" t="s">
        <v>42</v>
      </c>
      <c r="F46" s="19">
        <f>przedmiar!G41</f>
        <v>9</v>
      </c>
      <c r="G46" s="63"/>
      <c r="H46" s="34"/>
      <c r="J46" s="62"/>
    </row>
    <row r="47" spans="1:8" s="1" customFormat="1" ht="21.75" customHeight="1" thickBot="1" thickTop="1">
      <c r="A47" s="71"/>
      <c r="B47" s="60"/>
      <c r="C47" s="61"/>
      <c r="D47" s="117" t="s">
        <v>112</v>
      </c>
      <c r="E47" s="117"/>
      <c r="F47" s="117"/>
      <c r="G47" s="118"/>
      <c r="H47" s="53"/>
    </row>
    <row r="48" spans="1:8" ht="25.5" customHeight="1" thickTop="1">
      <c r="A48" s="115" t="s">
        <v>116</v>
      </c>
      <c r="B48" s="115"/>
      <c r="C48" s="115"/>
      <c r="D48" s="115"/>
      <c r="E48" s="115"/>
      <c r="F48" s="115"/>
      <c r="G48" s="115"/>
      <c r="H48" s="51"/>
    </row>
    <row r="49" spans="1:8" ht="24.75" customHeight="1">
      <c r="A49" s="116" t="s">
        <v>117</v>
      </c>
      <c r="B49" s="116"/>
      <c r="C49" s="116"/>
      <c r="D49" s="116"/>
      <c r="E49" s="116"/>
      <c r="F49" s="116"/>
      <c r="G49" s="116"/>
      <c r="H49" s="34"/>
    </row>
    <row r="50" spans="1:8" ht="26.25" customHeight="1" thickBot="1">
      <c r="A50" s="116" t="s">
        <v>118</v>
      </c>
      <c r="B50" s="116"/>
      <c r="C50" s="116"/>
      <c r="D50" s="116"/>
      <c r="E50" s="116"/>
      <c r="F50" s="116"/>
      <c r="G50" s="116"/>
      <c r="H50" s="35"/>
    </row>
    <row r="51" ht="13.5" thickTop="1"/>
  </sheetData>
  <sheetProtection/>
  <autoFilter ref="A3:A47"/>
  <mergeCells count="12">
    <mergeCell ref="D39:G39"/>
    <mergeCell ref="D43:G43"/>
    <mergeCell ref="D47:G47"/>
    <mergeCell ref="A48:G48"/>
    <mergeCell ref="A49:G49"/>
    <mergeCell ref="A50:G50"/>
    <mergeCell ref="A1:H1"/>
    <mergeCell ref="A2:H2"/>
    <mergeCell ref="D11:G11"/>
    <mergeCell ref="D16:G16"/>
    <mergeCell ref="D30:G30"/>
    <mergeCell ref="D34:G34"/>
  </mergeCells>
  <printOptions horizontalCentered="1"/>
  <pageMargins left="0.7480314960629921" right="0.3937007874015748" top="0.7086614173228347" bottom="0.5905511811023623" header="0.5118110236220472" footer="0.1968503937007874"/>
  <pageSetup fitToHeight="5" fitToWidth="1" horizontalDpi="600" verticalDpi="600" orientation="portrait" paperSize="9" scale="6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KLOTOIDA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Zygmunt;M. Bajor</dc:creator>
  <cp:keywords/>
  <dc:description/>
  <cp:lastModifiedBy>uzytkownik</cp:lastModifiedBy>
  <cp:lastPrinted>2021-03-13T09:25:14Z</cp:lastPrinted>
  <dcterms:created xsi:type="dcterms:W3CDTF">2004-04-27T16:07:02Z</dcterms:created>
  <dcterms:modified xsi:type="dcterms:W3CDTF">2021-04-15T12:26:36Z</dcterms:modified>
  <cp:category/>
  <cp:version/>
  <cp:contentType/>
  <cp:contentStatus/>
</cp:coreProperties>
</file>