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FERTOWY" sheetId="1" r:id="rId1"/>
    <sheet name="zakres" sheetId="2" r:id="rId2"/>
    <sheet name="ilości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<sst xmlns="http://schemas.openxmlformats.org/spreadsheetml/2006/main" count="64" uniqueCount="50">
  <si>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Lp.</t>
  </si>
  <si>
    <t>Numer SST</t>
  </si>
  <si>
    <t>Wyszczególnienie elementów rozliczeniowych</t>
  </si>
  <si>
    <t>Jednostka</t>
  </si>
  <si>
    <t>Cena jednostkowa</t>
  </si>
  <si>
    <t>Wartość</t>
  </si>
  <si>
    <t xml:space="preserve">PRACE ROZBIÓRKOWE  </t>
  </si>
  <si>
    <t>1.</t>
  </si>
  <si>
    <t>D.01.02.04</t>
  </si>
  <si>
    <t>2.</t>
  </si>
  <si>
    <t>D.04.01.01</t>
  </si>
  <si>
    <t>D.04.04.01</t>
  </si>
  <si>
    <t>D.04.04.02</t>
  </si>
  <si>
    <t>D-05.03.05</t>
  </si>
  <si>
    <t>Razem:</t>
  </si>
  <si>
    <t>Vat 23%</t>
  </si>
  <si>
    <t>Brutto</t>
  </si>
  <si>
    <t>Koryto pod podbudowę  wraz z profilowaniem i zagęszczeniem podłoża z utylizacją urobku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</si>
  <si>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</si>
  <si>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Zakres rzeczowy</t>
  </si>
  <si>
    <t>Likwidacja przełomu w ciągu drogi powiatowej nr 1464N w miejscowości Silice</t>
  </si>
  <si>
    <t xml:space="preserve">Rozebranie istniejącej nawierzchni </t>
  </si>
  <si>
    <t>Koryto pod podbudowę</t>
  </si>
  <si>
    <t>Podbudowa z kruszywa</t>
  </si>
  <si>
    <t>Ułożenie nawierzchni z betonu asfaltowego</t>
  </si>
  <si>
    <t>Ilość</t>
  </si>
  <si>
    <t>ścieralna</t>
  </si>
  <si>
    <t>wiążąca</t>
  </si>
  <si>
    <t>łamane</t>
  </si>
  <si>
    <t>naturalne</t>
  </si>
  <si>
    <t>szerokość</t>
  </si>
  <si>
    <t>długość</t>
  </si>
  <si>
    <t>suma</t>
  </si>
  <si>
    <t>koryto</t>
  </si>
  <si>
    <t>pow.</t>
  </si>
  <si>
    <t>geowłóknina</t>
  </si>
  <si>
    <t>Rozbiórka istniejącej nawierzchni z mieszanki mineralno - bitumicznej z wywozem materiału z utylizacją</t>
  </si>
  <si>
    <t>podbudowa z kruszywa naturalnego stabilizowanego mechanicznie 0/31,5 mm gr. 30cm</t>
  </si>
  <si>
    <t>Podbudowa z kruszywa łamanego stabilizowanego mechanicznie 0/31,5 mm gr. 20 cm</t>
  </si>
  <si>
    <t>Wykonanie warstwy ścieralnej AC11S-KR3 gr. 4 cm</t>
  </si>
  <si>
    <t>NAWIERZCHNIE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</si>
  <si>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</si>
  <si>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D - 05.03.11</t>
  </si>
  <si>
    <t>m2</t>
  </si>
  <si>
    <t>Wykonanie poboczy-korytowanie  ułożenie kruszywa łamanego frakcji 0-31,5mm z mieszniną destruktu na szerokości 0,75m             gr. 15cm po zagęszczeniu</t>
  </si>
  <si>
    <t>PODBUDOWY/POBOCZA</t>
  </si>
  <si>
    <t>Wykonanie warstwy wiążącej AC16W-KR3 gr. 5 cm</t>
  </si>
  <si>
    <t xml:space="preserve">Mechaniczne frezowanie istniejącej nawierzchni bitumicznej  w celu nawiązania z nową nawierzcHnią </t>
  </si>
  <si>
    <t>Likwidacja przełomu w ciągu drogi powiatowej Nr 1425N  relacji Podlejki - Olsztynek od km 7+800 do 7+905 km</t>
  </si>
  <si>
    <t>KOSZTORYS OFERTOWY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</si>
</sst>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</numFmts>
  <fonts count="54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45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4" fontId="10" fillId="33" borderId="16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130" zoomScaleNormal="130" zoomScalePageLayoutView="0" workbookViewId="0" topLeftCell="A10">
      <selection activeCell="D25" sqref="D25"/>
    </sheetView>
  </sheetViews>
  <sheetFormatPr defaultColWidth="8.796875" defaultRowHeight="14.25"/>
  <cols>
    <col min="1" max="1" width="3.69921875" style="1" customWidth="1"/>
    <col min="2" max="2" width="3.59765625" style="1" customWidth="1"/>
    <col min="3" max="3" width="11.59765625" style="1" customWidth="1"/>
    <col min="4" max="4" width="55.5" style="1" customWidth="1"/>
    <col min="5" max="5" width="4.09765625" style="1" customWidth="1"/>
    <col min="6" max="6" width="7.8984375" style="1" customWidth="1"/>
    <col min="7" max="7" width="13.19921875" style="1" customWidth="1"/>
    <col min="8" max="8" width="23.09765625" style="1" customWidth="1"/>
    <col min="9" max="16384" width="9" style="1" customWidth="1"/>
  </cols>
  <sheetData>
    <row r="1" spans="1:8" ht="15.75">
      <c r="A1" s="35"/>
      <c r="B1" s="35"/>
      <c r="C1" s="35"/>
      <c r="D1" s="36" t="s">
        <v>49</v>
      </c>
      <c r="E1" s="35"/>
      <c r="F1" s="35"/>
      <c r="G1" s="37"/>
      <c r="H1" s="38"/>
    </row>
    <row r="2" spans="1:8" ht="29.25" customHeight="1" thickBot="1">
      <c r="A2" s="35"/>
      <c r="B2" s="62" t="s">
        <v>48</v>
      </c>
      <c r="C2" s="62"/>
      <c r="D2" s="62"/>
      <c r="E2" s="62"/>
      <c r="F2" s="62"/>
      <c r="G2" s="62"/>
      <c r="H2" s="62"/>
    </row>
    <row r="3" spans="1:8" ht="44.25" customHeight="1">
      <c r="A3" s="35"/>
      <c r="B3" s="39" t="s">
        <v>0</v>
      </c>
      <c r="C3" s="40" t="s">
        <v>1</v>
      </c>
      <c r="D3" s="40" t="s">
        <v>2</v>
      </c>
      <c r="E3" s="64" t="s">
        <v>3</v>
      </c>
      <c r="F3" s="64"/>
      <c r="G3" s="41" t="s">
        <v>4</v>
      </c>
      <c r="H3" s="42" t="s">
        <v>5</v>
      </c>
    </row>
    <row r="4" spans="1:8" ht="15.75">
      <c r="A4" s="35"/>
      <c r="B4" s="65" t="s">
        <v>6</v>
      </c>
      <c r="C4" s="66"/>
      <c r="D4" s="66"/>
      <c r="E4" s="66"/>
      <c r="F4" s="66"/>
      <c r="G4" s="66"/>
      <c r="H4" s="67"/>
    </row>
    <row r="5" spans="1:8" ht="15.75">
      <c r="A5" s="35"/>
      <c r="B5" s="43"/>
      <c r="C5" s="44"/>
      <c r="D5" s="44"/>
      <c r="E5" s="44"/>
      <c r="F5" s="44"/>
      <c r="G5" s="45"/>
      <c r="H5" s="47">
        <f>SUM(H6:H7)</f>
        <v>0</v>
      </c>
    </row>
    <row r="6" spans="1:8" ht="31.5">
      <c r="A6" s="35"/>
      <c r="B6" s="43">
        <v>1</v>
      </c>
      <c r="C6" s="44" t="s">
        <v>42</v>
      </c>
      <c r="D6" s="44" t="s">
        <v>47</v>
      </c>
      <c r="E6" s="44" t="s">
        <v>43</v>
      </c>
      <c r="F6" s="44">
        <v>598</v>
      </c>
      <c r="G6" s="45">
        <v>0</v>
      </c>
      <c r="H6" s="46">
        <f>F6*G6</f>
        <v>0</v>
      </c>
    </row>
    <row r="7" spans="1:10" ht="30" customHeight="1">
      <c r="A7" s="35"/>
      <c r="B7" s="50">
        <v>2</v>
      </c>
      <c r="C7" s="44" t="s">
        <v>8</v>
      </c>
      <c r="D7" s="44" t="s">
        <v>36</v>
      </c>
      <c r="E7" s="44" t="s">
        <v>41</v>
      </c>
      <c r="F7" s="44">
        <v>210</v>
      </c>
      <c r="G7" s="45">
        <v>0</v>
      </c>
      <c r="H7" s="46">
        <f>F7*G7</f>
        <v>0</v>
      </c>
      <c r="J7" s="20"/>
    </row>
    <row r="8" spans="1:26" ht="15.75">
      <c r="A8" s="35"/>
      <c r="B8" s="65" t="s">
        <v>45</v>
      </c>
      <c r="C8" s="66"/>
      <c r="D8" s="66"/>
      <c r="E8" s="66"/>
      <c r="F8" s="66"/>
      <c r="G8" s="66"/>
      <c r="H8" s="6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>
      <c r="A9" s="35"/>
      <c r="B9" s="43"/>
      <c r="C9" s="44"/>
      <c r="D9" s="44"/>
      <c r="E9" s="44"/>
      <c r="F9" s="44"/>
      <c r="G9" s="45"/>
      <c r="H9" s="47">
        <f>SUM(H10:H13)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6.25" customHeight="1">
      <c r="A10" s="35"/>
      <c r="B10" s="50">
        <v>3</v>
      </c>
      <c r="C10" s="44" t="s">
        <v>10</v>
      </c>
      <c r="D10" s="44" t="s">
        <v>17</v>
      </c>
      <c r="E10" s="44" t="s">
        <v>41</v>
      </c>
      <c r="F10" s="44">
        <v>210</v>
      </c>
      <c r="G10" s="45">
        <v>0</v>
      </c>
      <c r="H10" s="46">
        <f>F10*G10</f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5.25" customHeight="1">
      <c r="A11" s="35"/>
      <c r="B11" s="50">
        <v>4</v>
      </c>
      <c r="C11" s="44" t="s">
        <v>11</v>
      </c>
      <c r="D11" s="44" t="s">
        <v>37</v>
      </c>
      <c r="E11" s="44" t="s">
        <v>41</v>
      </c>
      <c r="F11" s="44">
        <v>210</v>
      </c>
      <c r="G11" s="45">
        <v>0</v>
      </c>
      <c r="H11" s="46">
        <f>F11*G11</f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6.25" customHeight="1">
      <c r="A12" s="35"/>
      <c r="B12" s="50">
        <v>5</v>
      </c>
      <c r="C12" s="44" t="s">
        <v>12</v>
      </c>
      <c r="D12" s="44" t="s">
        <v>38</v>
      </c>
      <c r="E12" s="44" t="s">
        <v>41</v>
      </c>
      <c r="F12" s="44">
        <v>210</v>
      </c>
      <c r="G12" s="45">
        <v>0</v>
      </c>
      <c r="H12" s="46">
        <f>F12*G12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73.5" customHeight="1">
      <c r="A13" s="35"/>
      <c r="B13" s="50">
        <v>6</v>
      </c>
      <c r="C13" s="44" t="s">
        <v>12</v>
      </c>
      <c r="D13" s="51" t="s">
        <v>44</v>
      </c>
      <c r="E13" s="44" t="s">
        <v>41</v>
      </c>
      <c r="F13" s="52">
        <v>158</v>
      </c>
      <c r="G13" s="45">
        <v>0</v>
      </c>
      <c r="H13" s="46">
        <f>F13*G13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35"/>
      <c r="B14" s="65" t="s">
        <v>40</v>
      </c>
      <c r="C14" s="66"/>
      <c r="D14" s="66"/>
      <c r="E14" s="66"/>
      <c r="F14" s="66"/>
      <c r="G14" s="66"/>
      <c r="H14" s="6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35"/>
      <c r="B15" s="43"/>
      <c r="C15" s="44"/>
      <c r="D15" s="44"/>
      <c r="E15" s="44"/>
      <c r="F15" s="44"/>
      <c r="G15" s="45"/>
      <c r="H15" s="47">
        <f>SUM(H16:H17)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5"/>
      <c r="B16" s="50">
        <v>7</v>
      </c>
      <c r="C16" s="52" t="s">
        <v>13</v>
      </c>
      <c r="D16" s="52" t="s">
        <v>46</v>
      </c>
      <c r="E16" s="44" t="s">
        <v>41</v>
      </c>
      <c r="F16" s="44">
        <v>215</v>
      </c>
      <c r="G16" s="53">
        <v>0</v>
      </c>
      <c r="H16" s="46">
        <f>F16*G16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>
      <c r="A17" s="35"/>
      <c r="B17" s="50">
        <v>8</v>
      </c>
      <c r="C17" s="52" t="s">
        <v>13</v>
      </c>
      <c r="D17" s="52" t="s">
        <v>39</v>
      </c>
      <c r="E17" s="44" t="s">
        <v>41</v>
      </c>
      <c r="F17" s="44">
        <v>598</v>
      </c>
      <c r="G17" s="53">
        <v>0</v>
      </c>
      <c r="H17" s="46">
        <f>F17*G17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8" ht="15.75" customHeight="1" thickBot="1">
      <c r="A18" s="35"/>
      <c r="B18" s="54"/>
      <c r="C18" s="62"/>
      <c r="D18" s="62"/>
      <c r="E18" s="62"/>
      <c r="F18" s="55"/>
      <c r="G18" s="56" t="s">
        <v>14</v>
      </c>
      <c r="H18" s="57">
        <f>H15+H9+H5</f>
        <v>0</v>
      </c>
    </row>
    <row r="19" spans="1:8" ht="15.75">
      <c r="A19" s="35"/>
      <c r="B19" s="35"/>
      <c r="C19" s="63"/>
      <c r="D19" s="63"/>
      <c r="E19" s="63"/>
      <c r="F19" s="35"/>
      <c r="G19" s="58" t="s">
        <v>15</v>
      </c>
      <c r="H19" s="59">
        <f>H18*0.23</f>
        <v>0</v>
      </c>
    </row>
    <row r="20" spans="1:11" ht="15.75" customHeight="1">
      <c r="A20" s="35"/>
      <c r="B20" s="35"/>
      <c r="C20" s="35"/>
      <c r="D20" s="60"/>
      <c r="E20" s="35"/>
      <c r="F20" s="35"/>
      <c r="G20" s="58" t="s">
        <v>16</v>
      </c>
      <c r="H20" s="59">
        <f>H18+H19</f>
        <v>0</v>
      </c>
      <c r="K20" s="5"/>
    </row>
    <row r="21" spans="2:8" ht="15.75">
      <c r="B21" s="48"/>
      <c r="C21" s="49"/>
      <c r="D21" s="48"/>
      <c r="E21" s="48"/>
      <c r="F21" s="48"/>
      <c r="G21" s="48"/>
      <c r="H21" s="48"/>
    </row>
    <row r="22" spans="2:5" ht="15" customHeight="1">
      <c r="B22" s="6"/>
      <c r="C22" s="29"/>
      <c r="D22" s="29"/>
      <c r="E22" s="29"/>
    </row>
    <row r="23" spans="2:5" ht="15">
      <c r="B23" s="6"/>
      <c r="C23" s="29"/>
      <c r="D23" s="29"/>
      <c r="E23" s="29"/>
    </row>
    <row r="24" spans="3:5" ht="39" customHeight="1">
      <c r="C24" s="4"/>
      <c r="D24" s="9"/>
      <c r="E24" s="6"/>
    </row>
    <row r="25" spans="2:8" ht="46.5" customHeight="1">
      <c r="B25" s="7"/>
      <c r="C25" s="10"/>
      <c r="D25" s="9"/>
      <c r="E25" s="6"/>
      <c r="F25" s="6"/>
      <c r="G25" s="11"/>
      <c r="H25" s="12"/>
    </row>
    <row r="26" spans="2:4" ht="38.25" customHeight="1">
      <c r="B26" s="7"/>
      <c r="C26" s="10"/>
      <c r="D26" s="13"/>
    </row>
    <row r="27" spans="1:12" ht="66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8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20.2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1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2:8" ht="15">
      <c r="B49" s="17"/>
      <c r="C49" s="8"/>
      <c r="D49" s="8"/>
      <c r="E49" s="8"/>
      <c r="F49" s="8"/>
      <c r="G49" s="14"/>
      <c r="H49" s="15"/>
    </row>
    <row r="50" spans="2:8" ht="15">
      <c r="B50" s="17"/>
      <c r="C50" s="8"/>
      <c r="D50" s="8"/>
      <c r="E50" s="8"/>
      <c r="F50" s="8"/>
      <c r="G50" s="14"/>
      <c r="H50" s="15"/>
    </row>
    <row r="51" spans="2:8" ht="15">
      <c r="B51" s="17"/>
      <c r="C51" s="8"/>
      <c r="D51" s="8"/>
      <c r="E51" s="8"/>
      <c r="F51" s="8"/>
      <c r="G51" s="14"/>
      <c r="H51" s="15"/>
    </row>
    <row r="52" spans="2:8" ht="15">
      <c r="B52" s="17"/>
      <c r="C52" s="8"/>
      <c r="D52" s="8"/>
      <c r="E52" s="8"/>
      <c r="F52" s="8"/>
      <c r="G52" s="14"/>
      <c r="H52" s="15"/>
    </row>
    <row r="53" spans="2:8" ht="15" customHeight="1">
      <c r="B53" s="68"/>
      <c r="C53" s="68"/>
      <c r="D53" s="68"/>
      <c r="E53" s="68"/>
      <c r="F53" s="68"/>
      <c r="G53" s="68"/>
      <c r="H53" s="16"/>
    </row>
    <row r="54" spans="2:8" ht="15">
      <c r="B54" s="61"/>
      <c r="C54" s="61"/>
      <c r="D54" s="61"/>
      <c r="E54" s="61"/>
      <c r="F54" s="61"/>
      <c r="G54" s="61"/>
      <c r="H54" s="18"/>
    </row>
    <row r="55" spans="2:8" ht="15">
      <c r="B55" s="61"/>
      <c r="C55" s="61"/>
      <c r="D55" s="61"/>
      <c r="E55" s="61"/>
      <c r="F55" s="61"/>
      <c r="G55" s="61"/>
      <c r="H55" s="19"/>
    </row>
    <row r="57" spans="2:8" ht="15">
      <c r="B57" s="6"/>
      <c r="C57" s="6"/>
      <c r="D57" s="9"/>
      <c r="E57" s="6"/>
      <c r="F57" s="6"/>
      <c r="G57" s="11"/>
      <c r="H57" s="12"/>
    </row>
    <row r="58" spans="2:8" ht="15">
      <c r="B58" s="6"/>
      <c r="C58" s="6"/>
      <c r="D58" s="9"/>
      <c r="E58" s="6"/>
      <c r="F58" s="6"/>
      <c r="G58" s="11"/>
      <c r="H58" s="12"/>
    </row>
  </sheetData>
  <sheetProtection selectLockedCells="1" selectUnlockedCells="1"/>
  <mergeCells count="9">
    <mergeCell ref="B54:G54"/>
    <mergeCell ref="B55:G55"/>
    <mergeCell ref="C18:E19"/>
    <mergeCell ref="B2:H2"/>
    <mergeCell ref="E3:F3"/>
    <mergeCell ref="B4:H4"/>
    <mergeCell ref="B8:H8"/>
    <mergeCell ref="B14:H14"/>
    <mergeCell ref="B53:G53"/>
  </mergeCells>
  <printOptions/>
  <pageMargins left="0.23622047244094488" right="0.23622047244094488" top="0.15748031496062992" bottom="0.15748031496062992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4" sqref="D4"/>
    </sheetView>
  </sheetViews>
  <sheetFormatPr defaultColWidth="8.796875" defaultRowHeight="14.25"/>
  <cols>
    <col min="2" max="2" width="32.19921875" style="0" customWidth="1"/>
    <col min="3" max="3" width="10.3984375" style="0" customWidth="1"/>
  </cols>
  <sheetData>
    <row r="1" spans="1:4" ht="15">
      <c r="A1" s="2"/>
      <c r="B1" s="33" t="s">
        <v>19</v>
      </c>
      <c r="C1" s="2"/>
      <c r="D1" s="2"/>
    </row>
    <row r="2" spans="1:4" ht="15.75" thickBot="1">
      <c r="A2" s="69" t="s">
        <v>20</v>
      </c>
      <c r="B2" s="69"/>
      <c r="C2" s="69"/>
      <c r="D2" s="69"/>
    </row>
    <row r="3" spans="1:4" ht="28.5">
      <c r="A3" s="26" t="s">
        <v>0</v>
      </c>
      <c r="B3" s="27" t="s">
        <v>2</v>
      </c>
      <c r="C3" s="34" t="s">
        <v>3</v>
      </c>
      <c r="D3" s="34" t="s">
        <v>25</v>
      </c>
    </row>
    <row r="4" spans="1:4" ht="18">
      <c r="A4" s="28" t="s">
        <v>7</v>
      </c>
      <c r="B4" s="24" t="s">
        <v>21</v>
      </c>
      <c r="C4" s="24" t="s">
        <v>18</v>
      </c>
      <c r="D4" s="24">
        <v>252.6</v>
      </c>
    </row>
    <row r="5" spans="1:4" ht="18">
      <c r="A5" s="28" t="s">
        <v>9</v>
      </c>
      <c r="B5" s="24" t="s">
        <v>22</v>
      </c>
      <c r="C5" s="24" t="s">
        <v>18</v>
      </c>
      <c r="D5" s="24">
        <f>D4</f>
        <v>252.6</v>
      </c>
    </row>
    <row r="6" spans="1:4" ht="18">
      <c r="A6" s="28">
        <v>3</v>
      </c>
      <c r="B6" s="24" t="s">
        <v>23</v>
      </c>
      <c r="C6" s="24" t="s">
        <v>18</v>
      </c>
      <c r="D6" s="24">
        <f>D5</f>
        <v>252.6</v>
      </c>
    </row>
    <row r="7" spans="1:4" ht="30">
      <c r="A7" s="28">
        <v>4</v>
      </c>
      <c r="B7" s="25" t="s">
        <v>24</v>
      </c>
      <c r="C7" s="24" t="s">
        <v>18</v>
      </c>
      <c r="D7" s="24">
        <f>D6</f>
        <v>252.6</v>
      </c>
    </row>
    <row r="8" spans="1:4" ht="15.75" thickBot="1">
      <c r="A8" s="22"/>
      <c r="B8" s="31"/>
      <c r="C8" s="31"/>
      <c r="D8" s="23"/>
    </row>
    <row r="9" spans="1:4" ht="15">
      <c r="A9" s="2"/>
      <c r="B9" s="32"/>
      <c r="C9" s="32"/>
      <c r="D9" s="2"/>
    </row>
    <row r="10" spans="1:4" ht="15">
      <c r="A10" s="2"/>
      <c r="B10" s="21"/>
      <c r="C10" s="2"/>
      <c r="D10" s="2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2" sqref="H2"/>
    </sheetView>
  </sheetViews>
  <sheetFormatPr defaultColWidth="8.796875" defaultRowHeight="14.25"/>
  <sheetData>
    <row r="1" spans="1:8" ht="14.25">
      <c r="A1" t="s">
        <v>30</v>
      </c>
      <c r="B1" t="s">
        <v>31</v>
      </c>
      <c r="C1" t="s">
        <v>26</v>
      </c>
      <c r="D1" t="s">
        <v>27</v>
      </c>
      <c r="E1" t="s">
        <v>28</v>
      </c>
      <c r="F1" t="s">
        <v>29</v>
      </c>
      <c r="G1" t="s">
        <v>33</v>
      </c>
      <c r="H1" t="s">
        <v>35</v>
      </c>
    </row>
    <row r="2" spans="1:8" ht="14.25">
      <c r="A2">
        <v>2</v>
      </c>
      <c r="B2">
        <v>50</v>
      </c>
      <c r="C2">
        <f>A2*B2</f>
        <v>100</v>
      </c>
      <c r="D2">
        <f aca="true" t="shared" si="0" ref="D2:D8">B2*(A2+0.04)</f>
        <v>102</v>
      </c>
      <c r="E2">
        <f>B2*(A2+0.09)</f>
        <v>104.5</v>
      </c>
      <c r="F2">
        <f>B2*(A2+0.29)</f>
        <v>114.5</v>
      </c>
      <c r="G2">
        <f>B2*(A2+0.59)</f>
        <v>129.5</v>
      </c>
      <c r="H2">
        <f>(B2+0.8)*(A2+0.59+0.8)</f>
        <v>172.21199999999996</v>
      </c>
    </row>
    <row r="3" spans="1:8" ht="14.25">
      <c r="A3">
        <v>1.5</v>
      </c>
      <c r="B3">
        <v>10</v>
      </c>
      <c r="C3">
        <f aca="true" t="shared" si="1" ref="C3:C8">A3*B3</f>
        <v>15</v>
      </c>
      <c r="D3">
        <f t="shared" si="0"/>
        <v>15.4</v>
      </c>
      <c r="E3">
        <f aca="true" t="shared" si="2" ref="E3:E8">B3*(A3+0.09)</f>
        <v>15.9</v>
      </c>
      <c r="F3">
        <f aca="true" t="shared" si="3" ref="F3:F8">B3*(A3+0.29)</f>
        <v>17.9</v>
      </c>
      <c r="G3">
        <f aca="true" t="shared" si="4" ref="G3:G8">B3*(A3+0.59)</f>
        <v>20.9</v>
      </c>
      <c r="H3">
        <f aca="true" t="shared" si="5" ref="H3:H8">(B3+0.8)*(A3+0.59+0.8)</f>
        <v>31.212</v>
      </c>
    </row>
    <row r="4" spans="1:8" ht="14.25">
      <c r="A4">
        <v>2</v>
      </c>
      <c r="B4">
        <v>16</v>
      </c>
      <c r="C4">
        <f t="shared" si="1"/>
        <v>32</v>
      </c>
      <c r="D4">
        <f t="shared" si="0"/>
        <v>32.64</v>
      </c>
      <c r="E4">
        <f t="shared" si="2"/>
        <v>33.44</v>
      </c>
      <c r="F4">
        <f t="shared" si="3"/>
        <v>36.64</v>
      </c>
      <c r="G4">
        <f t="shared" si="4"/>
        <v>41.44</v>
      </c>
      <c r="H4">
        <f t="shared" si="5"/>
        <v>56.952</v>
      </c>
    </row>
    <row r="5" spans="1:8" ht="14.25">
      <c r="A5">
        <v>1.5</v>
      </c>
      <c r="B5">
        <v>30</v>
      </c>
      <c r="C5">
        <f t="shared" si="1"/>
        <v>45</v>
      </c>
      <c r="D5">
        <f t="shared" si="0"/>
        <v>46.2</v>
      </c>
      <c r="E5">
        <f t="shared" si="2"/>
        <v>47.7</v>
      </c>
      <c r="F5">
        <f t="shared" si="3"/>
        <v>53.7</v>
      </c>
      <c r="G5">
        <f t="shared" si="4"/>
        <v>62.699999999999996</v>
      </c>
      <c r="H5">
        <f t="shared" si="5"/>
        <v>89.01199999999999</v>
      </c>
    </row>
    <row r="6" spans="1:8" ht="14.25">
      <c r="A6">
        <v>1.1</v>
      </c>
      <c r="B6">
        <v>50</v>
      </c>
      <c r="C6">
        <f t="shared" si="1"/>
        <v>55.00000000000001</v>
      </c>
      <c r="D6">
        <f t="shared" si="0"/>
        <v>57.00000000000001</v>
      </c>
      <c r="E6">
        <f t="shared" si="2"/>
        <v>59.50000000000001</v>
      </c>
      <c r="F6">
        <f t="shared" si="3"/>
        <v>69.5</v>
      </c>
      <c r="G6">
        <f t="shared" si="4"/>
        <v>84.5</v>
      </c>
      <c r="H6">
        <f t="shared" si="5"/>
        <v>126.492</v>
      </c>
    </row>
    <row r="7" spans="1:8" ht="14.25">
      <c r="A7">
        <v>1.8</v>
      </c>
      <c r="B7">
        <v>37</v>
      </c>
      <c r="C7">
        <f t="shared" si="1"/>
        <v>66.60000000000001</v>
      </c>
      <c r="D7">
        <f t="shared" si="0"/>
        <v>68.08</v>
      </c>
      <c r="E7">
        <f t="shared" si="2"/>
        <v>69.93</v>
      </c>
      <c r="F7">
        <f t="shared" si="3"/>
        <v>77.33</v>
      </c>
      <c r="G7">
        <f t="shared" si="4"/>
        <v>88.43</v>
      </c>
      <c r="H7">
        <f t="shared" si="5"/>
        <v>120.58200000000001</v>
      </c>
    </row>
    <row r="8" spans="1:8" ht="14.25">
      <c r="A8">
        <v>2</v>
      </c>
      <c r="B8">
        <v>43</v>
      </c>
      <c r="C8">
        <f t="shared" si="1"/>
        <v>86</v>
      </c>
      <c r="D8">
        <f t="shared" si="0"/>
        <v>87.72</v>
      </c>
      <c r="E8">
        <f t="shared" si="2"/>
        <v>89.86999999999999</v>
      </c>
      <c r="F8">
        <f t="shared" si="3"/>
        <v>98.47</v>
      </c>
      <c r="G8">
        <f t="shared" si="4"/>
        <v>111.36999999999999</v>
      </c>
      <c r="H8">
        <f t="shared" si="5"/>
        <v>148.48199999999997</v>
      </c>
    </row>
    <row r="9" spans="1:8" ht="14.25">
      <c r="A9" t="s">
        <v>32</v>
      </c>
      <c r="B9">
        <f aca="true" t="shared" si="6" ref="B9:H9">SUM(B2:B8)</f>
        <v>236</v>
      </c>
      <c r="C9">
        <f t="shared" si="6"/>
        <v>399.6</v>
      </c>
      <c r="D9">
        <f t="shared" si="6"/>
        <v>409.03999999999996</v>
      </c>
      <c r="E9">
        <f t="shared" si="6"/>
        <v>420.84000000000003</v>
      </c>
      <c r="F9">
        <f t="shared" si="6"/>
        <v>468.03999999999996</v>
      </c>
      <c r="G9">
        <f t="shared" si="6"/>
        <v>538.8399999999999</v>
      </c>
      <c r="H9">
        <f t="shared" si="6"/>
        <v>744.944</v>
      </c>
    </row>
    <row r="10" spans="1:2" ht="14.25">
      <c r="A10" t="s">
        <v>34</v>
      </c>
      <c r="B10">
        <f>B9*0.75</f>
        <v>177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EMILEWSKA</dc:creator>
  <cp:keywords/>
  <dc:description/>
  <cp:lastModifiedBy>Orłowski_J</cp:lastModifiedBy>
  <cp:lastPrinted>2024-04-17T05:34:41Z</cp:lastPrinted>
  <dcterms:created xsi:type="dcterms:W3CDTF">2017-02-17T07:59:20Z</dcterms:created>
  <dcterms:modified xsi:type="dcterms:W3CDTF">2024-04-17T05:45:25Z</dcterms:modified>
  <cp:category/>
  <cp:version/>
  <cp:contentType/>
  <cp:contentStatus/>
</cp:coreProperties>
</file>