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1\GAZ\POJEDYNCZE POSTĘPOWANIA\Jarosław\Dokumentacja\"/>
    </mc:Choice>
  </mc:AlternateContent>
  <xr:revisionPtr revIDLastSave="0" documentId="13_ncr:1_{79D37368-AA43-4CF9-A2DE-8114C5BF54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Arkusz1!$A$4:$Z$38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0" i="1" l="1"/>
  <c r="Z31" i="1"/>
  <c r="Z32" i="1"/>
  <c r="Z33" i="1"/>
  <c r="Z34" i="1"/>
  <c r="Z35" i="1"/>
  <c r="Z36" i="1"/>
  <c r="Z29" i="1"/>
  <c r="E49" i="1"/>
  <c r="E48" i="1"/>
  <c r="H49" i="1"/>
  <c r="G49" i="1"/>
  <c r="D49" i="1"/>
  <c r="C49" i="1"/>
  <c r="J23" i="1" l="1"/>
  <c r="I23" i="1"/>
  <c r="I37" i="1" l="1"/>
  <c r="J28" i="1"/>
  <c r="J37" i="1"/>
  <c r="J13" i="1"/>
  <c r="J38" i="1" l="1"/>
  <c r="I28" i="1"/>
  <c r="I13" i="1"/>
  <c r="I38" i="1" l="1"/>
  <c r="H37" i="1"/>
</calcChain>
</file>

<file path=xl/sharedStrings.xml><?xml version="1.0" encoding="utf-8"?>
<sst xmlns="http://schemas.openxmlformats.org/spreadsheetml/2006/main" count="467" uniqueCount="143">
  <si>
    <t>Lp.</t>
  </si>
  <si>
    <t>ODBIORCA</t>
  </si>
  <si>
    <t>NR  licznika/
nr punktu poboru gazu/                                           nr identyfikacyjny</t>
  </si>
  <si>
    <t xml:space="preserve">aktualna
grupa taryfowa wg operatora </t>
  </si>
  <si>
    <r>
      <rPr>
        <b/>
        <sz val="10"/>
        <rFont val="Arial"/>
        <family val="2"/>
        <charset val="238"/>
      </rPr>
      <t>m</t>
    </r>
    <r>
      <rPr>
        <b/>
        <vertAlign val="superscript"/>
        <sz val="10"/>
        <rFont val="Arial"/>
        <family val="2"/>
        <charset val="238"/>
      </rPr>
      <t>3</t>
    </r>
  </si>
  <si>
    <t>kWh</t>
  </si>
  <si>
    <t>rodzaj dodychczasowej umowy</t>
  </si>
  <si>
    <t>rodzaj przyszłej umowy</t>
  </si>
  <si>
    <t>obecny sprzedawca gazu</t>
  </si>
  <si>
    <t>okres obowiązywania dotychczasowej umowy</t>
  </si>
  <si>
    <t>termin rozpoczęcia sprzedaży gazu</t>
  </si>
  <si>
    <t>akcyza
ZW-zwolniony
P-płatnik</t>
  </si>
  <si>
    <t>procedura zmiany sprzedawcy</t>
  </si>
  <si>
    <t>1.</t>
  </si>
  <si>
    <t>Gmina Jarosław,                                         ul. Piekarska 5,                                         37-500 Jarosław</t>
  </si>
  <si>
    <t>26372623/
009166338/                       50512743</t>
  </si>
  <si>
    <t>W-3.6
OSD: W - 3.6</t>
  </si>
  <si>
    <t>kompleksowa</t>
  </si>
  <si>
    <t>ZW</t>
  </si>
  <si>
    <t>kolejna</t>
  </si>
  <si>
    <t>2.</t>
  </si>
  <si>
    <t>Dom Kultury, Pełkinie 143, 37-511 Wólka Pełkińska</t>
  </si>
  <si>
    <t xml:space="preserve">00606627/
007150443/                   0005262
</t>
  </si>
  <si>
    <t>W-3.6
OSD: W-3.6</t>
  </si>
  <si>
    <t>3.</t>
  </si>
  <si>
    <t>Gmina Jarosław - Świetlica Tuczempy, ul. Sportowa 15, 37-514 Munina</t>
  </si>
  <si>
    <t xml:space="preserve">00300984/
007152507/                  0010510
</t>
  </si>
  <si>
    <t>4.</t>
  </si>
  <si>
    <t>Gmina Jarosław - Świetlica Wola Buchowska, Wola Buchowska 101A, 37-511 Wólka Pełkińska</t>
  </si>
  <si>
    <t>5.</t>
  </si>
  <si>
    <t xml:space="preserve">22727061/
007260114/                 0009200
</t>
  </si>
  <si>
    <t>6.</t>
  </si>
  <si>
    <t>Gmina Jarosław - Świetlica Sobiecin, Sobiecin 25A, 37-500 Jarosław</t>
  </si>
  <si>
    <t>7.</t>
  </si>
  <si>
    <t>Gmina Jarosław - Świetlica Zgoda, Zgoda 25A, 37-500 Jarosław</t>
  </si>
  <si>
    <t>8.</t>
  </si>
  <si>
    <t>Gmina Jarosław - Świetlica Makowisko, Makowisko 25A, 37-500 Jarosław</t>
  </si>
  <si>
    <t xml:space="preserve">00326202/
007260298/                 0017001
</t>
  </si>
  <si>
    <t>9.</t>
  </si>
  <si>
    <t>Zakład Komunalny Gminy Jarosław, ul. Piekarska 5, 37-500 Jarosław</t>
  </si>
  <si>
    <t>SUW Pełkinie, Pełkinie dz. 15/14, 37-511 Wólka Pełkińska</t>
  </si>
  <si>
    <t xml:space="preserve">25858528/
007268680/                 9740005
</t>
  </si>
  <si>
    <t>RAZEM</t>
  </si>
  <si>
    <t>W-3.6</t>
  </si>
  <si>
    <t xml:space="preserve"> W - 4
OSD: W - 4</t>
  </si>
  <si>
    <t>Razem</t>
  </si>
  <si>
    <t>W-4</t>
  </si>
  <si>
    <t>11.</t>
  </si>
  <si>
    <t>Gmina Jarosław - Remizo-Świetlica Morawsko, Morawsko 203A, 37-514 Munina</t>
  </si>
  <si>
    <t xml:space="preserve">25441929/
007262504/                 0006798
</t>
  </si>
  <si>
    <t>W - 1.1
OSD: W - 1.1</t>
  </si>
  <si>
    <t>12.</t>
  </si>
  <si>
    <t xml:space="preserve">22465576/
007149288/                 0003349
</t>
  </si>
  <si>
    <t>13.</t>
  </si>
  <si>
    <t>Gmina Jarosław - Budynek Socjalny Pełkinie, Pełkinie 39, 37-511 Wólka Pełkińska</t>
  </si>
  <si>
    <t xml:space="preserve">27415330/
007151194/                0007244
</t>
  </si>
  <si>
    <t>14.</t>
  </si>
  <si>
    <t xml:space="preserve">27681801/
007150389/                007150389
</t>
  </si>
  <si>
    <t>15.</t>
  </si>
  <si>
    <t xml:space="preserve">9121/
007150388/                007150388
</t>
  </si>
  <si>
    <t>16.</t>
  </si>
  <si>
    <t xml:space="preserve">27661519/
007152590/                007152590
</t>
  </si>
  <si>
    <t xml:space="preserve">27927653/
007149753/                007149753
</t>
  </si>
  <si>
    <t>W-1.1</t>
  </si>
  <si>
    <t>Gmina Jarosław - Remizo-Świetlica Koniaczów, Koniaczów 47, 37-500 Jarosław</t>
  </si>
  <si>
    <t>W - 2.1
OSD: W - 2.1</t>
  </si>
  <si>
    <t>SUW Surochów, dz. 149/1, 37-500 Jarosław</t>
  </si>
  <si>
    <t xml:space="preserve">00683789/
007152301/                0009242
</t>
  </si>
  <si>
    <t>W-2.1</t>
  </si>
  <si>
    <t>21.</t>
  </si>
  <si>
    <t>W - 5.1
OSD: W - 5.1</t>
  </si>
  <si>
    <t>22.</t>
  </si>
  <si>
    <t>23.</t>
  </si>
  <si>
    <t>W-5.1</t>
  </si>
  <si>
    <t>24.</t>
  </si>
  <si>
    <t>ŁĄCZNIE</t>
  </si>
  <si>
    <t>Punkt poboru (miejscowość, ulica)</t>
  </si>
  <si>
    <r>
      <rPr>
        <sz val="11"/>
        <color theme="1"/>
        <rFont val="Calibri"/>
        <family val="2"/>
        <charset val="238"/>
        <scheme val="minor"/>
      </rPr>
      <t xml:space="preserve">oznaczenie do wprowadzenia w systemie bilingowym dostawcy i dystrybutora </t>
    </r>
    <r>
      <rPr>
        <b/>
        <sz val="10"/>
        <rFont val="Arial"/>
        <family val="2"/>
        <charset val="238"/>
      </rPr>
      <t>NABYWCY faktur VAT</t>
    </r>
  </si>
  <si>
    <r>
      <rPr>
        <sz val="11"/>
        <color theme="1"/>
        <rFont val="Calibri"/>
        <family val="2"/>
        <charset val="238"/>
        <scheme val="minor"/>
      </rPr>
      <t>oznaczenie do wprowadzenia w systemie bilingowym dostawcy i dystrybutora</t>
    </r>
    <r>
      <rPr>
        <b/>
        <sz val="10"/>
        <rFont val="Arial"/>
        <family val="2"/>
        <charset val="238"/>
      </rPr>
      <t xml:space="preserve"> ODBIORCY faktur VAT</t>
    </r>
  </si>
  <si>
    <t>moc umowna kWh/h</t>
  </si>
  <si>
    <t>nd.</t>
  </si>
  <si>
    <t>25.</t>
  </si>
  <si>
    <t>PGNIG Obrót Sp. z o.o. , ul. Jana Kazimierza 3, 01-248 Warszawa</t>
  </si>
  <si>
    <t>PIerwsza</t>
  </si>
  <si>
    <t>PL0032074185      8018590365500020741858</t>
  </si>
  <si>
    <t>czas nieokreślony</t>
  </si>
  <si>
    <t>31.12.2021r.</t>
  </si>
  <si>
    <t>01.01.2022r.</t>
  </si>
  <si>
    <t>Zespół Szkolno-Przedszkolny im. bł. o. Michała Czartoryskiego w Pełkiniach, Pełkinie 198, 37-511 Wólka Pełkińska</t>
  </si>
  <si>
    <t xml:space="preserve">Zespół Szkolno-Przedszkolny w Tuczempach
ul. Jana Pawła II 11 , 37-514 Tuczempy
</t>
  </si>
  <si>
    <t xml:space="preserve">Zespół Szkolno-Przedszkolny im. Tadeusza Kościuszki w Muninie
ul. 3 Maja 93 37-514 Munina
</t>
  </si>
  <si>
    <t>Zespół Szkolno-Przedszkolny im. Kardynała Stefana Wyszyńskiego w Wólce Pełkińskiej, Wólka Pełkińska 137B, 37-511 Wólka Pełkińska</t>
  </si>
  <si>
    <t>Zespół Szkolno-Przedszkolny im. Bł. Michała Czartoryskiego w Pełkiniach, Pełkinie 198, 37-511 Wólka Pełkińska</t>
  </si>
  <si>
    <t>Zespół Szkolno-Przedszkolny w Makowisku, Makowisko 17, 37-500 Jarosław</t>
  </si>
  <si>
    <t xml:space="preserve">Zespół Szkolno-Przedszkolny im. Aleksandra Fredry
w Surochowie
Surochów 67A
37-500 Jarosław
</t>
  </si>
  <si>
    <t>26.</t>
  </si>
  <si>
    <t xml:space="preserve">Zespół Szkolno - Przedszkolny im. Bł. Ks. Jana Balickiego w Morawsku
Morawsko 203 b, 37-514 Munina
</t>
  </si>
  <si>
    <t>27.</t>
  </si>
  <si>
    <t>28.</t>
  </si>
  <si>
    <t>Fortum Marketing and Sales Polska S.A. ul. Marynarki Polskiej 197
80-890 Gdańsk</t>
  </si>
  <si>
    <t>Kolejna</t>
  </si>
  <si>
    <t>W-2.1
OSD: W-2.1</t>
  </si>
  <si>
    <t>10.</t>
  </si>
  <si>
    <t>Szacunkowe zużycie gazu ziemnego w okresie 01.01.2022 - 31.08.2022 r. całodobowo</t>
  </si>
  <si>
    <t xml:space="preserve">00250878/
007265344/                 0002988
</t>
  </si>
  <si>
    <t xml:space="preserve">00402403/
007267094/                 0003198
</t>
  </si>
  <si>
    <t xml:space="preserve">00276431/
007148535/                 0002135
</t>
  </si>
  <si>
    <t xml:space="preserve">00374007/
007160347/                 0500004
</t>
  </si>
  <si>
    <t>Gmina Jarosław - Remiza Wólka Pełkińska, 37-511 Wólka Pełkińska 138A</t>
  </si>
  <si>
    <t xml:space="preserve">00620686                               009243126/                          </t>
  </si>
  <si>
    <t>Świetlica wiejska z przedszkolem          37-511 Wólka Pełkiska 123a, 37-511</t>
  </si>
  <si>
    <t>Gmina Jarosław - Budynek administracyjny, ul. Piekarska 5, 37-500 Jarosław</t>
  </si>
  <si>
    <t xml:space="preserve">00471191/
007271681/                0001941
</t>
  </si>
  <si>
    <t xml:space="preserve">                   8018590365500019324581
</t>
  </si>
  <si>
    <t xml:space="preserve">8018590365500019324208
</t>
  </si>
  <si>
    <t xml:space="preserve">  8018590365500019326424
</t>
  </si>
  <si>
    <t xml:space="preserve">Zespół Szkolno-Przedszkolny im. Tadeusza Kościuszki w Muninie
ul. 3 Maja 93, 37-514 Munina
</t>
  </si>
  <si>
    <t xml:space="preserve">        8018590365500019323393</t>
  </si>
  <si>
    <t xml:space="preserve">       8018590365500019324192</t>
  </si>
  <si>
    <t xml:space="preserve">      8018590365500019327070</t>
  </si>
  <si>
    <t xml:space="preserve">      8018590365500019324611</t>
  </si>
  <si>
    <t>Płatnik podatku akcyzowego</t>
  </si>
  <si>
    <t>Grupa taryfowa</t>
  </si>
  <si>
    <t>Ilość ppe</t>
  </si>
  <si>
    <t>Moc umowna</t>
  </si>
  <si>
    <t>Ilość godz. X moc umowna</t>
  </si>
  <si>
    <t>Podatek akcyzowy</t>
  </si>
  <si>
    <t>Suma</t>
  </si>
  <si>
    <t>Zmiana ilości paliwa gazowego w trakcie trwania zamówienia + /- 15% od wartości zamówienia planowanego (kWh)</t>
  </si>
  <si>
    <t>Ilość kWh na 8 miesięcy - zamówienie planowane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</si>
  <si>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</si>
  <si>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</si>
  <si>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</si>
  <si>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</si>
  <si>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</si>
  <si>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</si>
  <si>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</si>
  <si>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</si>
  <si>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suma</t>
  </si>
  <si>
    <t>Załącznik nr 1 do SWZ - opis przedmiotu zamówienia</t>
  </si>
  <si>
    <r>
      <t xml:space="preserve">Gmina Jarosław - Świetlica, </t>
    </r>
    <r>
      <rPr>
        <sz val="9"/>
        <color rgb="FFFF0000"/>
        <rFont val="Arial"/>
        <family val="2"/>
        <charset val="238"/>
      </rPr>
      <t>Kostków dz. 287/1</t>
    </r>
    <r>
      <rPr>
        <sz val="9"/>
        <rFont val="Arial"/>
        <family val="2"/>
      </rPr>
      <t xml:space="preserve">, 37-500 Jarosław </t>
    </r>
  </si>
  <si>
    <r>
      <t xml:space="preserve">Gmina Jarosław - Remizo-Świetlica </t>
    </r>
    <r>
      <rPr>
        <sz val="9"/>
        <color rgb="FFFF0000"/>
        <rFont val="Arial"/>
        <family val="2"/>
        <charset val="238"/>
      </rPr>
      <t>Surochów BN</t>
    </r>
    <r>
      <rPr>
        <sz val="9"/>
        <rFont val="Arial"/>
        <family val="2"/>
      </rPr>
      <t>, 37-500 Jarosław</t>
    </r>
  </si>
  <si>
    <r>
      <t xml:space="preserve">Gmina Jarosław - Świetlica </t>
    </r>
    <r>
      <rPr>
        <sz val="9"/>
        <color rgb="FFFF0000"/>
        <rFont val="Arial"/>
        <family val="2"/>
        <charset val="238"/>
      </rPr>
      <t>Leżachów Osada działka 1488</t>
    </r>
    <r>
      <rPr>
        <sz val="9"/>
        <rFont val="Arial"/>
        <family val="2"/>
      </rPr>
      <t>, 37-511 Wólka Pełkińska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</si>
</sst>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8"/>
      <name val="Verdana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2"/>
      </patternFill>
    </fill>
    <fill>
      <patternFill patternType="solid">
        <fgColor theme="4" tint="0.39997558519241921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8" fillId="7" borderId="3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/>
    </xf>
    <xf numFmtId="3" fontId="6" fillId="7" borderId="3" xfId="0" applyNumberFormat="1" applyFont="1" applyFill="1" applyBorder="1" applyAlignment="1">
      <alignment horizontal="center" vertical="center" wrapText="1"/>
    </xf>
    <xf numFmtId="3" fontId="8" fillId="8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9" fillId="9" borderId="3" xfId="0" applyNumberFormat="1" applyFont="1" applyFill="1" applyBorder="1" applyAlignment="1" applyProtection="1">
      <alignment horizontal="center" vertical="center" wrapText="1"/>
    </xf>
    <xf numFmtId="1" fontId="3" fillId="10" borderId="3" xfId="0" quotePrefix="1" applyNumberFormat="1" applyFont="1" applyFill="1" applyBorder="1" applyAlignment="1">
      <alignment horizontal="right" vertical="center" wrapText="1"/>
    </xf>
    <xf numFmtId="0" fontId="8" fillId="9" borderId="3" xfId="0" quotePrefix="1" applyFont="1" applyFill="1" applyBorder="1" applyAlignment="1">
      <alignment horizontal="center" vertical="center"/>
    </xf>
    <xf numFmtId="3" fontId="8" fillId="10" borderId="3" xfId="0" applyNumberFormat="1" applyFont="1" applyFill="1" applyBorder="1" applyAlignment="1">
      <alignment horizontal="center" vertical="center"/>
    </xf>
    <xf numFmtId="3" fontId="3" fillId="11" borderId="3" xfId="0" applyNumberFormat="1" applyFont="1" applyFill="1" applyBorder="1" applyAlignment="1">
      <alignment horizontal="center" vertical="center"/>
    </xf>
    <xf numFmtId="3" fontId="8" fillId="10" borderId="3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right" vertical="center" wrapText="1"/>
    </xf>
    <xf numFmtId="0" fontId="8" fillId="9" borderId="3" xfId="0" quotePrefix="1" applyFont="1" applyFill="1" applyBorder="1" applyAlignment="1">
      <alignment horizontal="center" vertical="center" wrapText="1"/>
    </xf>
    <xf numFmtId="164" fontId="6" fillId="11" borderId="3" xfId="0" applyNumberFormat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vertical="center"/>
    </xf>
    <xf numFmtId="0" fontId="6" fillId="9" borderId="3" xfId="0" applyNumberFormat="1" applyFont="1" applyFill="1" applyBorder="1" applyAlignment="1" applyProtection="1">
      <alignment horizontal="center" vertical="center" wrapText="1"/>
    </xf>
    <xf numFmtId="1" fontId="3" fillId="10" borderId="3" xfId="0" applyNumberFormat="1" applyFont="1" applyFill="1" applyBorder="1" applyAlignment="1">
      <alignment horizontal="right" vertical="center" wrapText="1"/>
    </xf>
    <xf numFmtId="0" fontId="8" fillId="9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 wrapText="1"/>
    </xf>
    <xf numFmtId="3" fontId="6" fillId="7" borderId="6" xfId="0" applyNumberFormat="1" applyFont="1" applyFill="1" applyBorder="1" applyAlignment="1">
      <alignment horizontal="center" vertical="center"/>
    </xf>
    <xf numFmtId="3" fontId="8" fillId="8" borderId="6" xfId="0" applyNumberFormat="1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 wrapText="1"/>
    </xf>
    <xf numFmtId="0" fontId="6" fillId="9" borderId="6" xfId="0" applyNumberFormat="1" applyFont="1" applyFill="1" applyBorder="1" applyAlignment="1" applyProtection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3" fontId="8" fillId="10" borderId="6" xfId="0" applyNumberFormat="1" applyFont="1" applyFill="1" applyBorder="1" applyAlignment="1">
      <alignment horizontal="center" vertical="center" wrapText="1"/>
    </xf>
    <xf numFmtId="164" fontId="6" fillId="11" borderId="6" xfId="0" applyNumberFormat="1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textRotation="90" wrapText="1"/>
    </xf>
    <xf numFmtId="164" fontId="6" fillId="9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3" fontId="8" fillId="7" borderId="6" xfId="0" applyNumberFormat="1" applyFont="1" applyFill="1" applyBorder="1" applyAlignment="1">
      <alignment horizontal="center" vertical="center" wrapText="1"/>
    </xf>
    <xf numFmtId="0" fontId="6" fillId="12" borderId="6" xfId="0" applyNumberFormat="1" applyFont="1" applyFill="1" applyBorder="1" applyAlignment="1">
      <alignment horizontal="center" vertical="center" wrapText="1"/>
    </xf>
    <xf numFmtId="0" fontId="11" fillId="0" borderId="0" xfId="0" applyFont="1"/>
    <xf numFmtId="1" fontId="6" fillId="3" borderId="3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3" borderId="3" xfId="0" quotePrefix="1" applyNumberFormat="1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3" fontId="11" fillId="0" borderId="0" xfId="0" applyNumberFormat="1" applyFont="1"/>
    <xf numFmtId="3" fontId="3" fillId="7" borderId="3" xfId="0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Border="1"/>
    <xf numFmtId="3" fontId="8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6" fillId="10" borderId="3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3" xfId="0" applyBorder="1"/>
    <xf numFmtId="3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3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/>
    <xf numFmtId="3" fontId="13" fillId="0" borderId="0" xfId="0" applyNumberFormat="1" applyFont="1" applyBorder="1"/>
    <xf numFmtId="0" fontId="13" fillId="0" borderId="3" xfId="0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164" fontId="6" fillId="13" borderId="6" xfId="0" applyNumberFormat="1" applyFont="1" applyFill="1" applyBorder="1" applyAlignment="1">
      <alignment horizontal="center" vertical="center" wrapText="1"/>
    </xf>
    <xf numFmtId="164" fontId="6" fillId="13" borderId="3" xfId="0" applyNumberFormat="1" applyFont="1" applyFill="1" applyBorder="1" applyAlignment="1">
      <alignment horizontal="center" vertical="center" wrapText="1"/>
    </xf>
    <xf numFmtId="1" fontId="6" fillId="13" borderId="3" xfId="0" applyNumberFormat="1" applyFont="1" applyFill="1" applyBorder="1" applyAlignment="1">
      <alignment horizontal="center" vertical="center" wrapText="1"/>
    </xf>
    <xf numFmtId="1" fontId="7" fillId="13" borderId="3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11" fillId="15" borderId="0" xfId="0" applyFont="1" applyFill="1"/>
    <xf numFmtId="3" fontId="8" fillId="15" borderId="0" xfId="0" applyNumberFormat="1" applyFont="1" applyFill="1" applyBorder="1" applyAlignment="1">
      <alignment horizontal="center" vertical="center" wrapText="1"/>
    </xf>
    <xf numFmtId="0" fontId="11" fillId="15" borderId="0" xfId="0" applyFont="1" applyFill="1" applyBorder="1"/>
    <xf numFmtId="3" fontId="3" fillId="15" borderId="0" xfId="0" applyNumberFormat="1" applyFont="1" applyFill="1" applyBorder="1" applyAlignment="1">
      <alignment horizontal="center" vertical="center" wrapText="1"/>
    </xf>
    <xf numFmtId="3" fontId="8" fillId="15" borderId="8" xfId="0" applyNumberFormat="1" applyFont="1" applyFill="1" applyBorder="1" applyAlignment="1">
      <alignment horizontal="center" vertical="center" wrapText="1"/>
    </xf>
    <xf numFmtId="0" fontId="0" fillId="15" borderId="0" xfId="0" applyFill="1"/>
    <xf numFmtId="0" fontId="9" fillId="15" borderId="0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 textRotation="90" wrapText="1"/>
    </xf>
    <xf numFmtId="164" fontId="6" fillId="15" borderId="0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tabSelected="1" topLeftCell="A19" zoomScale="115" zoomScaleNormal="115" workbookViewId="0">
      <selection activeCell="M29" sqref="M29"/>
    </sheetView>
  </sheetViews>
  <sheetFormatPr defaultRowHeight="14.4" x14ac:dyDescent="0.3"/>
  <cols>
    <col min="1" max="1" width="6" customWidth="1"/>
    <col min="2" max="2" width="14.88671875" customWidth="1"/>
    <col min="3" max="3" width="24" customWidth="1"/>
    <col min="4" max="4" width="28" customWidth="1"/>
    <col min="5" max="5" width="24.6640625" customWidth="1"/>
    <col min="6" max="6" width="29.33203125" customWidth="1"/>
    <col min="7" max="7" width="23.109375" customWidth="1"/>
    <col min="8" max="8" width="17.88671875" customWidth="1"/>
    <col min="9" max="9" width="17" customWidth="1"/>
    <col min="10" max="10" width="12.5546875" customWidth="1"/>
    <col min="11" max="11" width="12.109375" customWidth="1"/>
    <col min="12" max="12" width="12.44140625" customWidth="1"/>
    <col min="13" max="13" width="16.6640625" customWidth="1"/>
    <col min="14" max="15" width="12.5546875" customWidth="1"/>
    <col min="16" max="16" width="12.6640625" customWidth="1"/>
  </cols>
  <sheetData>
    <row r="1" spans="1:22" x14ac:dyDescent="0.3">
      <c r="A1" s="142"/>
      <c r="B1" s="142"/>
      <c r="C1" s="1"/>
      <c r="D1" s="1"/>
      <c r="E1" s="1"/>
      <c r="F1" s="143"/>
      <c r="G1" s="143"/>
      <c r="H1" s="143"/>
      <c r="I1" s="92"/>
      <c r="J1" s="91"/>
      <c r="K1" s="143"/>
      <c r="L1" s="143"/>
      <c r="M1" s="143"/>
      <c r="N1" s="143"/>
      <c r="O1" s="143"/>
      <c r="P1" s="143"/>
      <c r="Q1" s="143"/>
    </row>
    <row r="2" spans="1:22" x14ac:dyDescent="0.3">
      <c r="A2" s="2"/>
      <c r="B2" s="3"/>
      <c r="C2" s="4"/>
      <c r="D2" s="4"/>
      <c r="E2" s="4"/>
      <c r="F2" s="5"/>
      <c r="G2" s="5"/>
      <c r="H2" s="6"/>
      <c r="I2" s="6"/>
      <c r="J2" s="7"/>
      <c r="K2" s="144" t="s">
        <v>139</v>
      </c>
      <c r="L2" s="144"/>
      <c r="M2" s="144"/>
      <c r="N2" s="144"/>
      <c r="O2" s="144"/>
      <c r="P2" s="144"/>
      <c r="Q2" s="144"/>
    </row>
    <row r="3" spans="1:22" ht="66" customHeight="1" x14ac:dyDescent="0.3">
      <c r="A3" s="8"/>
      <c r="B3" s="9"/>
      <c r="C3" s="10"/>
      <c r="D3" s="10"/>
      <c r="E3" s="10"/>
      <c r="F3" s="11"/>
      <c r="G3" s="11"/>
      <c r="H3" s="12"/>
      <c r="I3" s="145" t="s">
        <v>103</v>
      </c>
      <c r="J3" s="146"/>
      <c r="K3" s="12"/>
      <c r="L3" s="12"/>
      <c r="M3" s="12"/>
      <c r="N3" s="12"/>
      <c r="O3" s="12"/>
      <c r="P3" s="12"/>
      <c r="Q3" s="12"/>
    </row>
    <row r="4" spans="1:22" ht="80.400000000000006" x14ac:dyDescent="0.3">
      <c r="A4" s="13" t="s">
        <v>0</v>
      </c>
      <c r="B4" s="13" t="s">
        <v>1</v>
      </c>
      <c r="C4" s="13" t="s">
        <v>77</v>
      </c>
      <c r="D4" s="13" t="s">
        <v>78</v>
      </c>
      <c r="E4" s="14" t="s">
        <v>76</v>
      </c>
      <c r="F4" s="13" t="s">
        <v>2</v>
      </c>
      <c r="G4" s="15" t="s">
        <v>3</v>
      </c>
      <c r="H4" s="16" t="s">
        <v>79</v>
      </c>
      <c r="I4" s="124" t="s">
        <v>4</v>
      </c>
      <c r="J4" s="17" t="s">
        <v>5</v>
      </c>
      <c r="K4" s="13" t="s">
        <v>6</v>
      </c>
      <c r="L4" s="13" t="s">
        <v>7</v>
      </c>
      <c r="M4" s="18" t="s">
        <v>8</v>
      </c>
      <c r="N4" s="18" t="s">
        <v>9</v>
      </c>
      <c r="O4" s="18" t="s">
        <v>10</v>
      </c>
      <c r="P4" s="18" t="s">
        <v>11</v>
      </c>
      <c r="Q4" s="19" t="s">
        <v>12</v>
      </c>
    </row>
    <row r="5" spans="1:22" s="71" customFormat="1" ht="34.200000000000003" x14ac:dyDescent="0.3">
      <c r="A5" s="20" t="s">
        <v>13</v>
      </c>
      <c r="B5" s="21" t="s">
        <v>14</v>
      </c>
      <c r="C5" s="21" t="s">
        <v>14</v>
      </c>
      <c r="D5" s="21" t="s">
        <v>14</v>
      </c>
      <c r="E5" s="75" t="s">
        <v>140</v>
      </c>
      <c r="F5" s="76" t="s">
        <v>15</v>
      </c>
      <c r="G5" s="26" t="s">
        <v>16</v>
      </c>
      <c r="H5" s="27" t="s">
        <v>80</v>
      </c>
      <c r="I5" s="28">
        <v>1402</v>
      </c>
      <c r="J5" s="29">
        <v>15906</v>
      </c>
      <c r="K5" s="30" t="s">
        <v>17</v>
      </c>
      <c r="L5" s="31" t="s">
        <v>17</v>
      </c>
      <c r="M5" s="32" t="s">
        <v>82</v>
      </c>
      <c r="N5" s="30" t="s">
        <v>86</v>
      </c>
      <c r="O5" s="30" t="s">
        <v>87</v>
      </c>
      <c r="P5" s="30" t="s">
        <v>18</v>
      </c>
      <c r="Q5" s="22" t="s">
        <v>19</v>
      </c>
    </row>
    <row r="6" spans="1:22" s="71" customFormat="1" ht="34.200000000000003" x14ac:dyDescent="0.3">
      <c r="A6" s="20" t="s">
        <v>20</v>
      </c>
      <c r="B6" s="21" t="s">
        <v>14</v>
      </c>
      <c r="C6" s="21" t="s">
        <v>14</v>
      </c>
      <c r="D6" s="21" t="s">
        <v>14</v>
      </c>
      <c r="E6" s="24" t="s">
        <v>21</v>
      </c>
      <c r="F6" s="25" t="s">
        <v>22</v>
      </c>
      <c r="G6" s="26" t="s">
        <v>23</v>
      </c>
      <c r="H6" s="27" t="s">
        <v>80</v>
      </c>
      <c r="I6" s="28">
        <v>4663</v>
      </c>
      <c r="J6" s="29">
        <v>52833</v>
      </c>
      <c r="K6" s="30" t="s">
        <v>17</v>
      </c>
      <c r="L6" s="31" t="s">
        <v>17</v>
      </c>
      <c r="M6" s="32" t="s">
        <v>82</v>
      </c>
      <c r="N6" s="30" t="s">
        <v>86</v>
      </c>
      <c r="O6" s="30" t="s">
        <v>87</v>
      </c>
      <c r="P6" s="30" t="s">
        <v>18</v>
      </c>
      <c r="Q6" s="22" t="s">
        <v>19</v>
      </c>
    </row>
    <row r="7" spans="1:22" s="71" customFormat="1" ht="34.200000000000003" x14ac:dyDescent="0.3">
      <c r="A7" s="20" t="s">
        <v>24</v>
      </c>
      <c r="B7" s="21" t="s">
        <v>14</v>
      </c>
      <c r="C7" s="21" t="s">
        <v>14</v>
      </c>
      <c r="D7" s="21" t="s">
        <v>14</v>
      </c>
      <c r="E7" s="24" t="s">
        <v>25</v>
      </c>
      <c r="F7" s="25" t="s">
        <v>26</v>
      </c>
      <c r="G7" s="26" t="s">
        <v>23</v>
      </c>
      <c r="H7" s="27" t="s">
        <v>80</v>
      </c>
      <c r="I7" s="28">
        <v>3859</v>
      </c>
      <c r="J7" s="29">
        <v>42686</v>
      </c>
      <c r="K7" s="30" t="s">
        <v>17</v>
      </c>
      <c r="L7" s="31" t="s">
        <v>17</v>
      </c>
      <c r="M7" s="32" t="s">
        <v>82</v>
      </c>
      <c r="N7" s="30" t="s">
        <v>86</v>
      </c>
      <c r="O7" s="30" t="s">
        <v>87</v>
      </c>
      <c r="P7" s="30" t="s">
        <v>18</v>
      </c>
      <c r="Q7" s="22" t="s">
        <v>19</v>
      </c>
    </row>
    <row r="8" spans="1:22" s="71" customFormat="1" ht="45.6" x14ac:dyDescent="0.3">
      <c r="A8" s="20" t="s">
        <v>27</v>
      </c>
      <c r="B8" s="21" t="s">
        <v>14</v>
      </c>
      <c r="C8" s="21" t="s">
        <v>14</v>
      </c>
      <c r="D8" s="21" t="s">
        <v>14</v>
      </c>
      <c r="E8" s="24" t="s">
        <v>28</v>
      </c>
      <c r="F8" s="25" t="s">
        <v>104</v>
      </c>
      <c r="G8" s="26" t="s">
        <v>23</v>
      </c>
      <c r="H8" s="27" t="s">
        <v>80</v>
      </c>
      <c r="I8" s="28">
        <v>2132</v>
      </c>
      <c r="J8" s="29">
        <v>24176</v>
      </c>
      <c r="K8" s="30" t="s">
        <v>17</v>
      </c>
      <c r="L8" s="31" t="s">
        <v>17</v>
      </c>
      <c r="M8" s="32" t="s">
        <v>82</v>
      </c>
      <c r="N8" s="30" t="s">
        <v>86</v>
      </c>
      <c r="O8" s="30" t="s">
        <v>87</v>
      </c>
      <c r="P8" s="30" t="s">
        <v>18</v>
      </c>
      <c r="Q8" s="22" t="s">
        <v>19</v>
      </c>
    </row>
    <row r="9" spans="1:22" s="71" customFormat="1" ht="34.200000000000003" x14ac:dyDescent="0.3">
      <c r="A9" s="20" t="s">
        <v>29</v>
      </c>
      <c r="B9" s="21" t="s">
        <v>14</v>
      </c>
      <c r="C9" s="21" t="s">
        <v>14</v>
      </c>
      <c r="D9" s="21" t="s">
        <v>14</v>
      </c>
      <c r="E9" s="24" t="s">
        <v>141</v>
      </c>
      <c r="F9" s="25" t="s">
        <v>30</v>
      </c>
      <c r="G9" s="26" t="s">
        <v>23</v>
      </c>
      <c r="H9" s="27" t="s">
        <v>80</v>
      </c>
      <c r="I9" s="28">
        <v>2546</v>
      </c>
      <c r="J9" s="29">
        <v>28313</v>
      </c>
      <c r="K9" s="30" t="s">
        <v>17</v>
      </c>
      <c r="L9" s="31" t="s">
        <v>17</v>
      </c>
      <c r="M9" s="32" t="s">
        <v>82</v>
      </c>
      <c r="N9" s="30" t="s">
        <v>86</v>
      </c>
      <c r="O9" s="30" t="s">
        <v>87</v>
      </c>
      <c r="P9" s="30" t="s">
        <v>18</v>
      </c>
      <c r="Q9" s="22" t="s">
        <v>19</v>
      </c>
      <c r="T9" s="85"/>
      <c r="U9" s="84"/>
      <c r="V9" s="85"/>
    </row>
    <row r="10" spans="1:22" s="71" customFormat="1" ht="34.200000000000003" x14ac:dyDescent="0.3">
      <c r="A10" s="20" t="s">
        <v>31</v>
      </c>
      <c r="B10" s="21" t="s">
        <v>14</v>
      </c>
      <c r="C10" s="21" t="s">
        <v>14</v>
      </c>
      <c r="D10" s="21" t="s">
        <v>14</v>
      </c>
      <c r="E10" s="24" t="s">
        <v>32</v>
      </c>
      <c r="F10" s="25" t="s">
        <v>105</v>
      </c>
      <c r="G10" s="26" t="s">
        <v>23</v>
      </c>
      <c r="H10" s="27" t="s">
        <v>80</v>
      </c>
      <c r="I10" s="28">
        <v>2339</v>
      </c>
      <c r="J10" s="29">
        <v>25999</v>
      </c>
      <c r="K10" s="30" t="s">
        <v>17</v>
      </c>
      <c r="L10" s="31" t="s">
        <v>17</v>
      </c>
      <c r="M10" s="32" t="s">
        <v>82</v>
      </c>
      <c r="N10" s="30" t="s">
        <v>86</v>
      </c>
      <c r="O10" s="30" t="s">
        <v>87</v>
      </c>
      <c r="P10" s="30" t="s">
        <v>18</v>
      </c>
      <c r="Q10" s="22" t="s">
        <v>19</v>
      </c>
      <c r="T10" s="85"/>
      <c r="U10" s="84"/>
      <c r="V10" s="86"/>
    </row>
    <row r="11" spans="1:22" s="71" customFormat="1" ht="34.200000000000003" x14ac:dyDescent="0.3">
      <c r="A11" s="20" t="s">
        <v>33</v>
      </c>
      <c r="B11" s="21" t="s">
        <v>14</v>
      </c>
      <c r="C11" s="21" t="s">
        <v>14</v>
      </c>
      <c r="D11" s="21" t="s">
        <v>14</v>
      </c>
      <c r="E11" s="24" t="s">
        <v>34</v>
      </c>
      <c r="F11" s="25" t="s">
        <v>106</v>
      </c>
      <c r="G11" s="26" t="s">
        <v>23</v>
      </c>
      <c r="H11" s="27" t="s">
        <v>80</v>
      </c>
      <c r="I11" s="28">
        <v>1153</v>
      </c>
      <c r="J11" s="29">
        <v>12807</v>
      </c>
      <c r="K11" s="30" t="s">
        <v>17</v>
      </c>
      <c r="L11" s="31" t="s">
        <v>17</v>
      </c>
      <c r="M11" s="32" t="s">
        <v>82</v>
      </c>
      <c r="N11" s="30" t="s">
        <v>86</v>
      </c>
      <c r="O11" s="30" t="s">
        <v>87</v>
      </c>
      <c r="P11" s="30" t="s">
        <v>18</v>
      </c>
      <c r="Q11" s="22" t="s">
        <v>19</v>
      </c>
      <c r="T11" s="85"/>
      <c r="U11" s="84"/>
      <c r="V11" s="85"/>
    </row>
    <row r="12" spans="1:22" s="71" customFormat="1" ht="34.200000000000003" x14ac:dyDescent="0.3">
      <c r="A12" s="20" t="s">
        <v>35</v>
      </c>
      <c r="B12" s="21" t="s">
        <v>14</v>
      </c>
      <c r="C12" s="21" t="s">
        <v>14</v>
      </c>
      <c r="D12" s="21" t="s">
        <v>14</v>
      </c>
      <c r="E12" s="24" t="s">
        <v>36</v>
      </c>
      <c r="F12" s="25" t="s">
        <v>37</v>
      </c>
      <c r="G12" s="26" t="s">
        <v>23</v>
      </c>
      <c r="H12" s="27" t="s">
        <v>80</v>
      </c>
      <c r="I12" s="28">
        <v>1744</v>
      </c>
      <c r="J12" s="29">
        <v>19606</v>
      </c>
      <c r="K12" s="30" t="s">
        <v>17</v>
      </c>
      <c r="L12" s="31" t="s">
        <v>17</v>
      </c>
      <c r="M12" s="32" t="s">
        <v>82</v>
      </c>
      <c r="N12" s="30" t="s">
        <v>86</v>
      </c>
      <c r="O12" s="30" t="s">
        <v>87</v>
      </c>
      <c r="P12" s="30" t="s">
        <v>18</v>
      </c>
      <c r="Q12" s="22" t="s">
        <v>19</v>
      </c>
      <c r="T12" s="85"/>
      <c r="U12" s="84"/>
      <c r="V12" s="85"/>
    </row>
    <row r="13" spans="1:22" s="129" customFormat="1" ht="28.5" customHeight="1" x14ac:dyDescent="0.3">
      <c r="A13" s="33"/>
      <c r="B13" s="34"/>
      <c r="C13" s="35"/>
      <c r="D13" s="35"/>
      <c r="E13" s="36" t="s">
        <v>42</v>
      </c>
      <c r="F13" s="37" t="s">
        <v>43</v>
      </c>
      <c r="G13" s="38">
        <v>8</v>
      </c>
      <c r="H13" s="39"/>
      <c r="I13" s="93">
        <f>SUM(I5:I12)</f>
        <v>19838</v>
      </c>
      <c r="J13" s="40">
        <f>SUM(J5:J12)</f>
        <v>222326</v>
      </c>
      <c r="K13" s="41"/>
      <c r="L13" s="42"/>
      <c r="M13" s="41"/>
      <c r="N13" s="41"/>
      <c r="O13" s="41"/>
      <c r="P13" s="41"/>
      <c r="Q13" s="43"/>
      <c r="T13" s="130"/>
      <c r="U13" s="131"/>
      <c r="V13" s="132"/>
    </row>
    <row r="14" spans="1:22" s="71" customFormat="1" ht="34.200000000000003" x14ac:dyDescent="0.3">
      <c r="A14" s="20" t="s">
        <v>38</v>
      </c>
      <c r="B14" s="21" t="s">
        <v>14</v>
      </c>
      <c r="C14" s="21" t="s">
        <v>14</v>
      </c>
      <c r="D14" s="21" t="s">
        <v>14</v>
      </c>
      <c r="E14" s="72" t="s">
        <v>111</v>
      </c>
      <c r="F14" s="25" t="s">
        <v>107</v>
      </c>
      <c r="G14" s="26" t="s">
        <v>44</v>
      </c>
      <c r="H14" s="73" t="s">
        <v>80</v>
      </c>
      <c r="I14" s="28">
        <v>8091</v>
      </c>
      <c r="J14" s="29">
        <v>89406</v>
      </c>
      <c r="K14" s="30" t="s">
        <v>17</v>
      </c>
      <c r="L14" s="31" t="s">
        <v>17</v>
      </c>
      <c r="M14" s="32" t="s">
        <v>82</v>
      </c>
      <c r="N14" s="30" t="s">
        <v>86</v>
      </c>
      <c r="O14" s="30" t="s">
        <v>87</v>
      </c>
      <c r="P14" s="30" t="s">
        <v>18</v>
      </c>
      <c r="Q14" s="22" t="s">
        <v>19</v>
      </c>
      <c r="T14" s="85"/>
      <c r="U14" s="84"/>
      <c r="V14" s="87"/>
    </row>
    <row r="15" spans="1:22" s="129" customFormat="1" ht="29.25" customHeight="1" x14ac:dyDescent="0.3">
      <c r="A15" s="33"/>
      <c r="B15" s="34"/>
      <c r="C15" s="34"/>
      <c r="D15" s="34"/>
      <c r="E15" s="44" t="s">
        <v>45</v>
      </c>
      <c r="F15" s="45" t="s">
        <v>46</v>
      </c>
      <c r="G15" s="38">
        <v>1</v>
      </c>
      <c r="H15" s="46"/>
      <c r="I15" s="93">
        <v>8091</v>
      </c>
      <c r="J15" s="40">
        <v>89406</v>
      </c>
      <c r="K15" s="42"/>
      <c r="L15" s="42"/>
      <c r="M15" s="41"/>
      <c r="N15" s="41"/>
      <c r="O15" s="41"/>
      <c r="P15" s="41"/>
      <c r="Q15" s="43"/>
      <c r="T15" s="133"/>
    </row>
    <row r="16" spans="1:22" s="71" customFormat="1" ht="34.200000000000003" x14ac:dyDescent="0.3">
      <c r="A16" s="20" t="s">
        <v>102</v>
      </c>
      <c r="B16" s="21" t="s">
        <v>14</v>
      </c>
      <c r="C16" s="21" t="s">
        <v>14</v>
      </c>
      <c r="D16" s="21" t="s">
        <v>14</v>
      </c>
      <c r="E16" s="72" t="s">
        <v>48</v>
      </c>
      <c r="F16" s="25" t="s">
        <v>49</v>
      </c>
      <c r="G16" s="26" t="s">
        <v>50</v>
      </c>
      <c r="H16" s="73" t="s">
        <v>80</v>
      </c>
      <c r="I16" s="28">
        <v>55</v>
      </c>
      <c r="J16" s="29">
        <v>601</v>
      </c>
      <c r="K16" s="30" t="s">
        <v>17</v>
      </c>
      <c r="L16" s="31" t="s">
        <v>17</v>
      </c>
      <c r="M16" s="32" t="s">
        <v>82</v>
      </c>
      <c r="N16" s="30" t="s">
        <v>86</v>
      </c>
      <c r="O16" s="30" t="s">
        <v>87</v>
      </c>
      <c r="P16" s="30" t="s">
        <v>18</v>
      </c>
      <c r="Q16" s="22" t="s">
        <v>19</v>
      </c>
      <c r="T16" s="77"/>
    </row>
    <row r="17" spans="1:26" s="71" customFormat="1" ht="34.200000000000003" x14ac:dyDescent="0.3">
      <c r="A17" s="20" t="s">
        <v>47</v>
      </c>
      <c r="B17" s="21" t="s">
        <v>14</v>
      </c>
      <c r="C17" s="21" t="s">
        <v>14</v>
      </c>
      <c r="D17" s="21" t="s">
        <v>14</v>
      </c>
      <c r="E17" s="72" t="s">
        <v>108</v>
      </c>
      <c r="F17" s="23" t="s">
        <v>52</v>
      </c>
      <c r="G17" s="78" t="s">
        <v>50</v>
      </c>
      <c r="H17" s="79" t="s">
        <v>80</v>
      </c>
      <c r="I17" s="28">
        <v>122</v>
      </c>
      <c r="J17" s="29">
        <v>1374</v>
      </c>
      <c r="K17" s="80" t="s">
        <v>17</v>
      </c>
      <c r="L17" s="81" t="s">
        <v>17</v>
      </c>
      <c r="M17" s="67" t="s">
        <v>82</v>
      </c>
      <c r="N17" s="30" t="s">
        <v>86</v>
      </c>
      <c r="O17" s="80" t="s">
        <v>87</v>
      </c>
      <c r="P17" s="80" t="s">
        <v>18</v>
      </c>
      <c r="Q17" s="82" t="s">
        <v>19</v>
      </c>
    </row>
    <row r="18" spans="1:26" s="71" customFormat="1" ht="34.200000000000003" x14ac:dyDescent="0.3">
      <c r="A18" s="20" t="s">
        <v>51</v>
      </c>
      <c r="B18" s="21" t="s">
        <v>14</v>
      </c>
      <c r="C18" s="21" t="s">
        <v>14</v>
      </c>
      <c r="D18" s="21" t="s">
        <v>14</v>
      </c>
      <c r="E18" s="72" t="s">
        <v>54</v>
      </c>
      <c r="F18" s="25" t="s">
        <v>55</v>
      </c>
      <c r="G18" s="26" t="s">
        <v>50</v>
      </c>
      <c r="H18" s="73" t="s">
        <v>80</v>
      </c>
      <c r="I18" s="28">
        <v>23</v>
      </c>
      <c r="J18" s="29">
        <v>258</v>
      </c>
      <c r="K18" s="30" t="s">
        <v>17</v>
      </c>
      <c r="L18" s="31" t="s">
        <v>17</v>
      </c>
      <c r="M18" s="32" t="s">
        <v>82</v>
      </c>
      <c r="N18" s="30" t="s">
        <v>86</v>
      </c>
      <c r="O18" s="30" t="s">
        <v>87</v>
      </c>
      <c r="P18" s="30" t="s">
        <v>18</v>
      </c>
      <c r="Q18" s="22" t="s">
        <v>19</v>
      </c>
    </row>
    <row r="19" spans="1:26" s="71" customFormat="1" ht="97.5" customHeight="1" x14ac:dyDescent="0.3">
      <c r="A19" s="20" t="s">
        <v>53</v>
      </c>
      <c r="B19" s="21" t="s">
        <v>14</v>
      </c>
      <c r="C19" s="21" t="s">
        <v>14</v>
      </c>
      <c r="D19" s="21" t="s">
        <v>88</v>
      </c>
      <c r="E19" s="72" t="s">
        <v>88</v>
      </c>
      <c r="F19" s="25" t="s">
        <v>57</v>
      </c>
      <c r="G19" s="26" t="s">
        <v>50</v>
      </c>
      <c r="H19" s="73" t="s">
        <v>80</v>
      </c>
      <c r="I19" s="28">
        <v>29</v>
      </c>
      <c r="J19" s="29">
        <v>332</v>
      </c>
      <c r="K19" s="30" t="s">
        <v>17</v>
      </c>
      <c r="L19" s="31" t="s">
        <v>17</v>
      </c>
      <c r="M19" s="32" t="s">
        <v>82</v>
      </c>
      <c r="N19" s="30" t="s">
        <v>86</v>
      </c>
      <c r="O19" s="80" t="s">
        <v>87</v>
      </c>
      <c r="P19" s="30" t="s">
        <v>18</v>
      </c>
      <c r="Q19" s="22" t="s">
        <v>19</v>
      </c>
    </row>
    <row r="20" spans="1:26" s="71" customFormat="1" ht="120" customHeight="1" x14ac:dyDescent="0.3">
      <c r="A20" s="20" t="s">
        <v>56</v>
      </c>
      <c r="B20" s="21" t="s">
        <v>14</v>
      </c>
      <c r="C20" s="21" t="s">
        <v>14</v>
      </c>
      <c r="D20" s="21" t="s">
        <v>88</v>
      </c>
      <c r="E20" s="120" t="s">
        <v>88</v>
      </c>
      <c r="F20" s="21" t="s">
        <v>59</v>
      </c>
      <c r="G20" s="122" t="s">
        <v>50</v>
      </c>
      <c r="H20" s="119" t="s">
        <v>80</v>
      </c>
      <c r="I20" s="28">
        <v>29</v>
      </c>
      <c r="J20" s="29">
        <v>326</v>
      </c>
      <c r="K20" s="32" t="s">
        <v>17</v>
      </c>
      <c r="L20" s="83" t="s">
        <v>17</v>
      </c>
      <c r="M20" s="32" t="s">
        <v>82</v>
      </c>
      <c r="N20" s="30" t="s">
        <v>86</v>
      </c>
      <c r="O20" s="30" t="s">
        <v>87</v>
      </c>
      <c r="P20" s="32" t="s">
        <v>18</v>
      </c>
      <c r="Q20" s="22" t="s">
        <v>19</v>
      </c>
    </row>
    <row r="21" spans="1:26" ht="57" x14ac:dyDescent="0.3">
      <c r="A21" s="20" t="s">
        <v>58</v>
      </c>
      <c r="B21" s="21" t="s">
        <v>14</v>
      </c>
      <c r="C21" s="21" t="s">
        <v>14</v>
      </c>
      <c r="D21" s="21" t="s">
        <v>89</v>
      </c>
      <c r="E21" s="121" t="s">
        <v>89</v>
      </c>
      <c r="F21" s="66" t="s">
        <v>61</v>
      </c>
      <c r="G21" s="123" t="s">
        <v>50</v>
      </c>
      <c r="H21" s="119" t="s">
        <v>80</v>
      </c>
      <c r="I21" s="28">
        <v>4</v>
      </c>
      <c r="J21" s="29">
        <v>49</v>
      </c>
      <c r="K21" s="67" t="s">
        <v>17</v>
      </c>
      <c r="L21" s="68" t="s">
        <v>17</v>
      </c>
      <c r="M21" s="67" t="s">
        <v>82</v>
      </c>
      <c r="N21" s="30" t="s">
        <v>86</v>
      </c>
      <c r="O21" s="80" t="s">
        <v>87</v>
      </c>
      <c r="P21" s="67" t="s">
        <v>18</v>
      </c>
      <c r="Q21" s="22" t="s">
        <v>19</v>
      </c>
    </row>
    <row r="22" spans="1:26" ht="57" x14ac:dyDescent="0.3">
      <c r="A22" s="20" t="s">
        <v>60</v>
      </c>
      <c r="B22" s="21" t="s">
        <v>14</v>
      </c>
      <c r="C22" s="21" t="s">
        <v>14</v>
      </c>
      <c r="D22" s="21" t="s">
        <v>90</v>
      </c>
      <c r="E22" s="121" t="s">
        <v>116</v>
      </c>
      <c r="F22" s="66" t="s">
        <v>62</v>
      </c>
      <c r="G22" s="123" t="s">
        <v>50</v>
      </c>
      <c r="H22" s="119" t="s">
        <v>80</v>
      </c>
      <c r="I22" s="28">
        <v>55</v>
      </c>
      <c r="J22" s="29">
        <v>616</v>
      </c>
      <c r="K22" s="67" t="s">
        <v>17</v>
      </c>
      <c r="L22" s="68" t="s">
        <v>17</v>
      </c>
      <c r="M22" s="67" t="s">
        <v>82</v>
      </c>
      <c r="N22" s="30" t="s">
        <v>86</v>
      </c>
      <c r="O22" s="30" t="s">
        <v>87</v>
      </c>
      <c r="P22" s="67" t="s">
        <v>18</v>
      </c>
      <c r="Q22" s="22" t="s">
        <v>19</v>
      </c>
    </row>
    <row r="23" spans="1:26" s="134" customFormat="1" ht="27" customHeight="1" x14ac:dyDescent="0.3">
      <c r="A23" s="47"/>
      <c r="B23" s="34"/>
      <c r="C23" s="48"/>
      <c r="D23" s="48"/>
      <c r="E23" s="49" t="s">
        <v>42</v>
      </c>
      <c r="F23" s="50" t="s">
        <v>63</v>
      </c>
      <c r="G23" s="40">
        <v>7</v>
      </c>
      <c r="H23" s="46"/>
      <c r="I23" s="93">
        <f>SUM(I16:I22)</f>
        <v>317</v>
      </c>
      <c r="J23" s="40">
        <f>SUM(J16:J22)</f>
        <v>3556</v>
      </c>
      <c r="K23" s="42"/>
      <c r="L23" s="42"/>
      <c r="M23" s="41"/>
      <c r="N23" s="41"/>
      <c r="O23" s="41"/>
      <c r="P23" s="41"/>
      <c r="Q23" s="43"/>
    </row>
    <row r="24" spans="1:26" s="71" customFormat="1" ht="34.200000000000003" x14ac:dyDescent="0.3">
      <c r="A24" s="20">
        <v>17</v>
      </c>
      <c r="B24" s="21" t="s">
        <v>14</v>
      </c>
      <c r="C24" s="21" t="s">
        <v>14</v>
      </c>
      <c r="D24" s="21" t="s">
        <v>14</v>
      </c>
      <c r="E24" s="72" t="s">
        <v>64</v>
      </c>
      <c r="F24" s="25" t="s">
        <v>112</v>
      </c>
      <c r="G24" s="26" t="s">
        <v>65</v>
      </c>
      <c r="H24" s="73" t="s">
        <v>80</v>
      </c>
      <c r="I24" s="28">
        <v>2506</v>
      </c>
      <c r="J24" s="29">
        <v>27864</v>
      </c>
      <c r="K24" s="30" t="s">
        <v>17</v>
      </c>
      <c r="L24" s="31" t="s">
        <v>17</v>
      </c>
      <c r="M24" s="32" t="s">
        <v>82</v>
      </c>
      <c r="N24" s="30" t="s">
        <v>86</v>
      </c>
      <c r="O24" s="30" t="s">
        <v>87</v>
      </c>
      <c r="P24" s="30" t="s">
        <v>18</v>
      </c>
      <c r="Q24" s="22" t="s">
        <v>19</v>
      </c>
    </row>
    <row r="25" spans="1:26" s="71" customFormat="1" ht="34.200000000000003" x14ac:dyDescent="0.3">
      <c r="A25" s="51">
        <v>18</v>
      </c>
      <c r="B25" s="21" t="s">
        <v>14</v>
      </c>
      <c r="C25" s="21" t="s">
        <v>14</v>
      </c>
      <c r="D25" s="21" t="s">
        <v>14</v>
      </c>
      <c r="E25" s="24" t="s">
        <v>142</v>
      </c>
      <c r="F25" s="74" t="s">
        <v>109</v>
      </c>
      <c r="G25" s="69" t="s">
        <v>65</v>
      </c>
      <c r="H25" s="70" t="s">
        <v>80</v>
      </c>
      <c r="I25" s="28">
        <v>4834</v>
      </c>
      <c r="J25" s="29">
        <v>54842</v>
      </c>
      <c r="K25" s="30" t="s">
        <v>17</v>
      </c>
      <c r="L25" s="31" t="s">
        <v>17</v>
      </c>
      <c r="M25" s="32" t="s">
        <v>82</v>
      </c>
      <c r="N25" s="32" t="s">
        <v>85</v>
      </c>
      <c r="O25" s="30" t="s">
        <v>87</v>
      </c>
      <c r="P25" s="30" t="s">
        <v>18</v>
      </c>
      <c r="Q25" s="22" t="s">
        <v>83</v>
      </c>
    </row>
    <row r="26" spans="1:26" s="71" customFormat="1" ht="34.200000000000003" x14ac:dyDescent="0.3">
      <c r="A26" s="51">
        <v>19</v>
      </c>
      <c r="B26" s="21" t="s">
        <v>14</v>
      </c>
      <c r="C26" s="21" t="s">
        <v>14</v>
      </c>
      <c r="D26" s="21" t="s">
        <v>39</v>
      </c>
      <c r="E26" s="24" t="s">
        <v>66</v>
      </c>
      <c r="F26" s="23" t="s">
        <v>67</v>
      </c>
      <c r="G26" s="26" t="s">
        <v>65</v>
      </c>
      <c r="H26" s="52" t="s">
        <v>80</v>
      </c>
      <c r="I26" s="28">
        <v>2870</v>
      </c>
      <c r="J26" s="29">
        <v>32550</v>
      </c>
      <c r="K26" s="30" t="s">
        <v>17</v>
      </c>
      <c r="L26" s="31" t="s">
        <v>17</v>
      </c>
      <c r="M26" s="32" t="s">
        <v>82</v>
      </c>
      <c r="N26" s="30" t="s">
        <v>86</v>
      </c>
      <c r="O26" s="30" t="s">
        <v>87</v>
      </c>
      <c r="P26" s="96" t="s">
        <v>121</v>
      </c>
      <c r="Q26" s="22" t="s">
        <v>19</v>
      </c>
    </row>
    <row r="27" spans="1:26" s="71" customFormat="1" ht="34.200000000000003" x14ac:dyDescent="0.3">
      <c r="A27" s="51">
        <v>20</v>
      </c>
      <c r="B27" s="21" t="s">
        <v>14</v>
      </c>
      <c r="C27" s="21" t="s">
        <v>14</v>
      </c>
      <c r="D27" s="21" t="s">
        <v>39</v>
      </c>
      <c r="E27" s="24" t="s">
        <v>40</v>
      </c>
      <c r="F27" s="25" t="s">
        <v>41</v>
      </c>
      <c r="G27" s="26" t="s">
        <v>101</v>
      </c>
      <c r="H27" s="27" t="s">
        <v>80</v>
      </c>
      <c r="I27" s="28">
        <v>213</v>
      </c>
      <c r="J27" s="29">
        <v>2415</v>
      </c>
      <c r="K27" s="30" t="s">
        <v>17</v>
      </c>
      <c r="L27" s="31" t="s">
        <v>17</v>
      </c>
      <c r="M27" s="32" t="s">
        <v>82</v>
      </c>
      <c r="N27" s="30" t="s">
        <v>86</v>
      </c>
      <c r="O27" s="30" t="s">
        <v>87</v>
      </c>
      <c r="P27" s="96" t="s">
        <v>121</v>
      </c>
      <c r="Q27" s="22" t="s">
        <v>19</v>
      </c>
    </row>
    <row r="28" spans="1:26" ht="26.25" customHeight="1" x14ac:dyDescent="0.3">
      <c r="A28" s="55"/>
      <c r="B28" s="56"/>
      <c r="C28" s="57"/>
      <c r="D28" s="57"/>
      <c r="E28" s="49" t="s">
        <v>42</v>
      </c>
      <c r="F28" s="58" t="s">
        <v>68</v>
      </c>
      <c r="G28" s="59">
        <v>4</v>
      </c>
      <c r="H28" s="60"/>
      <c r="I28" s="59">
        <f>SUM(I24:I27)</f>
        <v>10423</v>
      </c>
      <c r="J28" s="59">
        <f>SUM(J24:J27)</f>
        <v>117671</v>
      </c>
      <c r="K28" s="61"/>
      <c r="L28" s="61"/>
      <c r="M28" s="62"/>
      <c r="N28" s="62"/>
      <c r="O28" s="62"/>
      <c r="P28" s="63"/>
      <c r="Q28" s="64"/>
      <c r="R28" s="125" t="s">
        <v>130</v>
      </c>
      <c r="S28" s="125" t="s">
        <v>131</v>
      </c>
      <c r="T28" s="125" t="s">
        <v>132</v>
      </c>
      <c r="U28" s="125" t="s">
        <v>133</v>
      </c>
      <c r="V28" s="125" t="s">
        <v>134</v>
      </c>
      <c r="W28" s="125" t="s">
        <v>135</v>
      </c>
      <c r="X28" s="125" t="s">
        <v>136</v>
      </c>
      <c r="Y28" s="125" t="s">
        <v>137</v>
      </c>
      <c r="Z28" s="126" t="s">
        <v>138</v>
      </c>
    </row>
    <row r="29" spans="1:26" s="71" customFormat="1" ht="57" x14ac:dyDescent="0.3">
      <c r="A29" s="51" t="s">
        <v>69</v>
      </c>
      <c r="B29" s="21" t="s">
        <v>14</v>
      </c>
      <c r="C29" s="21" t="s">
        <v>14</v>
      </c>
      <c r="D29" s="21" t="s">
        <v>91</v>
      </c>
      <c r="E29" s="24" t="s">
        <v>91</v>
      </c>
      <c r="F29" s="25" t="s">
        <v>113</v>
      </c>
      <c r="G29" s="26" t="s">
        <v>70</v>
      </c>
      <c r="H29" s="52">
        <v>241</v>
      </c>
      <c r="I29" s="53">
        <v>11851</v>
      </c>
      <c r="J29" s="54">
        <v>138509</v>
      </c>
      <c r="K29" s="30" t="s">
        <v>17</v>
      </c>
      <c r="L29" s="31" t="s">
        <v>17</v>
      </c>
      <c r="M29" s="32" t="s">
        <v>82</v>
      </c>
      <c r="N29" s="30" t="s">
        <v>86</v>
      </c>
      <c r="O29" s="30" t="s">
        <v>87</v>
      </c>
      <c r="P29" s="30" t="s">
        <v>18</v>
      </c>
      <c r="Q29" s="22" t="s">
        <v>19</v>
      </c>
      <c r="R29" s="127">
        <v>43407</v>
      </c>
      <c r="S29" s="127">
        <v>40753</v>
      </c>
      <c r="T29" s="127">
        <v>28738</v>
      </c>
      <c r="U29" s="127">
        <v>18298</v>
      </c>
      <c r="V29" s="127">
        <v>3787</v>
      </c>
      <c r="W29" s="127">
        <v>1816</v>
      </c>
      <c r="X29" s="127">
        <v>0</v>
      </c>
      <c r="Y29" s="127">
        <v>1710</v>
      </c>
      <c r="Z29" s="128">
        <f>R29+S29+T29+U29+V29+W29+X29+Y29</f>
        <v>138509</v>
      </c>
    </row>
    <row r="30" spans="1:26" s="71" customFormat="1" ht="45.6" x14ac:dyDescent="0.3">
      <c r="A30" s="51" t="s">
        <v>71</v>
      </c>
      <c r="B30" s="21" t="s">
        <v>14</v>
      </c>
      <c r="C30" s="21" t="s">
        <v>14</v>
      </c>
      <c r="D30" s="74" t="s">
        <v>92</v>
      </c>
      <c r="E30" s="24" t="s">
        <v>92</v>
      </c>
      <c r="F30" s="25" t="s">
        <v>114</v>
      </c>
      <c r="G30" s="26" t="s">
        <v>70</v>
      </c>
      <c r="H30" s="52">
        <v>197</v>
      </c>
      <c r="I30" s="53">
        <v>14223</v>
      </c>
      <c r="J30" s="54">
        <v>168628</v>
      </c>
      <c r="K30" s="30" t="s">
        <v>17</v>
      </c>
      <c r="L30" s="31" t="s">
        <v>17</v>
      </c>
      <c r="M30" s="32" t="s">
        <v>82</v>
      </c>
      <c r="N30" s="30" t="s">
        <v>86</v>
      </c>
      <c r="O30" s="30" t="s">
        <v>87</v>
      </c>
      <c r="P30" s="30" t="s">
        <v>18</v>
      </c>
      <c r="Q30" s="22" t="s">
        <v>19</v>
      </c>
      <c r="R30" s="127">
        <v>44727</v>
      </c>
      <c r="S30" s="127">
        <v>42986</v>
      </c>
      <c r="T30" s="127">
        <v>37130</v>
      </c>
      <c r="U30" s="127">
        <v>25949</v>
      </c>
      <c r="V30" s="127">
        <v>10595</v>
      </c>
      <c r="W30" s="127">
        <v>3810</v>
      </c>
      <c r="X30" s="127">
        <v>144</v>
      </c>
      <c r="Y30" s="127">
        <v>3287</v>
      </c>
      <c r="Z30" s="128">
        <f t="shared" ref="Z30:Z36" si="0">R30+S30+T30+U30+V30+W30+X30+Y30</f>
        <v>168628</v>
      </c>
    </row>
    <row r="31" spans="1:26" s="71" customFormat="1" ht="34.200000000000003" x14ac:dyDescent="0.3">
      <c r="A31" s="51" t="s">
        <v>72</v>
      </c>
      <c r="B31" s="21" t="s">
        <v>14</v>
      </c>
      <c r="C31" s="21" t="s">
        <v>14</v>
      </c>
      <c r="D31" s="74" t="s">
        <v>93</v>
      </c>
      <c r="E31" s="24" t="s">
        <v>93</v>
      </c>
      <c r="F31" s="25" t="s">
        <v>115</v>
      </c>
      <c r="G31" s="26" t="s">
        <v>70</v>
      </c>
      <c r="H31" s="52">
        <v>230</v>
      </c>
      <c r="I31" s="53">
        <v>15670</v>
      </c>
      <c r="J31" s="54">
        <v>180357</v>
      </c>
      <c r="K31" s="30" t="s">
        <v>17</v>
      </c>
      <c r="L31" s="31" t="s">
        <v>17</v>
      </c>
      <c r="M31" s="32" t="s">
        <v>82</v>
      </c>
      <c r="N31" s="30" t="s">
        <v>86</v>
      </c>
      <c r="O31" s="30" t="s">
        <v>87</v>
      </c>
      <c r="P31" s="30" t="s">
        <v>18</v>
      </c>
      <c r="Q31" s="22" t="s">
        <v>19</v>
      </c>
      <c r="R31" s="127">
        <v>60335</v>
      </c>
      <c r="S31" s="127">
        <v>53204</v>
      </c>
      <c r="T31" s="127">
        <v>34583</v>
      </c>
      <c r="U31" s="127">
        <v>30502</v>
      </c>
      <c r="V31" s="127">
        <v>1733</v>
      </c>
      <c r="W31" s="127">
        <v>0</v>
      </c>
      <c r="X31" s="127">
        <v>0</v>
      </c>
      <c r="Y31" s="127">
        <v>0</v>
      </c>
      <c r="Z31" s="128">
        <f t="shared" si="0"/>
        <v>180357</v>
      </c>
    </row>
    <row r="32" spans="1:26" s="71" customFormat="1" ht="68.400000000000006" x14ac:dyDescent="0.3">
      <c r="A32" s="51" t="s">
        <v>74</v>
      </c>
      <c r="B32" s="21" t="s">
        <v>14</v>
      </c>
      <c r="C32" s="21" t="s">
        <v>14</v>
      </c>
      <c r="D32" s="74" t="s">
        <v>94</v>
      </c>
      <c r="E32" s="24" t="s">
        <v>94</v>
      </c>
      <c r="F32" s="97" t="s">
        <v>117</v>
      </c>
      <c r="G32" s="26" t="s">
        <v>70</v>
      </c>
      <c r="H32" s="52">
        <v>154</v>
      </c>
      <c r="I32" s="53">
        <v>11922</v>
      </c>
      <c r="J32" s="54">
        <v>148621</v>
      </c>
      <c r="K32" s="30" t="s">
        <v>17</v>
      </c>
      <c r="L32" s="31" t="s">
        <v>17</v>
      </c>
      <c r="M32" s="90" t="s">
        <v>99</v>
      </c>
      <c r="N32" s="30" t="s">
        <v>86</v>
      </c>
      <c r="O32" s="30" t="s">
        <v>87</v>
      </c>
      <c r="P32" s="30" t="s">
        <v>18</v>
      </c>
      <c r="Q32" s="22" t="s">
        <v>19</v>
      </c>
      <c r="R32" s="127">
        <v>43248</v>
      </c>
      <c r="S32" s="127">
        <v>44027</v>
      </c>
      <c r="T32" s="127">
        <v>34733</v>
      </c>
      <c r="U32" s="127">
        <v>17385</v>
      </c>
      <c r="V32" s="127">
        <v>6319</v>
      </c>
      <c r="W32" s="127">
        <v>1749</v>
      </c>
      <c r="X32" s="127">
        <v>382</v>
      </c>
      <c r="Y32" s="127">
        <v>778</v>
      </c>
      <c r="Z32" s="128">
        <f t="shared" si="0"/>
        <v>148621</v>
      </c>
    </row>
    <row r="33" spans="1:26" s="71" customFormat="1" ht="57" x14ac:dyDescent="0.3">
      <c r="A33" s="51" t="s">
        <v>81</v>
      </c>
      <c r="B33" s="21" t="s">
        <v>14</v>
      </c>
      <c r="C33" s="21" t="s">
        <v>14</v>
      </c>
      <c r="D33" s="74" t="s">
        <v>96</v>
      </c>
      <c r="E33" s="24" t="s">
        <v>96</v>
      </c>
      <c r="F33" s="98" t="s">
        <v>118</v>
      </c>
      <c r="G33" s="26" t="s">
        <v>70</v>
      </c>
      <c r="H33" s="52">
        <v>165</v>
      </c>
      <c r="I33" s="53">
        <v>17362</v>
      </c>
      <c r="J33" s="54">
        <v>206251</v>
      </c>
      <c r="K33" s="30" t="s">
        <v>17</v>
      </c>
      <c r="L33" s="31" t="s">
        <v>17</v>
      </c>
      <c r="M33" s="89" t="s">
        <v>99</v>
      </c>
      <c r="N33" s="30" t="s">
        <v>86</v>
      </c>
      <c r="O33" s="30" t="s">
        <v>87</v>
      </c>
      <c r="P33" s="30" t="s">
        <v>18</v>
      </c>
      <c r="Q33" s="22" t="s">
        <v>19</v>
      </c>
      <c r="R33" s="127">
        <v>55591</v>
      </c>
      <c r="S33" s="127">
        <v>51104</v>
      </c>
      <c r="T33" s="127">
        <v>42943</v>
      </c>
      <c r="U33" s="127">
        <v>28459</v>
      </c>
      <c r="V33" s="127">
        <v>8714</v>
      </c>
      <c r="W33" s="127">
        <v>6748</v>
      </c>
      <c r="X33" s="127">
        <v>6000</v>
      </c>
      <c r="Y33" s="127">
        <v>6692</v>
      </c>
      <c r="Z33" s="128">
        <f t="shared" si="0"/>
        <v>206251</v>
      </c>
    </row>
    <row r="34" spans="1:26" s="71" customFormat="1" ht="57" x14ac:dyDescent="0.3">
      <c r="A34" s="51" t="s">
        <v>95</v>
      </c>
      <c r="B34" s="21" t="s">
        <v>14</v>
      </c>
      <c r="C34" s="21" t="s">
        <v>14</v>
      </c>
      <c r="D34" s="74" t="s">
        <v>90</v>
      </c>
      <c r="E34" s="24" t="s">
        <v>116</v>
      </c>
      <c r="F34" s="97" t="s">
        <v>119</v>
      </c>
      <c r="G34" s="26" t="s">
        <v>70</v>
      </c>
      <c r="H34" s="52">
        <v>241</v>
      </c>
      <c r="I34" s="53">
        <v>27289</v>
      </c>
      <c r="J34" s="54">
        <v>291580</v>
      </c>
      <c r="K34" s="30" t="s">
        <v>17</v>
      </c>
      <c r="L34" s="31" t="s">
        <v>17</v>
      </c>
      <c r="M34" s="90" t="s">
        <v>99</v>
      </c>
      <c r="N34" s="30" t="s">
        <v>86</v>
      </c>
      <c r="O34" s="30" t="s">
        <v>87</v>
      </c>
      <c r="P34" s="30" t="s">
        <v>18</v>
      </c>
      <c r="Q34" s="22" t="s">
        <v>19</v>
      </c>
      <c r="R34" s="127">
        <v>92726</v>
      </c>
      <c r="S34" s="127">
        <v>80009</v>
      </c>
      <c r="T34" s="127">
        <v>58759</v>
      </c>
      <c r="U34" s="127">
        <v>41370</v>
      </c>
      <c r="V34" s="127">
        <v>16291</v>
      </c>
      <c r="W34" s="127">
        <v>937</v>
      </c>
      <c r="X34" s="127">
        <v>154</v>
      </c>
      <c r="Y34" s="127">
        <v>1334</v>
      </c>
      <c r="Z34" s="128">
        <f t="shared" si="0"/>
        <v>291580</v>
      </c>
    </row>
    <row r="35" spans="1:26" s="71" customFormat="1" ht="57" x14ac:dyDescent="0.3">
      <c r="A35" s="51" t="s">
        <v>97</v>
      </c>
      <c r="B35" s="21" t="s">
        <v>14</v>
      </c>
      <c r="C35" s="21" t="s">
        <v>14</v>
      </c>
      <c r="D35" s="74" t="s">
        <v>89</v>
      </c>
      <c r="E35" s="24" t="s">
        <v>89</v>
      </c>
      <c r="F35" s="97" t="s">
        <v>120</v>
      </c>
      <c r="G35" s="26" t="s">
        <v>70</v>
      </c>
      <c r="H35" s="52">
        <v>219</v>
      </c>
      <c r="I35" s="53">
        <v>16672</v>
      </c>
      <c r="J35" s="54">
        <v>181402</v>
      </c>
      <c r="K35" s="30" t="s">
        <v>17</v>
      </c>
      <c r="L35" s="31" t="s">
        <v>17</v>
      </c>
      <c r="M35" s="88" t="s">
        <v>99</v>
      </c>
      <c r="N35" s="30" t="s">
        <v>86</v>
      </c>
      <c r="O35" s="30" t="s">
        <v>87</v>
      </c>
      <c r="P35" s="30" t="s">
        <v>18</v>
      </c>
      <c r="Q35" s="22" t="s">
        <v>19</v>
      </c>
      <c r="R35" s="127">
        <v>61921</v>
      </c>
      <c r="S35" s="127">
        <v>57986</v>
      </c>
      <c r="T35" s="127">
        <v>45362</v>
      </c>
      <c r="U35" s="127">
        <v>16111</v>
      </c>
      <c r="V35" s="127">
        <v>22</v>
      </c>
      <c r="W35" s="127">
        <v>0</v>
      </c>
      <c r="X35" s="127">
        <v>0</v>
      </c>
      <c r="Y35" s="127">
        <v>0</v>
      </c>
      <c r="Z35" s="128">
        <f t="shared" si="0"/>
        <v>181402</v>
      </c>
    </row>
    <row r="36" spans="1:26" s="71" customFormat="1" ht="34.200000000000003" x14ac:dyDescent="0.3">
      <c r="A36" s="51" t="s">
        <v>98</v>
      </c>
      <c r="B36" s="21" t="s">
        <v>14</v>
      </c>
      <c r="C36" s="21" t="s">
        <v>14</v>
      </c>
      <c r="D36" s="21" t="s">
        <v>14</v>
      </c>
      <c r="E36" s="117" t="s">
        <v>110</v>
      </c>
      <c r="F36" s="99" t="s">
        <v>84</v>
      </c>
      <c r="G36" s="26" t="s">
        <v>70</v>
      </c>
      <c r="H36" s="118">
        <v>259</v>
      </c>
      <c r="I36" s="53">
        <v>6419</v>
      </c>
      <c r="J36" s="54">
        <v>72172</v>
      </c>
      <c r="K36" s="30" t="s">
        <v>17</v>
      </c>
      <c r="L36" s="31" t="s">
        <v>17</v>
      </c>
      <c r="M36" s="32" t="s">
        <v>82</v>
      </c>
      <c r="N36" s="30" t="s">
        <v>86</v>
      </c>
      <c r="O36" s="30" t="s">
        <v>87</v>
      </c>
      <c r="P36" s="30" t="s">
        <v>18</v>
      </c>
      <c r="Q36" s="22" t="s">
        <v>100</v>
      </c>
      <c r="R36" s="127">
        <v>20526</v>
      </c>
      <c r="S36" s="127">
        <v>17924</v>
      </c>
      <c r="T36" s="127">
        <v>15322</v>
      </c>
      <c r="U36" s="127">
        <v>9584</v>
      </c>
      <c r="V36" s="127">
        <v>3573</v>
      </c>
      <c r="W36" s="127">
        <v>2373</v>
      </c>
      <c r="X36" s="127">
        <v>1593</v>
      </c>
      <c r="Y36" s="127">
        <v>1277</v>
      </c>
      <c r="Z36" s="128">
        <f t="shared" si="0"/>
        <v>72172</v>
      </c>
    </row>
    <row r="37" spans="1:26" ht="24.75" customHeight="1" x14ac:dyDescent="0.3">
      <c r="A37" s="55"/>
      <c r="B37" s="56"/>
      <c r="C37" s="57"/>
      <c r="D37" s="57"/>
      <c r="E37" s="49" t="s">
        <v>42</v>
      </c>
      <c r="F37" s="58" t="s">
        <v>73</v>
      </c>
      <c r="G37" s="59">
        <v>8</v>
      </c>
      <c r="H37" s="60">
        <f>SUM(H29:H36)</f>
        <v>1706</v>
      </c>
      <c r="I37" s="59">
        <f>SUM(I29:I36)</f>
        <v>121408</v>
      </c>
      <c r="J37" s="40">
        <f>SUM(J29:J36)</f>
        <v>1387520</v>
      </c>
      <c r="K37" s="135"/>
      <c r="L37" s="135"/>
      <c r="M37" s="136"/>
      <c r="N37" s="136"/>
      <c r="O37" s="136"/>
      <c r="P37" s="137"/>
      <c r="Q37" s="138"/>
    </row>
    <row r="38" spans="1:26" ht="36.75" customHeight="1" x14ac:dyDescent="0.3">
      <c r="A38" s="139" t="s">
        <v>75</v>
      </c>
      <c r="B38" s="140"/>
      <c r="C38" s="140"/>
      <c r="D38" s="140"/>
      <c r="E38" s="140"/>
      <c r="F38" s="140"/>
      <c r="G38" s="140"/>
      <c r="H38" s="141"/>
      <c r="I38" s="95">
        <f>I37+I28+I23+I15+I13</f>
        <v>160077</v>
      </c>
      <c r="J38" s="94">
        <f>J37+J28+J23+J15+J13</f>
        <v>1820479</v>
      </c>
      <c r="K38" s="65"/>
      <c r="L38" s="65"/>
      <c r="M38" s="65"/>
      <c r="N38" s="65"/>
      <c r="O38" s="65"/>
      <c r="P38" s="65"/>
      <c r="Q38" s="65"/>
    </row>
    <row r="42" spans="1:26" ht="146.25" customHeight="1" x14ac:dyDescent="0.3">
      <c r="B42" s="116" t="s">
        <v>122</v>
      </c>
      <c r="C42" s="116" t="s">
        <v>123</v>
      </c>
      <c r="D42" s="116" t="s">
        <v>124</v>
      </c>
      <c r="E42" s="116" t="s">
        <v>125</v>
      </c>
      <c r="F42" s="116" t="s">
        <v>126</v>
      </c>
      <c r="G42" s="116" t="s">
        <v>129</v>
      </c>
      <c r="H42" s="116" t="s">
        <v>128</v>
      </c>
      <c r="I42" s="107"/>
    </row>
    <row r="43" spans="1:26" ht="15" customHeight="1" x14ac:dyDescent="0.3">
      <c r="B43" s="113" t="s">
        <v>63</v>
      </c>
      <c r="C43" s="103">
        <v>7</v>
      </c>
      <c r="D43" s="102"/>
      <c r="E43" s="102"/>
      <c r="F43" s="100" t="s">
        <v>18</v>
      </c>
      <c r="G43" s="106">
        <v>3556</v>
      </c>
      <c r="H43" s="106">
        <v>533</v>
      </c>
      <c r="I43" s="107"/>
    </row>
    <row r="44" spans="1:26" ht="15" customHeight="1" x14ac:dyDescent="0.3">
      <c r="B44" s="113" t="s">
        <v>68</v>
      </c>
      <c r="C44" s="103">
        <v>2</v>
      </c>
      <c r="D44" s="102"/>
      <c r="E44" s="102"/>
      <c r="F44" s="100" t="s">
        <v>18</v>
      </c>
      <c r="G44" s="106">
        <v>82706</v>
      </c>
      <c r="H44" s="106">
        <v>12406</v>
      </c>
      <c r="I44" s="107"/>
    </row>
    <row r="45" spans="1:26" ht="15" customHeight="1" x14ac:dyDescent="0.3">
      <c r="B45" s="113" t="s">
        <v>68</v>
      </c>
      <c r="C45" s="103">
        <v>2</v>
      </c>
      <c r="D45" s="102"/>
      <c r="E45" s="102"/>
      <c r="F45" s="100" t="s">
        <v>121</v>
      </c>
      <c r="G45" s="106">
        <v>34965</v>
      </c>
      <c r="H45" s="106">
        <v>5246</v>
      </c>
      <c r="I45" s="107"/>
    </row>
    <row r="46" spans="1:26" ht="15" customHeight="1" x14ac:dyDescent="0.3">
      <c r="B46" s="114" t="s">
        <v>43</v>
      </c>
      <c r="C46" s="104">
        <v>8</v>
      </c>
      <c r="D46" s="100"/>
      <c r="E46" s="100"/>
      <c r="F46" s="100" t="s">
        <v>18</v>
      </c>
      <c r="G46" s="105">
        <v>222326</v>
      </c>
      <c r="H46" s="106">
        <v>33349</v>
      </c>
      <c r="I46" s="108"/>
    </row>
    <row r="47" spans="1:26" ht="15" customHeight="1" x14ac:dyDescent="0.3">
      <c r="B47" s="114" t="s">
        <v>46</v>
      </c>
      <c r="C47" s="104">
        <v>1</v>
      </c>
      <c r="D47" s="100"/>
      <c r="E47" s="100"/>
      <c r="F47" s="100" t="s">
        <v>18</v>
      </c>
      <c r="G47" s="105">
        <v>89406</v>
      </c>
      <c r="H47" s="106">
        <v>13411</v>
      </c>
      <c r="I47" s="108"/>
    </row>
    <row r="48" spans="1:26" ht="15" customHeight="1" x14ac:dyDescent="0.3">
      <c r="B48" s="114" t="s">
        <v>73</v>
      </c>
      <c r="C48" s="104">
        <v>8</v>
      </c>
      <c r="D48" s="100">
        <v>1706</v>
      </c>
      <c r="E48" s="101">
        <f>243*24*D48</f>
        <v>9949392</v>
      </c>
      <c r="F48" s="100" t="s">
        <v>18</v>
      </c>
      <c r="G48" s="105">
        <v>1387520</v>
      </c>
      <c r="H48" s="106">
        <v>208128</v>
      </c>
      <c r="I48" s="108"/>
    </row>
    <row r="49" spans="2:9" ht="32.25" customHeight="1" x14ac:dyDescent="0.3">
      <c r="B49" s="115" t="s">
        <v>127</v>
      </c>
      <c r="C49" s="110">
        <f>SUM(C43:C48)</f>
        <v>28</v>
      </c>
      <c r="D49" s="110">
        <f>SUM(D48)</f>
        <v>1706</v>
      </c>
      <c r="E49" s="111">
        <f>SUM(E48)</f>
        <v>9949392</v>
      </c>
      <c r="F49" s="110"/>
      <c r="G49" s="111">
        <f>SUM(G43:G48)</f>
        <v>1820479</v>
      </c>
      <c r="H49" s="112">
        <f>SUM(H43:H48)</f>
        <v>273073</v>
      </c>
      <c r="I49" s="109"/>
    </row>
  </sheetData>
  <mergeCells count="6">
    <mergeCell ref="A38:H38"/>
    <mergeCell ref="A1:B1"/>
    <mergeCell ref="F1:H1"/>
    <mergeCell ref="K1:Q1"/>
    <mergeCell ref="K2:Q2"/>
    <mergeCell ref="I3:J3"/>
  </mergeCells>
  <phoneticPr fontId="14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Aleksandra Alex</cp:lastModifiedBy>
  <cp:lastPrinted>2021-10-28T11:11:01Z</cp:lastPrinted>
  <dcterms:created xsi:type="dcterms:W3CDTF">2019-11-06T12:16:41Z</dcterms:created>
  <dcterms:modified xsi:type="dcterms:W3CDTF">2021-12-03T09:13:34Z</dcterms:modified>
</cp:coreProperties>
</file>