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1"/>
  </bookViews>
  <sheets>
    <sheet name="cz. 1-2" sheetId="1" r:id="rId1"/>
    <sheet name="cz. 3-6 " sheetId="2" r:id="rId2"/>
    <sheet name="cz.7-8" sheetId="3" r:id="rId3"/>
    <sheet name="akcesoraia do urządzeń" sheetId="4" state="hidden" r:id="rId4"/>
    <sheet name="Arkusz2" sheetId="5" state="hidden" r:id="rId5"/>
    <sheet name="Arkusz3" sheetId="6" state="hidden" r:id="rId6"/>
    <sheet name="Arkusz4" sheetId="7" state="hidden" r:id="rId7"/>
    <sheet name="cz.9-11" sheetId="8" r:id="rId8"/>
    <sheet name="cz. 12 - 17" sheetId="9" r:id="rId9"/>
    <sheet name="cz.18-25" sheetId="10" r:id="rId10"/>
    <sheet name="Arkusz11" sheetId="11" state="hidden" r:id="rId11"/>
  </sheets>
  <definedNames>
    <definedName name="_xlnm.Print_Area" localSheetId="0">'cz. 1-2'!$A$1:$Q$29</definedName>
    <definedName name="_xlnm.Print_Area" localSheetId="8">'cz. 12 - 17'!$A$1:$P$143</definedName>
    <definedName name="_xlnm.Print_Area" localSheetId="1">'cz. 3-6 '!$A$1:$N$40</definedName>
    <definedName name="_xlnm.Print_Area" localSheetId="9">'cz.18-25'!$A$9:$M$58</definedName>
    <definedName name="_xlnm.Print_Area" localSheetId="2">'cz.7-8'!$A$1:$L$47</definedName>
    <definedName name="_xlnm.Print_Area" localSheetId="7">'cz.9-11'!$A$1:$L$59</definedName>
  </definedNames>
  <calcPr fullCalcOnLoad="1"/>
</workbook>
</file>

<file path=xl/sharedStrings.xml><?xml version="1.0" encoding="utf-8"?>
<sst xmlns="http://schemas.openxmlformats.org/spreadsheetml/2006/main" count="1311" uniqueCount="426">
  <si>
    <t xml:space="preserve">Część nr 1 </t>
  </si>
  <si>
    <t>lp.</t>
  </si>
  <si>
    <t>kod CPV</t>
  </si>
  <si>
    <t>Nazwa wyrobu medycznego</t>
  </si>
  <si>
    <t>rozmiar</t>
  </si>
  <si>
    <t xml:space="preserve">jedn. miary  </t>
  </si>
  <si>
    <t>ilość</t>
  </si>
  <si>
    <t>cena jedn. netto                   ( zł )</t>
  </si>
  <si>
    <t>stawka podatku VAT  ( % )</t>
  </si>
  <si>
    <t>cena jedn.             brutto                     ( zł )</t>
  </si>
  <si>
    <t>wartość netto         ( zł )</t>
  </si>
  <si>
    <t>wartość VAT      ( zł )</t>
  </si>
  <si>
    <t>wartość  brutto  (zł )</t>
  </si>
  <si>
    <t xml:space="preserve">producent       numer katalogowy </t>
  </si>
  <si>
    <t>1.</t>
  </si>
  <si>
    <t>33141320-9</t>
  </si>
  <si>
    <t>IGŁA DO ZNIECZULEŃ PODPAJĘCZYNÓWKOWYCH STANDARD  X do 90 mm</t>
  </si>
  <si>
    <t>19G</t>
  </si>
  <si>
    <t>szt</t>
  </si>
  <si>
    <t>2.</t>
  </si>
  <si>
    <t>22G</t>
  </si>
  <si>
    <t>3.</t>
  </si>
  <si>
    <t>IGŁA DO ZNIECZULEŃ PODPAJĘCZYÓWKOWYCH z igła prowadzącą 20G x 38 mm  PENCIL POINT     X ok..90 mm</t>
  </si>
  <si>
    <t>25G</t>
  </si>
  <si>
    <t>4.</t>
  </si>
  <si>
    <t>26G</t>
  </si>
  <si>
    <t>5.</t>
  </si>
  <si>
    <t>IGŁA DO ZNIECZULEŃ PODPAJĘCZYÓWKOWYCH z igłą prowadzącą 22G x 38 mm PENCIL POINT   0,4  X ok..90 mm</t>
  </si>
  <si>
    <t>27G</t>
  </si>
  <si>
    <t>6.</t>
  </si>
  <si>
    <t>33141000-0</t>
  </si>
  <si>
    <t>ZESTAW STERYLNY DO ZNIECZULEŃ ZEWNĄTRZOPONOWYCH,  sterylny z igłą typu Tuohy 18Gx80mm+ cewnik ZE 20G-0,45 x850mm + filtr płaski0,2 mikrometra+ łącznik cewnika+ strzykawka niskooporowa</t>
  </si>
  <si>
    <t>7.</t>
  </si>
  <si>
    <t>33141642-2</t>
  </si>
  <si>
    <t>INTRODUKTOR Z ZASTAWKĄ</t>
  </si>
  <si>
    <t>6F,7F</t>
  </si>
  <si>
    <t>8.</t>
  </si>
  <si>
    <t>ZESTAW DO DRENAŻU PRZEZSKORNEGO met. Dwustopniową rozszerzony</t>
  </si>
  <si>
    <t>9.</t>
  </si>
  <si>
    <t>ZESTAW DO DRENAŻU PRZEZSKORNEGO met. Jednostopniową</t>
  </si>
  <si>
    <t>10.</t>
  </si>
  <si>
    <t>ZESTAW DO DIALIZY TRZYKANAŁOWY 12F 18 cm</t>
  </si>
  <si>
    <t>11.</t>
  </si>
  <si>
    <t>KATETER DO EMBOLEKTOMII</t>
  </si>
  <si>
    <t>3F,4F,5F,6F,7F</t>
  </si>
  <si>
    <t>razem</t>
  </si>
  <si>
    <t>Część nr 2</t>
  </si>
  <si>
    <t>opis wyrobu medycznego</t>
  </si>
  <si>
    <t>wartość netto        ( zł )</t>
  </si>
  <si>
    <t>Zestaw do znieczulenia łączonego podpajęczynówkowego i zewnątrzoponowego , sterylny z igłą typ Tuohy 18G z  dodatkowym otworem w osi igły, igła podpajęczynówkowa typu Pencil Point lub Quincke, cewnik zewnątrzoponowy, łącznik do cewnika, filtr płaski 0,2um, PinPad- mocowanie filtra do skóry+ strzykawka niskooporowa</t>
  </si>
  <si>
    <t>PODWIESZKI NACZYNIOWE x 5 szt</t>
  </si>
  <si>
    <t>op.</t>
  </si>
  <si>
    <t>PRZEDŁUŻACZ DO POMPY INFUZYJNEJ Z KRANIKIEM TRÓJDROŻNYM, przezroczysty, długość 150 cm,
z końcówkami luer-lock (dren do pompy).Kranik posiada mechanizm obrotowy, który zapewnia zmianę pozycji co 45° w zakresie 360° z
możliwością przetaczania tłuszczy i cystostatyków . Wykonane z tworzywa wolnego od ftalanów,
DEHP- polietylen PE. Kranik odporny na ciśnienie do 4,5 bar.
Produkt sterylny.</t>
  </si>
  <si>
    <t>suma</t>
  </si>
  <si>
    <t>Część nr 3</t>
  </si>
  <si>
    <t>Rozmiar</t>
  </si>
  <si>
    <t>j.miary</t>
  </si>
  <si>
    <t>Ilość</t>
  </si>
  <si>
    <t>cena jednost. netto                 ( zł )</t>
  </si>
  <si>
    <t>stawka podatku VAT   ( % )</t>
  </si>
  <si>
    <t>cena jednostk. brutto                ( zł )</t>
  </si>
  <si>
    <t>wartość VAT           ( zł )</t>
  </si>
  <si>
    <t>Wartość brutto         ( zł )</t>
  </si>
  <si>
    <t>Szczypce biopsyjne typu EndoJaw jednorazowego uzytku, łyżeczki z okienkiem typu szczęki aligatora; osłonka bezpieczna dla kanałów biopsyjnych endoskopów; długość narzędzia 1150 mm, maksymalna średnica części wprowadzanej do endoskopu1,9m; minimalna średnica kanału roboczego 2,0mm; każde narzędzie sterylne, oddzielnie zapakowane w pakiety; sterylizowane metodą radiacyjną( promienie gamma)x 20szt</t>
  </si>
  <si>
    <t>op</t>
  </si>
  <si>
    <t>Część nr 4</t>
  </si>
  <si>
    <t>33141600-8</t>
  </si>
  <si>
    <t>ZESTAW DO TRANSFUZJI WYMIENNEJ DLA NOWORODKA</t>
  </si>
  <si>
    <t>Część nr 5</t>
  </si>
  <si>
    <t>ZESTAW DO DRENAŻU WORKA OSIERDZIOWEGO met. Futymy</t>
  </si>
  <si>
    <t>7F,8F</t>
  </si>
  <si>
    <t>SZT.</t>
  </si>
  <si>
    <t>Część nr 6</t>
  </si>
  <si>
    <t>jedn. Miary</t>
  </si>
  <si>
    <t>33141624-0</t>
  </si>
  <si>
    <t>PRZYRZĄD DO PRZETACZANIA PŁYNÓW INFUZYJNYCH , sterylny, komora kroplowa wykonana z PP o długości min. 62 mm, całość wolna od ftalanów i lateksu ( informacja na opakowaniu jednostkowym), bez zawartości BPA;  igła biorcza ścięta dwupłaszczyznowo wykonana z ABS wzmocnionego włóknem szklanym, zacisk rolkowy wyposażony w uchwyt na dren oraz możliwość zabezpieczenia igły biorczej po użyciu, nazwa producenta na zaciskaczu, opakowanie kolorystyczne folia- papier</t>
  </si>
  <si>
    <t>PRZYRZĄD DO PRZETACZANIA KRWI, TRANSFUZJI, komora kroplowa wolna od PVC o długości min. 80mm w części przezroczystej, całość bez zawartości ftalanówi lateksu (informacja na opakowaniu jednostkowym),bez zawartości BPA, zacisk rolkowy wyposażony w uchwyt na dren oraz możliwość zabezpieczenia igły biorczej po użyciu, nazwa producenta bezpośrednio na przyrządzie, dren o dł. min.150 cm wyposażone w opaskę lub gumkę stabilizującą dren wewnątrz opakowania, opakowanie kolorystyczne folia-papier, sterylna</t>
  </si>
  <si>
    <t xml:space="preserve">PRZYRZĄD DO PRZETACZANIA PŁYNÓW LEKÓW ŚWIATŁOCZUŁYCH komora kroplowa wykonana z PP o długości min. 60mm w części przezroczystej (bez PCV), całość wolna od ftalanów( informacja na opakowaniu jednostkowym), bez zawartości BPA, igła biorcza dwukanałowa,  bez zawartości ftalanów i lateksu ,(informacja na opakowaniu jednostkowym), zacisk rolkowy wyposażony w uchwyt na dren oraz możliwość zabezpieczenia igły biorczej po użyciu, nazwa producenta bezpośrednio na przyrządzie, nazwa producenta bezpośrednio na przyrządzie, dren o dł. min.150 cm wyposażone w opaskę lub gumkę stabilizującą dren wewnątrz opakowania, jałowy, pojedynczo pakowany, sterylny </t>
  </si>
  <si>
    <t>PRZEDŁUŻACZ DO PRZETOCZEŃ do jednorazowego użytku. Sterylizowany tlenkiem etylenu. Stosowany na oddziałach intensywnej terapii, pediatrii i tam gdzie potrzebne jest długotrwałe podawanie leków,dren zakończony łącznikiem Luer i Luer Lock,, bez zawartośći ftalanów i lateksu (informacja na opakowaniu jednostkowym) -,średnica wewn. 1,24 mm,  jałowy - sterylizowany tlenkiem etylenu, 150 cm.  </t>
  </si>
  <si>
    <t>szt.</t>
  </si>
  <si>
    <t>33141310-6</t>
  </si>
  <si>
    <t>STRZYKAWKA DO POMP INFUZYJNYCH, jałowa, transparentna, posiadająca podwójne uszczelnienie tłoka, podwójną skalę pomiarową, kompatybilna z wszystkimi pompami infuzyjnymi</t>
  </si>
  <si>
    <t>STRZYKAWKA DO POMP INFUZYJNYCH BURSZTYNOWA, jałowa, transparentna, posiadająca podwójne uszczelnienie tłoka, podwójną skalę pomiarową, kompatybilna z wszystkimi pompami infuzyjnymi</t>
  </si>
  <si>
    <t>PRZEDŁUŻACZ DO POMPY INFUZYJNEJ do leków, bez zawartości  ftalanów  i lateksu( oznaczenie na opakowaniu jednostkowym), dren PCV dł 150 cm, końcówka Luer - lock, śr. Wew. 3 mm, zewn 4,1 mm, opakowanie blister pack</t>
  </si>
  <si>
    <t>PRZEDŁUŻACZ DO POMPY INFUZYJNEJ do leków, bez ftalanówi lateksu ( oznaczenie na opakowaniu jednostkowym) dren PCV dł 150 cm, końcówka Luer - lock, śr. Wew. 3 mm, zewn 4,1 mm, BURSZTYNOWY opakowanie blister pack</t>
  </si>
  <si>
    <t>KRANIK TRÓJDROŻNY Z DRENEM 100 cm , do infuzji  wykonany z materiału odpornego na działanie nawet bardzo agresywnych leków - poliamid , z pokrętłami w kolorze niebieskim  . Optyczna oraz wyczuwalna zmiana położenia pokrętła kranika co 45o . Produkt pakowany pojedynczo, sterylnie.</t>
  </si>
  <si>
    <t>STRZYKAWKA STERYLNA J.U. dwuczęściowa, 2 ml, skala do 3ml - wykonana z polipropylenu PP korpus, polietylenu PE tłok umożliwiający dokładną kontrolę wizualną podawanego leku, strzykawka posiada czytelną i niezmywalną podwójną/dwustronną  czarną skalę, stożek Luer zbieżnosc 6:%  kompatybilny z igłami j.u. położenie stożka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t>
  </si>
  <si>
    <t>STRZYKAWKA STERYLNA J.U. dwuczęściowa, 5 ml, skala do 6ml - wykonana z polipropylenu PP korpus, polietylenu PE tłok umożliwiający dokładną kontrolę wizualną podawanego leku, strzykawka posiada czytelną i niezmywalną podwójną/dwustronną  czarną skalę, stożek Luer zbieżnosc 6:%  kompatybilny z igłami j.u. położenie stożka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t>
  </si>
  <si>
    <t>12.</t>
  </si>
  <si>
    <t>STRZYKAWKA STERYLNA J.U. dwuczęściowa, 10 ml, skala do 12ml - wykonana z polipropylenu PP korpus, polietylenu PE tłok umożliwiający dokładną kontrolę wizualną podawanego leku, strzykawka posiada czytelną i niezmywalną podwójną/dwustronną  czarną skalę, stożek Luer zbieżnosc 6:%  kompatybilny z igłami j.u. położenie stożka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t>
  </si>
  <si>
    <t>13.</t>
  </si>
  <si>
    <t>STRZYKAWKA STERYLNA J.U. dwuczęściowa, 20 ml, skala do 24ml - wykonana z polipropylenu PP korpus, polietylenu PE tłok umożliwiający dokładną kontrolę wizualną podawanego leku, strzykawka posiada czytelną i niezmywalną podwójną/dwustronną  czarną skalę, stożek Luer zbieżnosc 6:%  kompatybilny z igłami j.u. położenie stożka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t>
  </si>
  <si>
    <t>poz. 5,6,10-13 muszą być od jednego producenta</t>
  </si>
  <si>
    <t>Część nr 7</t>
  </si>
  <si>
    <t>l.p.</t>
  </si>
  <si>
    <t>j. miary/rozmiar</t>
  </si>
  <si>
    <t>cena jedn. Netto (zł)</t>
  </si>
  <si>
    <t>stawka podatku VAT (%)</t>
  </si>
  <si>
    <t>cena jedn. Brutto (zł)</t>
  </si>
  <si>
    <t>wartość netto (zł)</t>
  </si>
  <si>
    <t>wartośc VAT (zł)</t>
  </si>
  <si>
    <t>wartość brutto (zł)</t>
  </si>
  <si>
    <t>RURKA TRACHEOTOMIJNA , z termowrażliwego PCV, z mankietem uszczelniającym niskociśnieniowym, z przeźroczystą ramką, z obrotowym, zintegrowanym łącznikiem 15 mm, anatomicznie ukształtowana, niebieski balonik kontrolny, rozmiar rurki i średnica mankietu na ramce , z ciągłą linią znacznika RTG, w zestawie tasiemka na szyję oraz mandryn , sterylna, w rozmiarach od 3,5 do 10 co 1/2 rozmiaru</t>
  </si>
  <si>
    <t>od 6 do10</t>
  </si>
  <si>
    <t xml:space="preserve">RURKA TRACHEOTMIJNA Z ODSYSANIEM ZNAD MANKIETU, z ruchomym szyldem, wykonana z termoplatycznego PCV, silikonowana. Kanał do odsysania wydzieliny znad mankietu wbudowany w ścianę rurki, dren odsysający zakończony uniwersalnym łącznikiem, mankiet niskociśnienowy, wysokoobjętnosci. Linia RTG na całej długości rurki. 2 tasiemki mocujące. bez lateksu, bez ftalanów. Rozmiary 5,0-10,0mm </t>
  </si>
  <si>
    <t>od 5 do 10</t>
  </si>
  <si>
    <t xml:space="preserve">RURKA TRACHEOTMIJNA Z ODSYSANIEM ZNAD MANKIETU, ze stałym szyldem, wykonana z termoplatycznego PCV, silikonowana. Kanał do odsysania wydzieliny znad mankietu wbudowany w ścianę rurki, dren odsysający zakończony uniwersalnym łącznikiem, mankiet niskociśnienowy, wysokoobjętnosci. Linia RTG na całej długości rurki. 2 tasiemki mocujące. bez lateksu, bez ftalanów. Rozmiary 5,0-10,0mm </t>
  </si>
  <si>
    <t>RURKA INTUBACYJNA BEZ MANKIETU , wykonana z termowrażliwego PCV , bez DEHP , bez lateksu , 2 oznaczenia rozmiaru rurki na korpusie , na łączniku ISO 15mm, końcówka rurki zaokrąglona , wygięta w kierunku wnętrza rurki i wyprofilowana w kształcie bawolego nosa , linia TRG na całej długości rurki , skalowana jednostronnie co 1cm , z otworem Murphy, do intubacji przez usta i nos. Podłużny boczny znacznik głębokości intubacji na zakończeniu rurki długości 1cm dla rozmiarów 2,0-3,0 długości 2cm dla rozmiarów 3,5-6,0. Powyżej dodatkowe trzy poprzeczne znaczniki głębokości intubacji dla rozmiarów 2,0-3,0 na wysokości 1cm, 2cm i 3cm od zakończenia rurki , a dla rozmiarów 3,5-6,0 na wysokości 2cm,3cm i 4cm od zakończenia rurki . Łącznik ISO 15mm kodowany kolorem dla optymalnego wyboru rozmiaru cewnika do odsysania zgodnie z normą PN-EN ISO 8836;2014-12 , sterylna , w rozmiarach od 2,0 do 6,0 co pół, opakowanie papier-folia.</t>
  </si>
  <si>
    <t>Od 2,0 do 6</t>
  </si>
  <si>
    <t>RURKA INTUBACYJNA WYKONANA Z TERMOWRAŻLIWEGO PCV , bez DEHP, bez lateksu z mankietem wysokoobjętościowym-niskociśnieniowym o kształcie walca z jednym znacznikiem głębokości intubacji nad mankietem dla rozmiarów 5,5; dwoma znacznikami od rozmiaru 6,0; oznaczenie rozmiaru rurki na korpusie , na łączniku ISO 15mm oraz na baloniku kontrolnym z podaniem średnicy mankietu od rozmiaru 5,0; końcówka rurki zaokrąglona , wygięta w kierunku wnętrza rurki i wyprofilowana w kształcie bawolego nosa , linia RTG na całej długości rurki , rurka skalowana jednostronnie co 1cm , z otworem Murpfy , dren i balonik kontrolny w kolorze innym niż korpus rurki , zmniejszony niskoprofilowy balonik kontrolny dla rozmiarów rurki od 3,0-4,5; łącznik ISO 15mm kodowany kolorem dla optymalnego wyboru rozmiaru cewnika do odsysania zgodnie z normą PN-EN ISO 8836:2014-12 sterylna , do intubacji przez usta i nos w rozmiarach od 3,0 do 10,0 co pół , opakowanie papier - folia.</t>
  </si>
  <si>
    <t>od 3 do 10</t>
  </si>
  <si>
    <t>RURKA INTUBACYJNA ZBROJONA Z MEDYCZNEGO PCV , bez DEHP , bez lateksu , wstępnie ukształtowana z mankietem wysokoobjętościowym - niskociśnieniowym o kształcie walca , z jednym znacznikiem głębokości intubacji nad mankietem dla rozmiarów do 5,5 ; dwoma znacznikami od rozmiaru 6,0; oznaczenie rozmiaru rurki na korpusie , na łączniku ISO 15mm oraz na baloniku kontrolnym z podaniem średnicy mankietu od rozmiaru 5,0; atraumatyczna , końcówka rurki zaokrąglona , wygięta w kierunku wnętrza rurki i wyprofilowana w kształcie bawolego nosa , linia TRG od zakończenia spirali do końca rurki , rurka skalowana jednostronnie co 1cm , z otworem Murphy, dren i balonik kontrolny w kolorze innym niż korpus rurki , zmniejszony niskoprofilowy balonik kontrolny dla rozmiarów rurki od 3,0-4,5; łącznik ISO 15mm kodowany kolorem dla optymalnego wyboru rozmiaru cewnika do odsysania zgodnie z normą PN-EN ISO 8836:2014-12 , sterylna , do intubacji przez usta i nos , w rozmiarach od 3,0 do 9,5 co pół , spirala metalowa całkowicie wtopiona w ściankę rurki na całej jej długości , opakowanie papier-folia</t>
  </si>
  <si>
    <t>od  6 do 9,5</t>
  </si>
  <si>
    <t>RURKA TRACHEOSTOMIJNA KAN Z MANKIETEM , FENESTRACYJNYM , rurka wykonana z termoplastycznego PVC , kaniule wew, idealnie dopasowane do rurki , mankiet niskociśnieniowy , wysokoobjętościowy w kształcie walca o cienkich ściankach , miękki szyld z zaczepem przegubowym , bagnetowe złącza , barwny kod rozmiarów , możliwość myci i dezynfekcji kaniul , prowadnica z oliwką z otworem na prowadnik Seldingera , bez lateksu , bez ftalanów , jałowa. W zestawie : rurka tracheostomijna KAN z mankietem , fenestracyjna , prowadnica , 1 kaniula wew. z łącznikiem 15mm , z otworami fenestracyjnymi , 1 kaniula wew. z łącznikiem 15mm bez otworów fenestracyjnych , 1 kaniula wew. z kołnierzem , z otworami fenestracyjnymi , miękka taśma mocująca , łącznik 15mm, nasadka foniacyjna , nasadka łącząca , korek dekaniulacyjny , nasadka kosmetyczna.</t>
  </si>
  <si>
    <t>od 6 do 9,5</t>
  </si>
  <si>
    <t xml:space="preserve">RURKA TRACHEOSTOMIJNA ZBROJONA PROSTA EXTRA DŁUGA (długość 155mm), szyld umożliwiający regulację długości rurki, znacznik głębokości wprowadzenia, jałowa </t>
  </si>
  <si>
    <t xml:space="preserve">RURKA TRACHEOSTOMIJNA Z RUCHOMYM SZYLDEM  z medycznego PCV, z mankietem, balonik kontrolny z oznaczeniem rozmiaru,  linia RTG na całej długości rurki,  znacznik głębokości wprowadzenia, jałowa </t>
  </si>
  <si>
    <t>RURKA USTNO GARDLOWA TYPU GUDEDEL, kod barwny dla każdego rozmiaru, sterylna, j.u. , pojedynczo pakowana</t>
  </si>
  <si>
    <t>40-120 mm,    90% ilości rozmiar 80 i 90 mm</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</si>
  <si>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</si>
  <si>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33141600-6</t>
  </si>
  <si>
    <t>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t>
  </si>
  <si>
    <t xml:space="preserve">STERYLNA MASKA KRTANIOWA JEDNORAZOWEGO UŻYTKU, z PCV, bez użebrowania, z kopułą maski o budowie chroniącej przed wklinowaniem nagłośni, z przezroczystym mankietem i rurką oddechową tworzącymi jedną całość, stabilizator uszczelnienia pomiędzy rurką i mankietem, ze wzmocnioną grzbietową częścią mankietu co chroni przed jego podwijaniem się w trakcie zakładania, z wbudowanym w ścianę rurki oddechowej na całej jej długości drenem do napełniania mankietu. Dren do napełniania mankietu wchodzący do stabilizatora uszczelnienia, opuszczający  ściankę rurki oddechowej pod kątem 45 stopni w obrębie konektora 15mm. Maska bez zawartości  lateksu, DEHP oraz bisfenolu (BPA). Rozmiar maski kodowany kolorem mankietu i balonika kontrolnego z dodatkowym oznaczeniem numerycznym na baloniku kontrolnym oraz na rurce oddechowej. Opakowanie sztywne typu blister odwzorowujące kształt produktu. Na opakowaniu instrukcja użycia.
Maska w rozmiarach i zakresach wagowych odpowiednio: dla roz 1 (&lt;5kg); dla roz 1,5 (5-10kg); dla roz 2 (10- 20kg);dla roz 2,5 (20-30kg); dla roz 3 (30-50kg); dla roz 4 (50-70kg) i dla roz 5 ( &gt;70kg). </t>
  </si>
  <si>
    <t>14.</t>
  </si>
  <si>
    <t xml:space="preserve">STERYLNA MASKA KRTANIOWA JEDNORAZOWEGO UŻYTKU z niskociśnieniowym mankietem powietrznym wyraźnie szerszym w odcinku proksymalnym, zwężającym się w kierunku dystalnym, wykonana z PVC bez DEHP, BPA i lateksu. Maska o wyprofilowanej anatomicznie około 90 stopni krzywiźnie rurki oddechowej z wbudowanym blokerem zgryzu z drenem wbudowanym w 1/3 dystalnej części rurki oddechowej maski. Kopuła maski o budowie chroniącej przed wklinowaniem nagłośni. Wzmocniona grzbietowa  część mankietu chroniąca przed jego podwijaniem się w trakcie zakładania. Maska wyposażona w kanał gastryczny, poprowadzony wzdłuż rurki oddechowej, zapewaniający swobodny przepływ treści żołądkowej, umożliwiający wprowadzenie sondy do żołądka we wszystkich rozmiarach maski. Rozmiary sond: 6Fr ( dla rozmiaru maski 1 i 1,5), 10Fr (dla rozmiaru maski 2 i 2,5) i 14Fr (dla rozmiarów maski 3-6). Ujście kanału gastrycznego w obrębie koniuszka maski krtaniowej w osi rurki oddechowej  Światło rurki oddechowej o okrągłym przekroju umożliwiającym intubację za pomocą standardowej rurki dotchawiczej. Na rurce oddechowej maski krtaniowej dwa poziome znaczniki, pełniące rolę wskaźnika położenia, oznaczenie rozmiaru, wagi pacjenta, objętości wypełnienia mankietu. Rozmiar maski kodowany kolorem mankietu i balonika kontrolnego z dodatkowym oznaczeniem numerycznym na baloniku kontrolnym oraz na rurce oddechowej. Informacje o braku DEHP, BPA i lateksu oznaczone na opakowaniu i  na proksymalnej części rurki oddechowej maski krtaniowej Maska w rozmiarach:  1 / 1.5 / 2 / 2.5 / 3 / 4 / 5 / 6 </t>
  </si>
  <si>
    <t>15.</t>
  </si>
  <si>
    <t>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 12 ; 14 i 16 Fr, kompatybilny z adapterem do dróg oddechowych</t>
  </si>
  <si>
    <t>16.</t>
  </si>
  <si>
    <t>Uniwersalny adapter do dróg oddechowych z obrotowym portem do połączenia obwodu oddechowego z obrotowym
portem do połączenia z rurką intubacyjną/  lub tracheotomijną, z potwierdzoną w instrukcji użycia możliwością
stosowania przez 7 dni, z portem dostępu w osi adaptera i rurki pozwalającym bez rozłączania  obwodu oddechowego oraz
bez rozłączania adaptera od rurki intubacyjnej/tracheostomijnej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t>
  </si>
  <si>
    <t>17.</t>
  </si>
  <si>
    <t>33141200-2</t>
  </si>
  <si>
    <r>
      <rPr>
        <sz val="10"/>
        <color indexed="58"/>
        <rFont val="Arial Narrow"/>
        <family val="2"/>
      </rPr>
      <t xml:space="preserve">CEWNIK FOLEY LATEKS OBUSTRONNIE SILIKONOWANY, DWUDROŻNY Z BALONEM, sterylny, pakowany jednostkowo , opakowanie folia- papier , </t>
    </r>
    <r>
      <rPr>
        <sz val="9"/>
        <color indexed="58"/>
        <rFont val="Arial Narrow"/>
        <family val="2"/>
      </rPr>
      <t xml:space="preserve">cewnik z plastikową zastawką zabezpieczającą przed przypadkowym opróżnieniem balonu </t>
    </r>
  </si>
  <si>
    <t>CH 6-CH24</t>
  </si>
  <si>
    <t>18.</t>
  </si>
  <si>
    <t>CEWNIK FOLEY LATEKS OBUSTRONNIE SILIKONOWANY, TRÓJDROŻNY Z BALONEM, sterylny, pakowany jednostkowo , opakowanie folia- papier</t>
  </si>
  <si>
    <t>CH 16-CH24</t>
  </si>
  <si>
    <t>19.</t>
  </si>
  <si>
    <r>
      <rPr>
        <sz val="10"/>
        <color indexed="58"/>
        <rFont val="Arial Narrow"/>
        <family val="2"/>
      </rPr>
      <t xml:space="preserve">CEWNIK NELATON jednodrożny, miękki , kod barwny oznaczający rozmiar, dł 40 cm, końcówka lejek, sterylny, pojedynczo pakowany , </t>
    </r>
    <r>
      <rPr>
        <sz val="9"/>
        <color indexed="58"/>
        <rFont val="Arial Narrow"/>
        <family val="2"/>
      </rPr>
      <t>cewniki z barwnym i numerycznym oznaczeniem rozmiaru na konektorze oraz fabrycznie oznakowanym rozmiarze na opakowaniu.</t>
    </r>
  </si>
  <si>
    <t xml:space="preserve"> CH8 do CH18</t>
  </si>
  <si>
    <t>20.</t>
  </si>
  <si>
    <t>CEWNIK TIEMANN  WYKONANY Z MIĘKKIEGO LATEKSU LUB MEDYCZNEGO PCV ,  obustronnie silikonowanego,jednodrożny,kod barwny oznaczający rozmiar, dł. 40 cm , końcówka lejek, sterylny,pojedynczo pakowany</t>
  </si>
  <si>
    <t>CH 8-CH 22</t>
  </si>
  <si>
    <t>21.</t>
  </si>
  <si>
    <t>CEWNIK FOLEY'A  Z KOŃCÓWKA TIEMANNA, przeźroczysty, wykonany ze 100% silikonu, balon 10 ml, w zestawie strzykawka z 10% roztworem gliceryny do napełniania balonu, sterylny, pakowany jednostkowo , z możliwością stosowania do 90 dni potwierdzone informacją fabrycznie nadrukowaną na opakowaniu jednostkowym lub w instrukcji obsługi.</t>
  </si>
  <si>
    <t>CH 14-CH20</t>
  </si>
  <si>
    <t>22.</t>
  </si>
  <si>
    <t xml:space="preserve">JEDNORAZOWA ŁYŻKA PLASTIKOWA TYP MILLER: Jednorazowa, plastikowa, światłowodowa łyżka do laryngoskopu kompatybilna z rękojeściami w standardzie ISO 7376 tzw. zielona specyfikacja (okrągłe oznaczenie koloru zielonego na mocowaniu łyżki). Wykonana z PCV niezawierającego ftalanów, sztywna, odporna na zagięcia i skręcanie. Światłowód akrylowy, o szerokim, owalnym przekroju od strony źródła światła, nieosłonięty, doświetlający wnętrze jamy ustnej i gardło. Oznaczenie CE, oznaczenie typu łyżki i rozmiaru – wszystkie umieszczone po przeciwnej stronie wyprowadzenia światłowodu. Wytrzymałe zatrzaski kulkowe zapewniające trwałe mocowanie w rękojeści. Zakończenie łyżki atraumatyczne, pogrubione. Opakowanie foliowe. Na opakowaniu numer serii i data produkcji, symbol „ jednorazowego użytku”, instrukcja użycia w języku angielskim. Termin przydatności do użycia – 5 lat od daty produkcji. Rozmiary Miller: 0/ 1 / 2 / 3. </t>
  </si>
  <si>
    <t>23.</t>
  </si>
  <si>
    <t>JEDNORAZOWA ŁYŻKA PLASTIKOWA TYP MACINTOSH: Łyżka do laryngoskopu , światłowodowa, jednorazowego użytku Kompatybilna z rękojeściami w standardzie ISO 7376 tzw. zielona specyfikacja (okrągłe oznaczenie koloru zielonego na mocowaniu łyżki),Wykonana z PCV,Niezawierającego ftalanów, Sztywna, odporna na zagięcia i skręcanie,Światłowód akrylowy, o szerokim, owalnym przekroju od strony źródła światła, nieosłonięty, doświetlający wnętrze jamy ustnej i gardło,Oznaczenie CE, symbol „jednorazowego użycia” oznaczenie typu łyżki i rozmiaru – wszystkie umieszczone po przeciwnej stronie wyprowadzenia światłowodu,Wytrzymałe zatrzaski kulkowe zapewniające trwałe mocowanie w rękojeści, Zakończenie łyżki atraumatyczne, wyraźnie zaokrąglone, pogrubione, Opakowanie foliowe, Na opakowaniu numer serii i data produkcji, Termin przydatności do użycia – 5 lat od daty produkcji, Rozmiary Macintosh: 2 / 3 / 4 /, Wymiary łyżek ( +/- 2mm ) odpowiednio (długość całkowita/długość robocza/szerokość końcówki dystalnej) dla: roz 2 (11,50 cm/9,70 cm/10,5mm), dla roz 3 (13,30 cm/11,70 cm/10,5mm), dla roz 4 (16,30 cm/14,70 cm/10,5mm),</t>
  </si>
  <si>
    <t xml:space="preserve"> 2,3,4</t>
  </si>
  <si>
    <t>24.</t>
  </si>
  <si>
    <t xml:space="preserve">JEDNORAZOWA ŁYŻKA METALOWA TYP MACINTOSH: 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rękojeści,Światłowód wykonany z polerowanego tworzywa sztucznego (akryl), dający mocne, światło,Światłowód nieosłonięty, doświetlający wnętrze jamy ustnej i gardło. Wyraźne oznakowanie typu i rozmiaru łyżki na części metalowej naniesione po przeciwnej stronie wyprowadzenia światłowodu Symbol „jednorazowego użytku” (przekreślona cyfra 2) na części plastikowej/mocowaniu łyżki, naniesione po przeciwnej stronie wyprowadzenia światłowodu,opakowanie folia-folia. Rozmiary Macintosh: 0 / 1 / 2 / 3 / 4 /. </t>
  </si>
  <si>
    <t xml:space="preserve">0, 1, 2 ,3 ,4 </t>
  </si>
  <si>
    <t>25.</t>
  </si>
  <si>
    <t>33141640-8</t>
  </si>
  <si>
    <t>DREN KEHRA silikonowy</t>
  </si>
  <si>
    <t>CH9-18</t>
  </si>
  <si>
    <t>26.</t>
  </si>
  <si>
    <t>ZESTAW DO KONIKOTOMII, jednorazowy, sterylny, gotowy do natychmiastowego użycia zestaw do wykonania konikotomii met. Bezpośredniego wkłucia z zabezpieczeniem przed uszkodzeniem tylnej ściany tchawicy lub przedniej ściany przełyku dzięki usuwalnemu ogranicznikowi głębokości wysunięcia kaniuli. W zestawie : kaniula oddechowa ( rurka ) do wentylacji bez mankietu z anatomicznie ukształtowaną ramką mocującą, atraumatyczna igła - introduktor, rozszerzalna silikonowa przestrzeń martwa, strzykawka do identyfikacji światła tchawicy, opaska mocująca z zapięciem na rzepy, rozmiar I.D 2 mm</t>
  </si>
  <si>
    <t>27.</t>
  </si>
  <si>
    <t xml:space="preserve"> ZESTAW DO KONIKOTOMII, jednorazowy, sterylny, gotowy do natychmiastowego użycia zestaw do wykonania konikotomii met. Bezpośredniego wkłucia z zabezpieczeniem przed uszkodzeniem tylnej ściany tchawicy lub przedniej ściany przełyku dzięki usuwalnemu ogranicznikowi głębokości wysunięcia kaniuli. W zestawie : kaniula oddechowa ( rurka ) do wentylacji bez mankietu z anatomicznie ukształtowaną ramką mocującą, atraumatyczna igła - introduktor, rozszerzalna silikonowa przestrzeń martwa,  strzykawka do identyfikacji światła tchawicy, opaska mocująca z zapięciem na rzepy, rozmiar I.D 4 mm</t>
  </si>
  <si>
    <t>28.</t>
  </si>
  <si>
    <t>ŁĄCZNIK PODWÓJNIE OBROTOWY do obwodów oddechowych, zatyczka 9 mm do portu do bronchoskopii, 3,5 mm do portu do odsysania, złącza 22M/15F od strony pacjenta i 15M od strony maszyny, jałowy</t>
  </si>
  <si>
    <t>29.</t>
  </si>
  <si>
    <t>ŁĄCZNIK Z KOLANKIEM PODWÓJNIE OBROTOWYM, dł. 15cm , z dodatkowymi silikonowymi pierścieniami uszczelniającymi od strony pacjenta i obwodu oddechowego, z rozciągalną giętką rurą dającą zróżnicowanie długości według potrzeb oraz możliwość umocowania w optymalnej pozycji dzięki pamięci kształtu, zatyczka portu do bronchoskopii o śr. 9,5 mm i portu do odsysania o śr.4 mm, z uchwytem zatyczki w osi pionowej, złącze 22M/15F od strony pacjenta, złącze 22F od strony maszyny, przestrzeń rozciągliwa w zakresie 70mm - 150 mm, jednorazowego użytku, sterylny.</t>
  </si>
  <si>
    <t>30.</t>
  </si>
  <si>
    <t>CEWNIK DO PODAWANIA TLENU DLA NOWORODKÓW, końcówka lejkowata, długość 180 - 210 cm, jałowy, pojedynczo pakowany pozbawionych szkodliwych substancji DEHP i BPA oraz z uniwersalna końcówką umożliwiającą podłączenie do aparatury wymagającej łącznika standardowego i łącznika gwintowanego.  Mikrobiologicznie czyste.</t>
  </si>
  <si>
    <t>31.</t>
  </si>
  <si>
    <t>CEWNIK DO PODAWANIA TLENU DLA DZIECI, końcowka lejkowata, długość 180 - 210 cm, jałowy, pojedynczo pakowany pozbawionych szkodliwych substancji DEHP i BPA oraz z uniwersalna końcówką umożliwiającą podłączenie do aparatury wymagającej łącznika standardowego i łącznika gwintowanego.  Mikrobiologicznie czyste.</t>
  </si>
  <si>
    <t>32.</t>
  </si>
  <si>
    <t>CEWNIK DO PODAWANIA TLENU DLA DOROSŁYCH, końcowka lejkowata, długość 180 - 210 cm, jałowy, pojedynczo pakowany  pozbawionych szkodliwych substancji DEHP i BPA oraz z uniwersalna końcówką umożliwiającą podłączenie do aparatury wymagającej łącznika standardowego i łącznika gwintowanego.  Mikrobiologicznie czyste.</t>
  </si>
  <si>
    <t>33.</t>
  </si>
  <si>
    <t>CEWNIK DO ODSYSANIA GÓRNYCH DRÓG ODDECHOWYCH TYPU VACUTIP rozmiar 10,12,14,16,18CH ,prosty z min. 2 otworami, długość robocza 535mm , stopień twardości Shore A min. 78</t>
  </si>
  <si>
    <t>34.</t>
  </si>
  <si>
    <t xml:space="preserve">CEWNIK DO ODSYSANIA Z GÓRNYCH DRÓG ODDECHOWYCH, atraumatyczny koniec, 2 naprzeciwległe otwory boczne, jałowy, pojedynczo pakowany w rozmiarach od CH6 do 24 . Cewniki do odsysania górnych dróg oddechowych w rozmiarach 6-20CH, mają posiadać barwne i numeryczne oznaczenia rozmiaru na konektorze oraz fabrycznie nadrukowane oznaczenia rozmiaru na opakowaniu z dwoma otworami bocznymi naprzeciwległymi o łącznej powierzchni mniejszej od otworu centralnego. </t>
  </si>
  <si>
    <t>Część nr 8</t>
  </si>
  <si>
    <t>producent, nr. katalogowy, podstawa dopuszczenia do obrotu</t>
  </si>
  <si>
    <t>BUTELKA DO DRENAŻU NISKOCIŚNIENIOWEGO RAN POOPERACYJNYCH PLASKA, polipropylen, sterylna, opakowanie folia- papier , 250 ml</t>
  </si>
  <si>
    <t>Część nr 9</t>
  </si>
  <si>
    <t>cena jedn.      brutto            ( zł )</t>
  </si>
  <si>
    <t xml:space="preserve">NASADKA DO TRANSFERU LEKU Z FIOLEK w systemie zamkniętym, bezigłowym  kompatybilna z pojemnikiem typu Ecoflac PLus.  </t>
  </si>
  <si>
    <t xml:space="preserve">szt. </t>
  </si>
  <si>
    <t>NATRIUM CHLORATUM  0,9% 100 ML w butelce typu Ecoflac, wymagane dwa niezależnie otwierane równocenne porty</t>
  </si>
  <si>
    <t>NATRIUM CHLORATUM 0,9% 250 ML w butelce typu Ecoflac, wymagane dwa niezależnie otwierane równocenne porty</t>
  </si>
  <si>
    <t>Część nr 10</t>
  </si>
  <si>
    <t>ZESTAW DO NAKŁUĆ OPŁUCNEJ zawierający worek na wydzielinę 2500 ml, strzykawkę, zawór automatyczny i trzy igły punkcyjne</t>
  </si>
  <si>
    <t>ZESTAW DO NAKŁUĆ OPŁUCNEJ zawierający worek na wydzielinę 2500 ml, strzykawkę, zawór automatyczny i igłę Veressa</t>
  </si>
  <si>
    <t>331411320-9</t>
  </si>
  <si>
    <t>IGŁA DO PUNKCJI MOSTKA do pobierania szpiku kostnego z mostka lub talerza biodrowego, zakres regulacji 25 -45 mm, uchwyt ze zdejmowalną nasadką motylkową</t>
  </si>
  <si>
    <t xml:space="preserve">IGŁA DO TREPANOBIOPSJI </t>
  </si>
  <si>
    <t>ZESTAW DO DRENAŻU KLATKI PIERSIOWEJ DWUBUTLOWY, plastikowy, butle 3000 ml, skalowane co 25 ml, jednorazowego użytku</t>
  </si>
  <si>
    <t xml:space="preserve">STERYLNE CZYŚCIKI DO DIATERMII, pojedynczo pakowane </t>
  </si>
  <si>
    <t xml:space="preserve">KLIPSY POLIMEROWE zatrzaskowe, niewchłanialne kompatybilne z klipsownicą Grena Ltd. Rozmiar XL do naczyń o średnicy 7-16mm. Magazynek zawiera 6 klipsów 1op=14 magazynków do każdego magazynka dołączona wklejka do kartoteki pacjenta zawierająca nazwę producenta nr katalogowy nr serii i datę ważności. </t>
  </si>
  <si>
    <t xml:space="preserve">op. </t>
  </si>
  <si>
    <t xml:space="preserve">KLIPSY TYTANOWE rozmiar M/L kompatybilne z klipsownicami producenta grena LTD kształt podkowy,przekrój poprzeczny w kształcie serca. Magazynki po 6szt. Do każdego magazynka dołączona wklejka do kartoteki pacjenta zawierająca nazwę producenta nr katalogowy nr serii i datę ważności. </t>
  </si>
  <si>
    <t>szt. (magazynków)</t>
  </si>
  <si>
    <t xml:space="preserve">WOREK DO EKSTRAKCJI MEMOBAG 200 ml </t>
  </si>
  <si>
    <t xml:space="preserve">WOREK DO EKSTRAKCJI MEMOBAG 400 ml </t>
  </si>
  <si>
    <t xml:space="preserve">WOREK DO EKSTRAKCJI MEMOBAG 800 ml </t>
  </si>
  <si>
    <t>Część nr 11</t>
  </si>
  <si>
    <t>Wartość brutto         (zł )</t>
  </si>
  <si>
    <t xml:space="preserve">SERWETA OCHRONNA NA STÓŁ OPERACYJNY, przeciwodleżynowa, 5-cio warstwowa, zintegrowana wielopunktowo – brak możliwości tworzenia zagięć i pofałdowań pod pacjentem, samowygładzająca się. Rdzeń chłonny z wyraźnym pikowanym wzorem ułatwiającym rozprowadzanie wilgoci. Wykonana z włókniny polipropylenowej, wysokochłonnej warstwy środkowej z SAP i spodniej pełnobarierowej, matowej (niebłyszczącej), teksturowanej folii polietylenowej, zabezpieczającej przed przesuwaniem się i ślizganiem podkładu po powierzchni. Certyfikaty jakościowe dla miejsca produkcji: ISO 13485, ISO 9001 i ISO 14001, wystawione przez jednostki notyfikowane.
Parametry:
- chłonność 3750 – 4000 ml/m2, (test potwierdzony badaniami wykonanymi w laboratorium akredytowanym zg. ISO 9073-6), wskaźnik chłonności min. 2000 %
- gramatura podstawowa: 240 g/m2 (+/- 10%), grubość folii polietylenowej min. 0,12 mm 
- wymiary: 102 x 230cm, rdzeń chłonny otoczony z każdej strony dodatkowymi marginesami nieprzeziernego laminatu na całej szerokości podkładu. 
- zgodne z ISO 9073-6: odprowadzanie wilgoci min. 65 mm w czasie 1 minuty, 
- pakowana po 20 sztuk/karton </t>
  </si>
  <si>
    <t xml:space="preserve">SERWETA OCHRONNA NA STÓŁ OPERACYJNY, przeciwodleżynowa, 5-cio warstwowa, zintegrowana wielopunktowo – brak możliwości tworzenia zagięć i pofałdowań pod pacjentem, samowygładzająca się. Rdzeń chłonny z wyraźnym pikowanym wzorem ułatwiającym rozprowadzanie wilgoci. Wykonana z włókniny polipropylenowej, wysokochłonnej warstwy środkowej z SAP i spodniej pełnobarierowej, matowej (niebłyszczącej), teksturowanej folii polietylenowej, zabezpieczającej przed przesuwaniem się i ślizganiem podkładu po powierzchni. Certyfikaty jakościowe dla miejsca produkcji: ISO 13485, ISO 9001 i ISO 14001, wystawione przez jednostki notyfikowane.
Parametry:
- chłonność 3750 – 4000 ml/m2, (test potwierdzony badaniami wykonanymi w laboratorium akredytowanym zg. ISO 9073-6), wskaźnik chłonności min. 2000 % 
- gramatura podstawowa: 240 g/m2 (+/- 10%), grubość folii polietylenowej min. 0,12 mm 
- wymiary: 102 x 152cm, rdzeń chłonny otoczony z każdej strony dodatkowymi marginesami nieprzeziernego laminatu na całej szerokości podkładu.
- zgodne z ISO 9073-6: odprowadzanie wilgoci min. 65 mm w czasie 1 minuty, 
- pakowana po 20 sztuk/karton </t>
  </si>
  <si>
    <t xml:space="preserve">3. </t>
  </si>
  <si>
    <t>STERYLNA SERWETA POD POŚLADKI o wymiarach 89x117 cm z niebieskiej folii PE z wysokochłonnym, poliestrowo – wiskozowym wzmocnieniem min. 41x41 cm w części podpośladkowej ze zintegrowaną oraz osłoną stołu, wykonanej z folii PE, która zabezpiecza przed zanieczyszczeniem oraz zintegrowaną torbą na płyny zaopatrzoną w kształtką usztywniającą, włókninowy filtr i port do ssaka z zatyczką. Opakowanie jednostkowe podwójne: wewnętrzne włókninowe i zewnętrzne torba foliowa z portami do sterylizacji zaopatrzona w 4 etykiety samoprzylepne do dokumentacji medycznej zawierające: numer katalogowy, numer lot, datę ważności oraz nazwę producenta. Sterylizacja EO.</t>
  </si>
  <si>
    <t>SUCHE, JEDNORAZOWE SZCZOTECZKI DO CHIRURGICZNEGO MYCIA RĄK i przedramion, wykonane z tworzywa (z jednej strony polietylenowe szczecinki jednakowej długości, a z drugiej gąbka poliuretanowa wysokiej gęstości 18+/-2kg/m3, wyposażone w czyścik do paznokci z polipropylenu, pakowane po 40 sztuk w karton służący jako podajnik szczoteczek. Sterylizacja tlenkiem etylenu.
Rozmiar szczoteczki: 79x50x40 mm</t>
  </si>
  <si>
    <t>STERYLNA, ULTRA CIENKA FOLIA CHIRURGICZNA BAKTERIOBÓJCZA, wykonana z poliuretanu o grubości 25 +/-5 µ; warstwa klejąca pokryta jodoforem uwalniającym wolny jod na skórę pacjenta; przepuszczalność dla pary wodnej min. 670 ± 50 g/m²/24h); brzegi folii nielepne umożliwiające łatwą aplikację, powierzchnia lepna  34x40cm (całkowita 40x40cm), wyrób medyczny klasy III. Opakowanie jednostkowe podwójne: papier silikonowany i folia aluminiowa, sterylizacja radiacyjna, opakowanie zbiorcze : karton 15 szt..</t>
  </si>
  <si>
    <t xml:space="preserve">STERYLNA, ULTRA CIENKA FOLIA CHIRURGICZNA BAKTERIOBÓJCZA, wykonana z poliuretanu o grubości 25 +/-5 µ; warstwa klejąca pokryta jodoforem uwalniającym wolny jod na skórę pacjenta; przepuszczalność dla pary wodnej min. 670 ± 50 g/m²/24h); brzegi folii nielepne umożliwiające łatwą aplikację, powierzchnia lepna 60x45cm (całkowita 70x45cm), wyrób medyczny klasy III. Opakowanie jednostkowe podwójne: papier silikonowany i folia aluminiowa, sterylizacja radiacyjna, opakowanie zbiorcze: karton 15 szt. </t>
  </si>
  <si>
    <t>33141411-4</t>
  </si>
  <si>
    <t>OSTRZA CHIRURGICZNE, sterylne, wykonane ze stali węglowej, na każdym ostrzy wytłoczone logo producenta i rozmiar, opakowanie indywidualnie kodowane kolorem w zależności od rozmiaru, rysunek ostrza w skali 1:1 na opakowaniu, opakowanie zbiorcze zabezpieczone dodatkową folią. Rozmiary do wyboru. Opakowanie 100 sztuk.</t>
  </si>
  <si>
    <t>JEDNORAZOWE URZĄDZENIE DO ZDEJMOWANIA OSTRZY we wszystkich rozmiarach, jałowa, samoprzylepna podstawa w kontrastowym kolorze w komplecie, graficzne oznakowanie układania ostrza, zabezpieczenia ostrza wymaga użycia tylko jednej ręki.</t>
  </si>
  <si>
    <t>CZEPEK DO MYCIA GŁOWY pacjenta, nie wymagający dodatkowego namaczania glowy, bez spłukiwania, dwuwarstwoawa struktura czepka z wyrażnie oddzieloną w celu równomiernego rozprowadzenia roztworu zewnętrzną folią od nawilżonej warstwy adsorpcyjnej, zawierający w składzie 150 (+/-10 g) nie wymagającego spłukiwaniaroztworu z zawartością wody, simetikonu, składników zapobiegających powstawaniu elektryczności sttycznej, bez lateksu, w opakowaniu umożliwiającym podgrzewanie w kuchence mikrofalowej do 30 sek. przy mocy 1000W, instrukcja użycia w języku polskim na opakowaniu jednostkowym, produkt zarejestrowany jako wyrób medyczny lub kosmetyk</t>
  </si>
  <si>
    <t>RĘKAWICA MYJĄCA JEDNORAZOWEGO UŻYTKU, IMPREGNOWANA, DO BEZWODNEGO MYCIA CIAŁA, wzbogacona o wyciągi z aloesu i vit.A, z możliwością podgrzania w mikrofalówce, w opakowaniach do ponownego otwarcia, x 8 szt</t>
  </si>
  <si>
    <t>33141111-1</t>
  </si>
  <si>
    <t>ZESTAW DO  TOALETY JAMY USTNEJ zawierający w jednym fabrycznym opakowaniu: 1 szczoteczkę do zębów z odsysaniem z poziomą zastawką do regulacji siły odsysania, z 3 otworami ssącymi oraz z pofałdowaną gąbką na górnej powierzchni, 7 ml płynu do płukania jamy ustnej z 0,12% roztworem diglukonianu chlorheksydyny w wyciskanej saszetce, 1 gąbka-aplikator z poprzecznym pofałdowaniem.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</si>
  <si>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ZESTAW DO  TOALETY JAMY USTNEJ zawierający w jednym fabrycznym opakowaniu: 2 gąbki z poprzecznym pofałdowaniem pokryte dwuwęglanem sodu z odsysaniem, z 2 otworami ssącymi, z zagiętą końcówką oraz z poziomą manualną zastawką do regulacji siły odsysania, 7 ml płynu do płukania jamy ustnej z 1,5% roztworem nadtlenku wodoru w wyciskanej saszetce, 1 saszetkę z 2 g preparatu nawilżającego do ust na bazie wodnej z cetylpirydyną i witaminą E. Każde pojedyncze opakowanie pełni jednocześnie funkcję pojemnika na płyn i pozwala na przygotowanie roztworu roboczego przed otwarciem opakowania. Oferowany zestaw jako element komponentów do całodobowej toalety jamy ustnej o potwierdzonej badaniami klinicznymi skuteczności w redukcji VAP. Zestaw zarejestrowany jako wyrób medyczny klasy IIa</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</si>
  <si>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pomagającymi  utrzymać temperaturę myjek, oraz zapewniającym możliwość podgrzewania w kuchence mikrofalowej do 30 sekund przy mocy 1.000 W. Skuteczność oferowanego produktu w zakresie zmniejszenia częstości zakażeń dróg moczowych potwierdzona dołączonymi do oferty badaniami klinicznymi. Opakowanie z mini-kartą obserwacji do zaznaczenia zmian skórnych (zespolona fabrycznie z opakowaniem samoprzylepna etykieta), 8 myjek w opakowaniu. Instrukcja użycia w języku polskim na opakowaniu jednostkowym. Produkt zarejestrowany jako kosmetyk lub wyrób medyczny.</t>
  </si>
  <si>
    <t>op x 8szt</t>
  </si>
  <si>
    <t xml:space="preserve">Myjki do  toalety osobistej pacjenta dedykowane do ogólnej i uzupełniającej higieny i pielęgnacji skóry.  
Myjki o naturalnym pH, hipoalergiczne, wstępnie nawilżone, o wymiarach 20 x 30 cm, w składzie: nie wymagający spłukiwania roztwór oczyszczający, usuwający przykry zapach, nawilżający, o właściwościach kojących, z wysoką zawartością aloesu, pozostawiający warstwę chroniącą przed zapaleniem skóry związanym z nietrzymaniem moczu/stolca, bez lateksu, parabenów, w całkowicie izolowanym, zamykanym na klips opakowaniu chroniącym przed wysychaniem myjek. op. 48 myjek. </t>
  </si>
  <si>
    <t>op x 48szt</t>
  </si>
  <si>
    <t>Część nr 12</t>
  </si>
  <si>
    <t>IGŁA DO NAKŁUĆ LĘDŹWIOWYCH  STANDARD  X do 75 mm x 1 szt.</t>
  </si>
  <si>
    <t>18-22G</t>
  </si>
  <si>
    <t>IGŁA DO NAKŁUĆ LĘDŹWIOWYCH  STANDARD  X do 90 mm x 1 szt.</t>
  </si>
  <si>
    <t>IGŁA DO NAKŁUĆ LĘDŹWIOWYCH  STANDARD  X 120 mm x 1 szt.</t>
  </si>
  <si>
    <t>33141320-0</t>
  </si>
  <si>
    <t xml:space="preserve">IGŁA DOSZPIKOWA dla dorosłych - aparat automatyczny </t>
  </si>
  <si>
    <t xml:space="preserve">IGŁA DOSZPIKOWA dla dzieci   - aparat automatyczny                 </t>
  </si>
  <si>
    <t xml:space="preserve">IGŁA DO ZNIECZULEŃ PODPAJĘCZYÓWKOWYCH   o specjalnym atraumatycznym, dwustrefowym szlifie minimalizującym otwór w oponie twardej i popunkcyjny ból głowy,                                                    rozmiar 26G/88mm/0,47 pakowana z prowadnicą. </t>
  </si>
  <si>
    <t>IGŁA DO ZNIECZULEŃ PODPAJĘCZYNÓWKOWYCH PENCIL POINT 25G X 88mm x 0,5 i 27G X 88mm x 0,4 (do wyboru przez Zamawiającego) jałowa z przeźroczystym uchwytem ze zmieniającym barwę identyfikatorem w postaci pryzmatu potwierdzającym wprowadzenie igły do przestrzeni podpajęczynówkowej, igły posiadają ergonomiczny uchwyt dzięki czemu - łatwo wyczuwalne jest przejście przez oponę twardą, rozmiary kodowane kolorem, pakowane pojedynczo z prowadnicą.</t>
  </si>
  <si>
    <t>ZESTAW DO ZNIECZULENIA ZEWNĄTRZOPONOWEGO:
-igła Tuohy G 18 x 80mm ,
-cewnik 20 G zamknięty z trzema otworami bocznymi i atraumatycznym końcem, łącznik,  filtr do cewnika z 0,2um, objętość wypełnienia 0,45ml, wytrzymałość ciśnieniowa 7 bar, samoprzylepny element do mocowania filtra do skóry PIN Pad, strzykawka LOR.</t>
  </si>
  <si>
    <t>STERYLNY ZESTAW NA GŁOWICĘ USG: (ZESTAW DO PROCEDUR  RA). Złożona teleskopowo osłona na głowicę USG wykonana z miękkiego, elastycznego i przezroczystego poliuretanu, odpornego na rozdarcie. Na osłonie naklejki czytelnie informujące o sposobie założenia na dłoń. Rozmiar (do wyboru): - 15cm x 61cm, 15cm x122cm. Dodatkowa etykieta kontrolna na osłonie, przypominająca anestezjologowi aby sprawdził,  którą część ciała  ma znieczulić. Nie zawiera lateksu, sterylna serweta na stolik 30cm x 30cm, sterylny żel w saszetce 20g, 2 x gumki nie zawierające lateksu, mocujące osłonę do głowicy USG.</t>
  </si>
  <si>
    <t>IGŁA DO BLOKAD NERWÓW o podwyższonej echogeniczności, do przeprowadzenia blokad nerwów obwodowych, z możliwością podłączenia do stymulatora nerwów HNS12. Igły bardzo dobrze widoczne pod USG (wzór X, umożliwia czytelną wizualizację igły, jest zastosowany na pierwszych 20 mm od czubka igły, tworząc trzy segmenty kodu bezpieczeństwa „krótki-krótki-długi”.). Igły posiadające wygodny karbowany uchwyt ze znacznikiem kierunku szlifu oraz nierozłączalnym od igły drenikiem infuzyjnym oraz kabelkiem elektrycznym,  pokryte gładką warstwą izolacyjną na całej swojej długości  poza szlifem, szlif 30o, rozmiar igieł  22G 0,70x35 mm, 22G 0,70x50 mm, 22G 0,70x80 mm, 20G 0,90x100 mm, 20G 0,90x150 mm (do wyboru przez Zamawiającego), dren infuzyjny 50 cm nie zawierający DEHP, pakowane pojedynczo , sterylne.</t>
  </si>
  <si>
    <t>ZESTAW DO ZNIECZULENIA ŁĄCZONEGO podpajęczynówkowego i zewnątrzoponowego, zawiera: igłę do ZO Tuohy 18G x 88mm, igłę do pp typu Pencil Point  27 G x 138,5mm, system blokowania igły podpajęczynówkowej w igle ZO, cewnik 0,85X 0,45mm długość 1000mm z miękką zamkniętą końcówką oraz samoprzylepny element mocowania filtra do skóry, płaski filtr ZO 0,2 um- objętość wypełnienia 0,45 ml i wytrzymałość ciśnieniowa do 7bar, strzykawka LOR bez lateksu.</t>
  </si>
  <si>
    <r>
      <rPr>
        <sz val="10"/>
        <color indexed="8"/>
        <rFont val="Arial Narrow"/>
        <family val="2"/>
      </rPr>
      <t xml:space="preserve">ZESTAW DO CEWNIKOWANIA ŻYŁ CENTRALNYCH MET. SELDINGERA: Cewnik  do  żył  centralnych  trzyświatłowy </t>
    </r>
    <r>
      <rPr>
        <b/>
        <sz val="10"/>
        <color indexed="8"/>
        <rFont val="Arial Narrow"/>
        <family val="2"/>
      </rPr>
      <t>F7 (16/18/18) dł. 20 cm</t>
    </r>
    <r>
      <rPr>
        <sz val="10"/>
        <color indexed="8"/>
        <rFont val="Arial Narrow"/>
        <family val="2"/>
      </rPr>
      <t>, igła typu V Seldingera, beziglowe zastawki na końcach dreników, możliwość monitorowania położenia cewnika w trakcie zakładania pod kontrolą EKG cewnik z miękką automatyczna końcówką z oznakowaniem długości , kontrastujacy w promieniach  rtg, system umozliwiający  włożenie prowadnicy  bez odłączania  igły/ opcja, prowadnica z elastyczną końcówką z oznakowaniem długości  w plastikowej osłonie,  odporną na zaginanie wykonaną z rdzenia niklowo tytanowego,rozszerzadło, strzykawka 3- częściową  5ml lock, zastawkę bezzwrotną , 2 klipsy mocujace - 1 stały i 1 ruchomy.</t>
    </r>
  </si>
  <si>
    <r>
      <rPr>
        <sz val="10"/>
        <color indexed="8"/>
        <rFont val="Arial Narrow"/>
        <family val="2"/>
      </rPr>
      <t xml:space="preserve">ZESTAW DO CEWNIKOWANIA ŻYŁ CENTRALNYCH MET. SELDINGERA: Cewnik  do  żył  centralnych </t>
    </r>
    <r>
      <rPr>
        <b/>
        <sz val="10"/>
        <color indexed="8"/>
        <rFont val="Arial Narrow"/>
        <family val="2"/>
      </rPr>
      <t xml:space="preserve"> trzyświatłowy F7 (16/18/18) dł. 15 cm</t>
    </r>
    <r>
      <rPr>
        <sz val="10"/>
        <color indexed="8"/>
        <rFont val="Arial Narrow"/>
        <family val="2"/>
      </rPr>
      <t>, igła typu V Seldingera, beziglowe zastawki na końcach dreników, możliwość monitorowania położenia cewnika w trakcie zakładania pod kontrolą EKG cewnik z miękką automatyczna końcówką z oznakowaniem długości , kontrastujacy w promieniach  rtg, system umozliwiający  włożenie prowadnicy  bez odłączania  igły/ opcja, prowadnica z elastyczną końcówką z oznakowaniem długości  w plastikowej osłonie,  odporną na zaginanie wykonaną z rdzenia niklowo tytanowego,rozszerzadło, strzykawka 3- częściową  5ml lock, zastawkę bezzwrotną , 2 klipsy mocujace - 1 stały i 1 ruchomy.</t>
    </r>
  </si>
  <si>
    <r>
      <rPr>
        <sz val="10"/>
        <color indexed="8"/>
        <rFont val="Arial Narrow"/>
        <family val="2"/>
      </rPr>
      <t xml:space="preserve">ZESTAW DO CEWNIKOWANIA ŻYŁ CENTRALNYCH MET. SELDINGERA HF:igła Seldingera typu V, cewnik </t>
    </r>
    <r>
      <rPr>
        <b/>
        <sz val="10"/>
        <color indexed="8"/>
        <rFont val="Arial Narrow"/>
        <family val="2"/>
      </rPr>
      <t>dwuświatłowy długość 20cm, średnice swiateł 13/13G</t>
    </r>
    <r>
      <rPr>
        <sz val="10"/>
        <color indexed="8"/>
        <rFont val="Arial Narrow"/>
        <family val="2"/>
      </rPr>
      <t>, beziglowe zastawki na końcach dreników, możliwość monitorowania położenia cewnika w trakcie zakładania pod kontrolą EKG cewnik z miękką automatyczna końcówką z oznakowaniem długości , kontrastujacy w promieniach  rtg, system umozliwiający  włożenie prowadnicy  bez odłączania  igły/ opcja, prowadnica z elastyczną końcówką z oznakowaniem długości  w plastikowej osłonie,  odporną na zaginanie wykonaną z rdzenia niklowo tytanowego,rozszerzadło, strzykawka 3- częściową  5ml lock, zastawkę bezzwrotną , 2 klipsy mocujace - 1 stały i 1 ruchomy.</t>
    </r>
  </si>
  <si>
    <r>
      <rPr>
        <sz val="10"/>
        <color indexed="8"/>
        <rFont val="Arial Narrow"/>
        <family val="2"/>
      </rPr>
      <t xml:space="preserve">ZESTAW DO CEWNIKOWANIA ŻYŁ CENTRALNYCH MET. SELDINGERA HF:igła Seldingera typu V, cewnik </t>
    </r>
    <r>
      <rPr>
        <b/>
        <sz val="10"/>
        <color indexed="8"/>
        <rFont val="Arial Narrow"/>
        <family val="2"/>
      </rPr>
      <t>dwuświatłowy długość 15cm, średnice swiateł 14/18G</t>
    </r>
    <r>
      <rPr>
        <sz val="10"/>
        <color indexed="8"/>
        <rFont val="Arial Narrow"/>
        <family val="2"/>
      </rPr>
      <t>, beziglowe zastawki na końcach dreników, możliwość monitorowania położenia cewnika w trakcie zakładania pod kontrolą EKG cewnik z miękką automatyczna końcówką z oznakowaniem długości , kontrastujacy w promieniach  rtg, system umozliwiający  włożenie prowadnicy  bez odłączania  igły/ opcja, prowadnica z elastyczną końcówką z oznakowaniem długości  w plastikowej osłonie,  odporną na zaginanie wykonaną z rdzenia niklowo tytanowego,rozszerzadło, strzykawka 3- częściową  5ml lock, zastawkę bezzwrotną , 2 klipsy mocujace - 1 stały i 1 ruchomy.</t>
    </r>
  </si>
  <si>
    <r>
      <rPr>
        <sz val="10"/>
        <color indexed="8"/>
        <rFont val="Arial Narrow"/>
        <family val="2"/>
      </rPr>
      <t xml:space="preserve">ZESTAW DO CEWNIKOWANIA ŻYŁ CENTRALNYCH MET. SELDINGERA HF:igła Seldingera typu V, cewnik </t>
    </r>
    <r>
      <rPr>
        <b/>
        <sz val="10"/>
        <color indexed="8"/>
        <rFont val="Arial Narrow"/>
        <family val="2"/>
      </rPr>
      <t>dwuświatłowy długość 20cm, średnice swiateł 14/18G</t>
    </r>
    <r>
      <rPr>
        <sz val="10"/>
        <color indexed="8"/>
        <rFont val="Arial Narrow"/>
        <family val="2"/>
      </rPr>
      <t>, beziglowe zastawki na końcach dreników, możliwość monitorowania położenia cewnika w trakcie zakładania pod kontrolą EKG cewnik z miękką automatyczna końcówką z oznakowaniem długości , kontrastujacy w promieniach  rtg, system umozliwiający  włożenie prowadnicy  bez odłączania  igły/ opcja, prowadnica z elastyczną końcówką z oznakowaniem długości  w plastikowej osłonie,  odporną na zaginanie wykonaną z rdzenia niklowo tytanowego,rozszerzadło, strzykawka 3- częściową  5ml lock, zastawkę bezzwrotną , 2 klipsy mocujace - 1 stały i 1 ruchomy.</t>
    </r>
  </si>
  <si>
    <t xml:space="preserve">RURKA INTUBACYJNA DO DŁUGOTRWAŁEJ INTUBACJI, z mankietem niskociśnieniowym i możliwością odsysania znad mankietu w rozmiarach </t>
  </si>
  <si>
    <t>6,5 ; 7,0; 7,5; 8,0; 8,5; 9,0;</t>
  </si>
  <si>
    <t>PROWADNICA DO TRUDNYCH INTUBACJI z materiału o właściwościach poślizgowych, elastyczna typu Bougie wzmocniona na całej długości, skalowana co 1 cm, z zagiętym końcem ułatwiającym wprowadzenie w rozmiarach 3,3 x 600 mm i 5 x 600 mm, jednorazowa</t>
  </si>
  <si>
    <t>RURKA INTUBACYJNA  do Surfaktantu</t>
  </si>
  <si>
    <t>NR 2, 2,5, 3</t>
  </si>
  <si>
    <t>ZESTAW DO DRENAŻU NADLONOWEGO PĘCHERZA MOCZOWEGO dla dorosłych, zawierający w składzie cewnik poliuretanowy o długości 65 cm z zaciskiem ślizgowym, zawiniętym i otwartym na końcu, bocznymi otworami i kolorowymi znacznikami, usuwalna kaniula , płytka mocująca do skóry , CH10 oraz worek na mocz</t>
  </si>
  <si>
    <t>CH10 igła 12 cm</t>
  </si>
  <si>
    <t xml:space="preserve">ZESTAW DO do ciągłego odsysania powietrza lub płynów z opłucnej i klatki piersiowej,
SKŁAD:cienkościenna kaniula punkcyjna z krótkim szlifem 3,35 x 78 mm,   cewnik (2,7 x 450 mm) wykonany z poliuretanu - kontrastuje w promieniach RTG, koreczek zamykający, folia ochronna na cewniku, podwójna zastawka antyrefluksowa z łącznikiem do cewnika, kranik trójdrożny. Pakowany pojedynczo, sterylny. </t>
  </si>
  <si>
    <t>ZESTAW DO PŁUKANIA OTRZEWNEJ posiadający w składzie trokar punkcyjny CH10 o metalowym mandrynie i kaniulę z tworzywa z regulowaną głębokością wkłucia, cewnik CH9 o długości 50 cm z zamkniętym koncem i otworami bocznymi posiadający kolorowe oznakowania oraz skalpel do rozcięcia skóry</t>
  </si>
  <si>
    <t xml:space="preserve">PRZEDŁUŻACZ DO POMPY Infusomat Space do żywienia parenteralnego ref 8250832SP </t>
  </si>
  <si>
    <t>POKROWIEC NA RAMIĘ C aparatu RTG, 95x135 foliowy, sterylny, pojedynczo pakowany</t>
  </si>
  <si>
    <t>DREN DO RAN OPERACYJNYCH REDONA, dł max 60 cm, miękki, przeźroczysty, perforowany na dł. 10 -12 cm, otwory o małej średnicy, gęsto wiercone, koniec otwarty, pakowany pojedynczo w opakowanie folia- papier</t>
  </si>
  <si>
    <t>CH8,10,12,    14,16,18</t>
  </si>
  <si>
    <t>33141111-0</t>
  </si>
  <si>
    <t>DREN DO POMP INFUZYJNYCH INFUSOMAT SPACE LINE , posiadający ostry koniec komory kroplowej, odpowietrznik z filtrem bakteryjnym i zatyczką Eurocap, z górną częścią komory kroplowej idealnie dopasowaną do czujnika kropli, filtrem infuzyjnym 15 mikrometra, zaciskiem rolkowym ze specjalnym miejscem na kolec komory kroplowej dla bezpieczeństwa przy użyciu i krótkim elementem silikonowym kontaktującym się z mechanizmem pompy- typ standardowy, długość 250 cm</t>
  </si>
  <si>
    <r>
      <rPr>
        <sz val="10"/>
        <rFont val="Arial narrow"/>
        <family val="2"/>
      </rPr>
      <t xml:space="preserve">DREN DO POMP INFUZYJNYCH INFUSOMAT SPACE LINE , typu </t>
    </r>
    <r>
      <rPr>
        <b/>
        <sz val="10"/>
        <rFont val="Arial Narrow"/>
        <family val="2"/>
      </rPr>
      <t>SafeSet bursztynowy</t>
    </r>
    <r>
      <rPr>
        <sz val="10"/>
        <rFont val="Arial narrow"/>
        <family val="2"/>
      </rPr>
      <t xml:space="preserve"> zapobiegający przedostawaniu się powietrza poniżej komory kroplowej  posiadający ostry koniec komory kroplowej, odpowietrznik z filtrem bakteryjnym i zatyczką Eurocap, z górną częścią komory kroplowej idealnie dopasowaną do czujnika kropli, filtrem infuzyjnym 15 mikrometra, zaciskiem rolkowym ze specjalnym miejscem na kolec komory kroplowej dla bezpieczeństwa przy użyciu i krótkim elementem silikonowym kontaktującym się z mechanizmem pompy- typ standardowy, długość 250 cm</t>
    </r>
  </si>
  <si>
    <t>OPATRUNEK SPECJALISTYCZNY - KOMORA WILGOTNA chroniący gałkę oczną przed wysychaniem rogówki Ortolux lub równoważna</t>
  </si>
  <si>
    <t>IGŁA INIEKCYJNA J.U.sterylna, wykonana ze stali nierdzewnej, ostrze pokryte silikonem, osłona igły i łącznik wykonane z polipropylenu, op x 100 szt</t>
  </si>
  <si>
    <t>0,5 x 25 mm</t>
  </si>
  <si>
    <t>0,6 x 30 mm</t>
  </si>
  <si>
    <t>0,7 x 30 mm</t>
  </si>
  <si>
    <t>0,8 x 40 mm</t>
  </si>
  <si>
    <t>0,9 x 40 mm</t>
  </si>
  <si>
    <t>1,1 x 40 mm</t>
  </si>
  <si>
    <t>35.</t>
  </si>
  <si>
    <t>1,2-1,25 x 40 mm</t>
  </si>
  <si>
    <t>36.</t>
  </si>
  <si>
    <t>1,6 x 40 mm</t>
  </si>
  <si>
    <t>37.</t>
  </si>
  <si>
    <t>STRZYKAWKA STERYLNA J.U. dwuczęściowa, 2 ml,z łącznikiem typu luer, skalowana co 0,1 ml, z czarną , czytelną trwałą, niezmywalną, skalą, przeźroczysty cylinder, biały lub kontrastowy tłok dla łatwiejszego odczytu wypełnionej strzykawki, posiadająca podwójne zabezpieczenie tłoka przed wypadaniem dla łatwiejszego nabierania leków do pełnej objętości,poprzeczne wcięcia tłoka jednakowe na całej jego długości również powyżej cylindra, logo producenta nadrukowane na cylindrze,pakowana pojedynczo w opakowanie typu blister  op x 100 szt lub z przeliczeniem ilości</t>
  </si>
  <si>
    <t>38.</t>
  </si>
  <si>
    <t>STRZYKAWKA STERYLNA J.U. dwuczęściowa, 5 ml,,z łącznikiem typu luer, skalowana, z czarną , czytelną, trwałą, niezmywalną, skalą  przeźroczysty cylinder,biały lub kontrastowy tłok dla łatwiejszego odczytu wypełnionej strzykawki, posiadająca podwójne zabezpieczenie tłoka przed wypadaniem dla łatwiejszego nabierania leków do pełnej objętości,poprzeczne wcięcia tłoka jednakowe na całej jego długości również powyżej cylindra, logo producenta nadrukowane na cylindrze,pakowana pojedynczo w opakowanie typu blister  op x 100 szt lub z przeliczeniem ilości</t>
  </si>
  <si>
    <t>39.</t>
  </si>
  <si>
    <t>STRZYKAWKA STERYLNA J.U. dwuczęściowa, 10 ml,z łącznikiem typu luer, skalowana co 0,5 ml, z czarną , czytelną,trwałą, niezmywalną, skalą, przeźroczysty cylinder, biały lub kontrastowy tłok dla łatwiejszego odczytu wypełnionej strzykawki, posiadająca podwójne zabezpieczenie tłoka przed wypadaniem dla łatwiejszego nabierania leków do pełnej objętości,poprzeczne wcięcia tłoka jednakowe na całej jego długości również powyżej cylindra, logo producenta nadrukowane na cylindrze,pakowana pojedynczo w opakowanie typu blister  op x 100 szt lub z przeliczeniem ilości</t>
  </si>
  <si>
    <t>40.</t>
  </si>
  <si>
    <t>STRZYKAWKA STERYLNA J.U. dwuczęściowa, 20 ml,z łącznikiem typu luer, skalowana co 1 ml, z czarną ,czytelną, trwałą, niezmywalną, skalą, przeźroczysty cylinder, biały lub kontrastowy tłok dla łatwiejszego odczytu wypełnionej strzykawki, posiadająca podwójne zabezpieczenie tłoka przed wypadaniem dla łatwiejszego nabierania leków do pełnej objętości,poprzeczne wcięcia tłoka jednakowe na całej jego długości również powyżej cylindra, logo producenta nadrukowane na cylindrze, pakowana pojedynczo w opakowanie typu blister op x 100 szt lub z przeliczeniem ilości</t>
  </si>
  <si>
    <t>41.</t>
  </si>
  <si>
    <t>STRZYKAWKA DO PLUKANIA RAN I PĘCHERZA jałowa 100 ml o płynnym przesuwie tłoka, czytelnej skali, z adapterem do zmiany końcówki na końcówkę do igły łącznikami Luer, sterylna, pojedynczo pakowana</t>
  </si>
  <si>
    <t>42.</t>
  </si>
  <si>
    <t>STRZYKAWKA CEWNIKOWA 50/60 ml, jałowa, z końcówką cewnikową, posiadająca podwójne uszczelnienie tłoka, podwójną skalę pomiarową, dodatkowy łącznik redukcyjny Luer, opakowanie typu blister - pack</t>
  </si>
  <si>
    <t>43.</t>
  </si>
  <si>
    <t>STRZYKAWKA DO POMP INFUZYJNYCH pojemność 50 ml z możliwością wypełnienia do 60ml, 3 częściowa, bezlateksowa, wykonana z polipropylenu, z końcówką luer-lock. Skalowanie co 1ml na całej długości skali, pojemność nominalna dodatkowo wyróżniona graficznie (wytłuszczenie, obwiedzenie itp.). Do pomp infuzyjnych dla pracowni cytostatyków. Skala kontrastująca, niezmywalna i czytelna. Kod kolorów na opakowaniu dla łatwego rozpoznania rozmiaru strzykawki. Na korpusie strzykawki napisana nazwa i informacja o braku lateksu oraz numer katalogowy. Pakowane po 100szt</t>
  </si>
  <si>
    <t>44.</t>
  </si>
  <si>
    <t>STRZYKAWKA TRZYCZĘŚCIOWA 50/60 ML UV – CHRONIĄCA PRZED ŚWIATŁEM O ZAKRESIE DŁUGOŚCI FAL DO 520 NM POMARAŃCZOWA.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Pakowane po 100szt</t>
  </si>
  <si>
    <t>45.</t>
  </si>
  <si>
    <t>STRZYKAWKA DO TUBERKULINY 1 ml, jałowa, trzyczęściowa, polipropylen / polietylen, tłoczek gumowy, centrycznie umieszczony stożek Luer, działka elementarna 0,1 ml, kryza ograniczająca wysuwanie stożka, czytelna, niezmywalna skala, z dołączoną igłą 0,45 x 13 mm do 0,5 x 16 mm, opakowanie typu blister pack</t>
  </si>
  <si>
    <t>46.</t>
  </si>
  <si>
    <t>STRZYKAWKA DO GAZOMETRII 2 – 2,3 ml, jałowa, Luer Monovette, opakowanie typu blister pack</t>
  </si>
  <si>
    <r>
      <rPr>
        <b/>
        <sz val="9"/>
        <color indexed="58"/>
        <rFont val="Arial Narrow"/>
        <family val="2"/>
      </rPr>
      <t xml:space="preserve">Poz. 37 - 44  </t>
    </r>
    <r>
      <rPr>
        <sz val="9"/>
        <color indexed="16"/>
        <rFont val="Arial Narrow"/>
        <family val="2"/>
      </rPr>
      <t>Zamawiający wymaga aby wszystkie strzykawki pochodziły od tego samego producenta, każde opakowanie musi zawierać informację o numerze seryjnym producenta, dacie ważniści i metodzie sterylizacji</t>
    </r>
  </si>
  <si>
    <t>Część nr 13</t>
  </si>
  <si>
    <t>j. miary</t>
  </si>
  <si>
    <t>IGŁA LOKALIZACYJNA do biopsji sutka 20G 75 mm Alm set V</t>
  </si>
  <si>
    <t>PRZYRZĄD DO BIOPSJI SKÓRNEJ BIOPSY PUNCH lub równoważny</t>
  </si>
  <si>
    <t>4,5,6,8 mm</t>
  </si>
  <si>
    <t>IGŁA DO BIOPSJI TKANEK MIĘKKICH Z REGULACJĄ VELOX rozmiary :14G x 160mm, 16Gx160 mm, 18Gx 160 mm, 18Gx200 mm</t>
  </si>
  <si>
    <t>WOSK KOSTNY – sztabki 2,5g Mieszanina białego wosku pszczelego, wosku parafinowego i palmitynianu izopropylu, połączone w proporcjach 72,45%-15,05%-12,50%. x 12</t>
  </si>
  <si>
    <t>APARAT DO PRZYGOTOWYWANIA - POBIERANIA LEKÓW z butelek, z filtrem bakteryjnym, ze standardowym kolcem, sterylny</t>
  </si>
  <si>
    <t>ELEKTRODA DO STYMULACJI SERCA 6F,7F</t>
  </si>
  <si>
    <t>CEWNIK permanentny dwukanałowy - rozmiar 14,5F, odległość od mufki do końcówki cewnika 19,23,27,33, cm            - rozmiar 16Fr, odległość od mufki do końcówki cewnika schodkowa 19,23,28,33 cm - końcówka cewnika schodkowa, otwory zapobiegające przyssaniu się cewnika do ściany naczynia, cewnik z ramionami prostymi silikonowymi zapobiegającymi odkształcaniu się i pękaniu , przepływ do 500 ml/ min, materiał cewnika  carbothane</t>
  </si>
  <si>
    <t>ENDOSAMPLER ref.022720 lub równoważny</t>
  </si>
  <si>
    <t>IGŁA do biopsji aspiracyjnej chiba 22-25G x 100mm</t>
  </si>
  <si>
    <t>Przyrząd do przygotowania i pobierania leków z fiolek sterylny,  z połączeniem bezigłowymz płaską powierzchnią do wielokrotnej dezynfekcji z możliwością wielokrotnego użycia zabezpieczony dodatkowym koreczkiem bez trzpienia, brak konieczności dezynfekcji zaworu przed pierwszym użyciem do wszystkich typów strzykawek luer, luer-lock pakowany w opakowanie typu blister, uniemożliwiający przypadkowe otwarcie i zabezpieczający przed utratą jałowości i wilgocią, filtr powietrza o średnicy porów 0,2 mikrona o dużej powierzchni min. 2cm2- długość przyrządu 6,5 cm(+/-2mm)- na opakowaniu informacja o: nazwie produktu, nr katalogowym, dacie ważności, metodzie sterylizacji, nazwie producenta.</t>
  </si>
  <si>
    <t>Część nr 14</t>
  </si>
  <si>
    <t>CHŁONNE STERYLNE RĘCZNIKI CELULOZOWO-POLIESTROWE (50%/50%) do osuszania rąk. Wielkość 30 x 40 cm, gramatura &gt;54,5 gsm, grubość 0,29 mm. Zdolność do absorbowania cieczy min. 590%. Pakowane po 2 sztuki w opakowaniu papierowo-foliowym typu blister; na opakowaniu jednostkowym i zbiorczym kod EAN. Oznakowane jako Wyrób Medyczny klasy Is.</t>
  </si>
  <si>
    <t>Przyrząd do mocowania rurek, przewodów medycznych (12-24 Fr), używanych do zastosowań niekrytycznych, wykonanych z silikonu, PVC i lateksu powlekanego silikonem. Wyrób sterylny pakowany pojedynczo. Podłoże wykonane z miękkiej rozciągliwej włókniny, wzmocniona spodnia warstwa z miękkiego materiału, nieuczulający przylepiec silikonowy. Rozmiar 5,5 cm x 9,0 cm Opakowanie a25szt.</t>
  </si>
  <si>
    <t xml:space="preserve">op </t>
  </si>
  <si>
    <t>Część nr 15</t>
  </si>
  <si>
    <t>CEWNIK DO KARMIENIA przez nos, z zatyczką i podziałką głębokości, sterylny, pojedynczo pakowany CH 5, 6, 8 , 10</t>
  </si>
  <si>
    <t>DREN KEHRA , miękki lateks, ramiona 5 x 5 x 80 cm, sterylny, pojedynczo pakowany CH 12 - 18</t>
  </si>
  <si>
    <t>KANKA DOODBYTNICZA  z atraumatycznym końcem i otworami bocznymi, jałowa, plastyczna, odporna na zginanie CH16 x 300 mm</t>
  </si>
  <si>
    <t>KANKA DOODBYTNICZA  z atraumatycznym końcem i otworami bocznymi, jałowa, plastyczna, odporna na zginanie CH30 x 300 mm</t>
  </si>
  <si>
    <t>33141641-5</t>
  </si>
  <si>
    <t>ZGŁĘBNIK ŻOŁADKOWY, atraumatycznie zamknięty koniec, dwa duże otwory boczne, odporny na zginanie, dł. min. 80 cm, sterylny CH 12-36</t>
  </si>
  <si>
    <t>33141240-4</t>
  </si>
  <si>
    <t>ZATYCZKA DO CEWNIKÓW I SOND, pakowana pojedynczo, stożkowa o budowie schodkowej, z uchwytem, dopasowująca się do cewników i sond</t>
  </si>
  <si>
    <t>ZESTAW DO PŁUKANIA ŻOŁĄDKA: strzykawka 140 ml z podziałką co 5 ml, dren długości ok..150 cm z zamkniętą końcówką i czterema otworami bocznymi, zacisk drenu</t>
  </si>
  <si>
    <t>KOŃCÓWKA SSĄCA PROSTA z 2 otworami odbarczającymi , z nasadką widoczną w całości w RTG , posiadająca min. 44otwory odbarczające , długość nasadki min. 170mm, długość robocza końcówki 180mm , średnica 20CH</t>
  </si>
  <si>
    <t>STERYLNY DREN DO KOŃCÓWEK DO ODSYSANIA pola operacyjnego z podłużnym, antyzgięciowym prążkowaniem, długość min. 200 mm, średnica wewnętrzna 5 mm, FR 24.</t>
  </si>
  <si>
    <t>ZESTAW DO ODSYSANIA POLA OPERACYJNEGO, końcówka prosta z 2 otworami odbarczającymi, z nasadką widoczną w całości w Rtg, posiadającą min. 44 Otwory odbarczające, dł. nasadki min. 170 mm, długość robocza końcówki 180 mm, średnica 20 CH w komplecie z dren do końcówek do odsysania pola operacyjnego z podłużnym, antyzgięciowym prążkowaniem, długość min. 200 mm.</t>
  </si>
  <si>
    <t xml:space="preserve">ZESTAW DO POMIARU DIUREZY GODZINOWEJ, sterylny. Dren łączący dwuświatłowy 150 cm, łącznik cewnika Foley wyposażony w płaski, łatwy do zdezynfekowania bezigłowy port do pobierania próbek oraz uchylną zastawkę antyzwrotną, na wejściu do komory dren zabezpieczony spiralą antyzgięciową na odcinku min. 5 cm, komora pomiarowa 500 ml wyposażona w zabudowany, niemożliwy do przekłucia filtr hydrofobowy, cylindryczna komora pomiaru wyskalowana linearnie od 1 do 40 ml co 1 ml, z cyfrowym oznaczeniem co 5 ml komory pomiarowej od 40 do 90 ml co 5 ml i od 90 do 500 ml co 10 ml. Opróżnianie komory poprzez przekręcenie zaworu o 90º bez manewrowania komorą, niewymienny worek na mocz 2000 ml połączony fabrycznie posiadający filtr hydrofobowy, zastawkę antyzwrotną oraz kranik typu T podwieszany ku górze w otwartej zakładce. Worek skalowany co 100 ml od 25 ml. Możliwość podwieszenia zestawu na min. 3 niezależne sposoby. </t>
  </si>
  <si>
    <t>STERYLNA WODA DO NAWILŻANIA TLENU w jednorazowym pojemniku 340ml, ze sterylnie zapakowanym łącznikiem do dozownika tlenu. Potwierdzona badaniami klinicznymi możliwość zastosowania wody przez okres 30 dni. Na pojemniku etykieta z nadrukowanymi: datą ważności, LOT i kod GTIN.</t>
  </si>
  <si>
    <t>STERYLNA WODA DO NAWILŻANIA TLENU w jednorazowym pojemniku 650ml, ze sterylnie zapakowanym łącznikiem do dozownika tlenu. Potwierdzona badaniami klinicznymi możliwość zastosowania wody przez okres 30 dni. Na pojemniku etykieta z nadrukowanymi: datą ważności, LOT i kod GTIN.</t>
  </si>
  <si>
    <t>33141220-8</t>
  </si>
  <si>
    <t>RAMPA 5-CIO DROŻNA , barwne oznaczenia linii, sterylna, w opakowaniu papier- folia</t>
  </si>
  <si>
    <t>OSŁONA UCHWYTU LAMPY OPERACYJNEJ, wykonana z twardego plastikowego pierścienia o średnicy zewnętrznej 115 mm i wewnętrznej od 15mm do max.48mm ze schodkowym mocowaniem uchwytu oraz foliowej osłony, rozmiar uniwersalny dla uchwytów o średnicy maks. 48 mm i długości do 15 cm, jałowa, pakowana podwójnie w worek foliowy i opakowanie papierowo-foliowe, na opakowaniu  4  samoprzylepne etykiety do dokumentacji medycznej zawierające: numer katalogowy, numer lot, datę ważności oraz nazwę producenta. Sterylizacja tlenkiem etylenu.</t>
  </si>
  <si>
    <t>STERYLNY, JEDNORAZOWY POKROWIEC NA PRZEWODY o szer. 13 cm oraz dł. 240 cm, wykonany z mocnej folii PE (50µ, gramatura 46g/m²), z perforowaną  jedną końcówką zwężającą się, złożony teleskopowo, z taśmą lepną do mocowania o długości min. 18 cm i szerokości 1,8 cm, odporną na przemakanie oraz z kartonikiem ułatwiającym aplikację. Opakowanie jednostkowe typu peel pouch zaopatrzone w 4 etykiety samoprzylepne  posiadające indeks wyrobu, numer lot, datę ważności, nazwę producenta. Osłony pakowane zbiorczo po 25 szt. w worek foliowy, następnie karton. Producent spełnia wymogi normy środowiskowej ISO 14001 potwierdzonej certyfikatem.</t>
  </si>
  <si>
    <t>PĘSETA POLISTYRENOWA bez zatrzasku długość 125mm, niebieska, opakowanie 100 szt.</t>
  </si>
  <si>
    <t xml:space="preserve">WOREK DO ZBIÓRKI MOCZU dobowej ,sterylny  2L, dren 90 cm, skalowanie co 100 ml, bezzwrotny zawór w kształcie litery T, zastawka antyrefluksyjna </t>
  </si>
  <si>
    <t>STERYLNY WOREK DO DŁUGOTERMINOWEJ (TYGODNIOWEJ)J ZBIÓRKI MOCZU, 2L, szeroki, miękki dren antyzałamaniowy 100cm, zastawka antyzwrotna, poprzeczny kranik spustowy, skalowanie co 100ml, biała tylna ściana worka do łatwej wizualizacji moczu, podwójne, wzmocnione zgrzewy, port igłowy do pobierania próbek z okienkiem do kontroli procesu, użycie do 7 dni</t>
  </si>
  <si>
    <t>STERYLNY WOREK DO DŁUGOTERMINOWEJ ZBIÓRKI MOCZU, 2L, szeroki, miękki dren antyzałamaniowy 120cm, komora kroplowa (Pasteura), 2 antybakteryjne filtry hydrofobowe, zastawka antyzwrotna, ze zintegrowanym wieszakiem, szczegółowa skala co 25ml do 100ml,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</si>
  <si>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3314100-0</t>
  </si>
  <si>
    <r>
      <rPr>
        <sz val="10"/>
        <rFont val="Arial narrow"/>
        <family val="2"/>
      </rPr>
      <t>JEDNORAZOWY SYSTEM DO KONTROLOWANEJ ZBIÓRKI LUŻNEGO STOLCA z silikonowym rękawem odprowadzającym długości 167 cm, z balonikiem retencyjnym, z barwnie oznaczoną kieszonką na umieszczenie palca wiodącego, z portem na worek korekcyjny, posiadający zintegrowane z rękawem wyraźnie oznaczone porty do napełniania balonika retencyjnego z systemem sygnalizacji poziomu wypełnienia balonika oraz do irygacji, klamrę zamykającą światło drenu, dodatkowy port do pobierania próbek stolca. W zestawie 3 worki o pojemności 1000 ml do zbiórki stolca z zastawką zabezpieczającą przed wylaniem zawartości, skalowane co 25 ml, z filtrem węglowym. Pasek koralikowy do podwieszenia kompatybilny z ramami łóżek i z miejscem na opis. system ma być przebadany klinicznie, czas utrzymania do 29 dni</t>
    </r>
    <r>
      <rPr>
        <sz val="10"/>
        <color indexed="58"/>
        <rFont val="Arial Narrow"/>
        <family val="2"/>
      </rPr>
      <t xml:space="preserve"> </t>
    </r>
    <r>
      <rPr>
        <sz val="10"/>
        <color indexed="58"/>
        <rFont val="Arial Narrow"/>
        <family val="2"/>
      </rPr>
      <t>(dołączyć do oferty badania kliniczne)</t>
    </r>
    <r>
      <rPr>
        <sz val="10"/>
        <rFont val="Arial narrow"/>
        <family val="2"/>
      </rPr>
      <t xml:space="preserve"> mikrobiologicznie czysty</t>
    </r>
  </si>
  <si>
    <t>WOREK WYMIENNY kompatybilny z systemem j.w. opakowania x 10 szt</t>
  </si>
  <si>
    <t>Część nr 16</t>
  </si>
  <si>
    <t>producent,             nr. Katalogowy podstawa dopuszczenia         do obrotu</t>
  </si>
  <si>
    <t>PROBÓWKA FALCONA 50ml, jałowa, pojedynczo pakowana</t>
  </si>
  <si>
    <t>NOŻYKI DO NAKŁUWANIA , sterylne, pakowane pojedynczo, op x 200 szt</t>
  </si>
  <si>
    <t>POJEMNIK NA PŁYNY USTROJOWE STERYLNY 25 - 30 ml, pojedynczo pakowany</t>
  </si>
  <si>
    <t>POJEMNIK NA PŁYNY USTROJOWE STERYLNY 60 ml, pojedynczo pakowany</t>
  </si>
  <si>
    <t>POJEMNIK NA MOCZ STERYLNY 100 ml,- 120 ML pojedynczo pakowany</t>
  </si>
  <si>
    <t>POJEMNIK NA KAŁ Z ŁOPATKĄ STERYLNY, 25 - 30 ml, pojedynczo pakowany</t>
  </si>
  <si>
    <t>WORECZEK DO POBIERANIA MOCZU DLA NIEMOWLĄT, jalowy</t>
  </si>
  <si>
    <t>ROZCINACZ DO KLAMER DO PĘPOWINY</t>
  </si>
  <si>
    <t>SZCZOTECZKA CYTOLOGICZNA DO WYMAZÓW ginekol., jałowa SC001</t>
  </si>
  <si>
    <t>ZACISKACZ DO PĘPOWINY, polipropylenowy, jałowy, pojedynczo pakowany</t>
  </si>
  <si>
    <t>SZCZOTECZKA CYTOLOGICZNA DO WYMAZÓW z jamy macicy jałowa SC002</t>
  </si>
  <si>
    <t>ZESTAW DO POBIERANIA PRÓBEK Z DRZEWA OSKRZELOWEGO,  z probówką, jałowy</t>
  </si>
  <si>
    <t xml:space="preserve">WZIERNIK GINEKOLOGICZNY, j.u. mikrobiologicznie czysty , pojedynczo pakowany </t>
  </si>
  <si>
    <t>S, M, L</t>
  </si>
  <si>
    <t>PRZYRZĄD DO UPUSTU KRWI</t>
  </si>
  <si>
    <t>ŁĄCZNIK DO DRENÓW PROSTY sterylny, pojedynczo pakowany nr.1,2,3,4</t>
  </si>
  <si>
    <t>ŁĄCZNIK DO DRENÓW REDUKCYJNY sterylny, pojedynczo pakowany nr.1,2,3,4,5</t>
  </si>
  <si>
    <t>ŁĄCZNIK DO DRENÓW Y sterylny, pojedynczo pakowany nr.1,2,3</t>
  </si>
  <si>
    <t>ŁĄCZNIK DO DRENÓW Z ZATYCZKĄ CIŚNIENIOWĄ sterylny, pojedynczo pakowany nr.1,2,3</t>
  </si>
  <si>
    <t>DREN BRZUSZNY wykonany w 100% biokompatybilnego i transparentnego silikonu klasy medycznej, termowrażliwy z sześcioma dużymi specjalnie wyprofilowanymi atraumatycznymi otworami drenującymi, miękkie zakończenie drenu, pasek kontrastujący w RTG na całej długości drenu, długość drenu 50 cm, sterylny przeznaczony do długotrwałego drenażu głównie z okolicy delikatnych narządów,</t>
  </si>
  <si>
    <t>CH 8 -30</t>
  </si>
  <si>
    <t>CEWNIK Z TROKAREM do drenażu klatki piersiowej</t>
  </si>
  <si>
    <t xml:space="preserve">CH18,20,24,28,32, 40 </t>
  </si>
  <si>
    <t>SONDA SENGSTAKENA wykonana z miękkiej gumy, balony wykonane z silikolateksu, z podziałką, pierścień znacznikowy RTG, długość ok.. 100 cm, CH 16, 18 i 21</t>
  </si>
  <si>
    <t>3314120-7</t>
  </si>
  <si>
    <t xml:space="preserve">WOREK DO DRENAŻU BILE BAG  do zbiórki żółci 500ml </t>
  </si>
  <si>
    <t>OPASKA DO RUREK TRACHEOSTOMIJNYCH, miękka i delikatna, wykonana z tworzywa nie powodującego podrażnień, możliwość regulacji długości, sterylna j.u.</t>
  </si>
  <si>
    <t>PODKŁADKA DO RUREK TRACHEOSTOMIJNYCH, miękka i delikatna, zapobiegająca podrażnieniom skóry, posiadająca właściwości p. odleżynowe, zapobiegająca przed wyciekiem wydzieliny, sterylna, j.użytku</t>
  </si>
  <si>
    <t xml:space="preserve">STABILIZATOR DO RUREK INTUBACYJNYCH,  Uniwersalne rzepy umożliwiające skuteczne umocowanie stabilizatora wokół głowy · Specjalna śruba dociskająca umożliwiająca zamontowanie każdego rozmiaru rurki intubacyjnej · Gryzak zapobiegający traumatyzacji pacjenta i uszkodzeniu rurki · Dodatkowy otwór umożliwiający odsysanie bez konieczności zdejmowania uchwytu · Specjalna pianka po wewnętrznej stronie zapewniająca dodatkowy komfort pacjenta · Sterylny </t>
  </si>
  <si>
    <t>Część nr 17</t>
  </si>
  <si>
    <t>PAKIET SUCHY -pałeczka w probówce do pobierania wymazów, jałowa śr.12x150mm</t>
  </si>
  <si>
    <t>PAKIET SUCHY -pałeczka w probówce do pobierania wymazów,OKULISTYCZNA,  jałowa śr.9x130mm</t>
  </si>
  <si>
    <t xml:space="preserve">szt </t>
  </si>
  <si>
    <t>Część nr 18</t>
  </si>
  <si>
    <t>producent, nr. Katalogowy</t>
  </si>
  <si>
    <t>Nakłuwacz do jednorazowego użytku. Uzyskanie próbki krwi z naczyń włosowatych opuszki palca lub – w przypadku dzieci poniżej 1. r.ż. (takżę noworodków) – z pięty. Trzy regulowane głębokości nakłucia (1,3, 1,8 i 2,3 mm) umożliwiają dostosowanie nakłucia do typu skóry użytkownika. Igła (średnica 0,63 mm, 23G) posiada 3-płaszczyznowy szlif ostrza i jest powleczona silikonem 
Zabezpieczone ustawienie głębokości nakłucia. Nie ma ryzyka, że wybrana głębokość nakłucia może ulec przypadkowej zmianie. Automatyczne cofanie igły po jednorazowym użyciu eliminuje ryzyko zranienia oraz kontaminacji krzyżowej. Opakowanie 200 szt.</t>
  </si>
  <si>
    <t>Nakłuwacz do jednorazowego użycia z predefiniowaną głębokością (1,5 mm). Skośnie ścięta igła (o średnicy 0,36 mm (28 G) umożliwia niemal bezbolesne uzyskanie próbki krwi. Można stosować u dorosłych, dzieci poniżej 1. r.ż. oraz u noworodków. System Safe-T-Tech gwarantuje, że igła jest zawsze dobrze zabezpieczona. Opakowanie 200 szt.</t>
  </si>
  <si>
    <t>Część nr 19</t>
  </si>
  <si>
    <t>PRZYRZĄD DO SZYBKIEGO PRZETACZANIA krwi i płynów infuzyjnych, z filtrem w linii 179 mikrometra, z pompką i portem bocznym do igły, z dużą komorą kroplową, sterylny, z odpowietrznikiem, pakowany pojedynczo , opakowanie typu blister pack</t>
  </si>
  <si>
    <t>PRZYRZĄD DO  PRZETACZANIA krwi i płynów infuzyjnych, z możliwościa pomiaru ośrodkowego ciśnienia żylnego, system zamknięty, filtr powietrza, skala pomiarowa OCŻ 0-30 mm wody, zacisk pozwalający precyzyjnie dozować lub zatrzymać płyn, łącznik do dodatkowej iniekcji z korkiem, łącznik Luer lock, opakowanie typu blister pack</t>
  </si>
  <si>
    <t>PRZYRZĄD DO PRZETACZANIA KRWI I PŁYNÓW KRWIOPOCHODNYCH z filtrem 200 mikrometrów umieszczonym w komorze kroplowej . Jałowy, z możliwością aseptycznego otwierania. Cały aparat wolny od  ftalanów DEHP , oraz wolny od lateksu. Filtr hydrofobowy na końcu drenu, zabezpieczający przed wyciekaniem płynu z drenu podczas jego wypełniania. Zaciskacz pozwalający na precyzyjne dozowanie i zatrzymanie płynu, pozostający trwale w ustawionej pozycji. Przyrząd w całości- łącznie z kolcem i końcówką przezroczysty, umożliwiający kontrolę wzrokową przepływu na całej długości drenu. Całkowita długość drenu min.150 cm.</t>
  </si>
  <si>
    <t>DRENY DO POMP STRZYKAWKOWYCH W KOLORZE: NIEBIESKIM, ZIELONYM LUB CZERWONYM (do wyboru przez Zamawiającego).  Kolorystyczne oznaczenia linii w celu podwyższenia standardów pracy, bez zawartości, DEHP i PCV, mała objętość wypełnienia: 1,27ml; dł. 150cm</t>
  </si>
  <si>
    <t>PRZYRZĄD DO PRZETACZANIA PŁYNÓW INFUZYJNYCH .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w rozumieniu definicji NIOSH  ( poświadczone badaniem dołączonym do oferty ). Zaciskacz pozwalający na precyzyjne dozowanie i zatrzymanie płynu, pozostający trwale w ustawionej pozycji. Komora kroplowa dzielona na elastyczną część dolną i twardą część górną,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</si>
  <si>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APARAT DO PRZETOCZEŃ PŁYNÓW INFUZYJNYCH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 Mechanizm rolkowy wyposażony w miejsce do dokowania kolca po zakończonej infuzji.  Zestaw wolny od DEHP i latexu. W celu identyfikacji nazwa firmy na komorze kroplowej.</t>
  </si>
  <si>
    <t xml:space="preserve">APARAT DO PRZETOCZEŃ PŁYNÓW INFUZYJNYCH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 Mechanizm rolkowy wyposażony w miejsce do dokowania kolca po zakończonej infuzji. Zestaw wyposażony w DODATKOWY PORT bezigłowy umożliwiający wielokrotny dostęp umieszczony PONIŻEJ KOMORY KROPLOWEJ  Zestaw wolny od DEHP i latexu. W celu identyfikacji nazwa firmy na komorze kroplowej. </t>
  </si>
  <si>
    <t xml:space="preserve">APARAT DO INFUZJI GRAWITACYJNYCH Z ODPOWIETRZNIKIEM, Z FILTREM P/BAKTERYJNYM I KLAPKĄ. Odpowietrznik zaopatrzony w filtr powietrza o skuteczności filtracji bakterii (BFE) min 99,99 .Automatycznie zatrzymujący infuzję po opróżnieniu "jeziorka" - filtr zatrzymujący powietrze. Z zabezpieczeniem przed wypływem płynu z drenu podczas jego wypełniania- hydrofobowy filtr  na końcu drenu. Zestaw wyposażony w DODATKOWY PORT BEZIGŁOWY umożliwiający wielokrotny dostęp umieszczony PONAD KOMORĄ KROPLOWĄ umożliwiający  podaż całej dawki leku d Dł 180 cm. Zestaw nie zawiera DEHP/ konieczność potwierdzenia odpowiednimi dokumentami/. </t>
  </si>
  <si>
    <t>KANIULA DOŻYLNA BEZPIECZNA zgodnie z Rozporządzeniem Ministra Zdrowia (Dz .U.z dnia 19.06.2013r poz. 696), bez portu bocznego . Wykonana z poliuretanu wyposażona w automatyczny metalowy zatrzask zabezpieczający igłę przed zakłuciem, uruchamiany samoczynnie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powinna być wyposażona w zastawkę całkowicie uniemożliwiającą wypływ krwi z kaniuli przez cały czas jej używania .   Rozmiary : 18,20,22,24.    Kaniule w rozmiarze 18G oraz 20G dostępne w dwóch długościach  celem lepszego dopasowania wkłucia do sytuacji klinicznej.</t>
  </si>
  <si>
    <r>
      <rPr>
        <sz val="10"/>
        <color indexed="8"/>
        <rFont val="Arial Narrow"/>
        <family val="2"/>
      </rPr>
      <t>KRANIK TRÓJDROŻNY, DO INFUZJI, wykonany z materiału odpornego na działanie nawet bardzo agresywnych leków (poliamid), z pokrętłem w kolorze niebieskim lub białym  Wyczuwalna zmiana położenia pokrętła kranika co 45</t>
    </r>
    <r>
      <rPr>
        <vertAlign val="superscript"/>
        <sz val="10"/>
        <color indexed="8"/>
        <rFont val="Arial Narrow"/>
        <family val="2"/>
      </rPr>
      <t>o</t>
    </r>
    <r>
      <rPr>
        <i/>
        <sz val="10"/>
        <color indexed="8"/>
        <rFont val="Arial Narrow"/>
        <family val="2"/>
      </rPr>
      <t xml:space="preserve"> </t>
    </r>
    <r>
      <rPr>
        <sz val="10"/>
        <color indexed="8"/>
        <rFont val="Arial Narrow"/>
        <family val="2"/>
      </rPr>
      <t>. Wszystkie ramiona kranika zabezpieczone koreczek.  Ramię kranika musi posiadać łącznik rotacyjny, który po połączeniu z linią infuzyjną musi zapewnić swobodny obrót kranika wokół osi linii infuzyjnej bez możliwości skręcania jej. Produkt pakowany pojedynczo, sterylnie.</t>
    </r>
  </si>
  <si>
    <t xml:space="preserve">Łyżka do wideolaryngoskopu, jednorazowego użytku G2-G4 </t>
  </si>
  <si>
    <r>
      <rPr>
        <b/>
        <sz val="9"/>
        <color indexed="58"/>
        <rFont val="Arial Narrow"/>
        <family val="2"/>
      </rPr>
      <t xml:space="preserve">Poz. 3- 10  </t>
    </r>
    <r>
      <rPr>
        <sz val="9"/>
        <color indexed="16"/>
        <rFont val="Arial Narrow"/>
        <family val="2"/>
      </rPr>
      <t>Zamawiający wymaga aby wszystkie strzykawki pochodziły od tego samego producenta.</t>
    </r>
  </si>
  <si>
    <r>
      <rPr>
        <b/>
        <sz val="9"/>
        <color indexed="58"/>
        <rFont val="Arial Narrow"/>
        <family val="2"/>
      </rPr>
      <t xml:space="preserve">Poz. 1-2  </t>
    </r>
    <r>
      <rPr>
        <sz val="9"/>
        <color indexed="16"/>
        <rFont val="Arial Narrow"/>
        <family val="2"/>
      </rPr>
      <t>Zamawiający wymaga aby wszystkie strzykawki pochodziły od tego samego producenta.</t>
    </r>
  </si>
  <si>
    <t>Część nr 20</t>
  </si>
  <si>
    <t>Bd</t>
  </si>
  <si>
    <r>
      <rPr>
        <sz val="10"/>
        <color indexed="8"/>
        <rFont val="Arial Narrow"/>
        <family val="2"/>
      </rPr>
      <t>KANIULA DOŻYLNA</t>
    </r>
    <r>
      <rPr>
        <sz val="10"/>
        <color indexed="8"/>
        <rFont val="Arial Narrow"/>
        <family val="2"/>
      </rPr>
      <t xml:space="preserve">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6 wtopionych pasków radiocieniujących. Wykonana z poliuretanu, biokompatybilnego. Dodatkowy otwór przy ostrzu igły umożliwiający natychmiastowe wzrokowe potwierdzenie wejścia do naczynia podczas kaniulacji (system 3-krotnego potwierdzenia wypływu krwi). Sterylna w rozmiarach:
24G - 0,7 x 19 mm.  – przepływ 19 ml/min
26G -  0,6 x 19 mm.  – przepływ 14 ml/min
</t>
    </r>
  </si>
  <si>
    <t>KANIULA DOŻYLNA wykonana z biokompatybilnego poliuretanu nowej generacji (potwierdzone badaniami klinicznymi dołączonymi do oferty)  posiadająca 6 pasków kontrastujących w RTG, wtopionych w materiał kaniuli. Z zastawką bezzwrotną zapobiegającą wypływaniu krwi oraz samozamykający się korek górnego portu. Opakowanie typu blister. Kolor wg norm ISO. Zakończenie końcówką Luer-Lock z koreczkiem. Jałowa z widoczną datą ważności na opakowaniu. Opakowanie 50 szt. Rozmiar 22G,20G,18G,17G,16G</t>
  </si>
  <si>
    <t xml:space="preserve">KORKI DO KANIUL DOŻYLNYCH, Luer Lock z trzpieniem wystającym, w opakowaniach typu blister, na pasku po 4 sztuki. Opakowanie 200 szt. Koreczki tego samego producenta, co kaniule dla zagwarantowania szczelności. </t>
  </si>
  <si>
    <t>KORKI DO KANIUL DOŻYLNYCH, dwufunkcyjne, sterylne, pakowane pojedynczo</t>
  </si>
  <si>
    <r>
      <rPr>
        <sz val="10"/>
        <rFont val="Arial narrow"/>
        <family val="2"/>
      </rPr>
      <t>KRANIK TRÓJDROŻNY TYP LUER Z WYCZUWALNYM CO 45</t>
    </r>
    <r>
      <rPr>
        <sz val="10"/>
        <rFont val="Segoe UI"/>
        <family val="2"/>
      </rPr>
      <t xml:space="preserve">º </t>
    </r>
    <r>
      <rPr>
        <sz val="10"/>
        <rFont val="Arial narrow"/>
        <family val="2"/>
      </rPr>
      <t xml:space="preserve">INDYKATOREM POZYCJI OTWARTY/ZAMKNIĘTY, posiadający w składzie poliwęglan, 3 ramiona w kształcie rozetki. Wytrzymałość kranika 3 bary, obj. wypełnienia 0,22 ml, wyposażony w znaczniki (czerwony i niebieski) do linii tętniczych i żylnych. Sterylizowany promieniami beta. Opakowanie 100 szt. </t>
    </r>
  </si>
  <si>
    <t>STRZYKAWKA OPOROWA oxford z gumką , sterylna  7  ml</t>
  </si>
  <si>
    <t>33141620-6</t>
  </si>
  <si>
    <t xml:space="preserve">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Rozmiar - 22 G długość 25 mm, przepływ 42 ml/min
Rozmiar - 20 G długość 32 mm, przepływ 67 ml/min
Rozmiar - 18 G długość 32 mm, przepływ 103 ml/min </t>
  </si>
  <si>
    <t>IGŁA BEZPIECZNA z ostrzem zorientowanym w kierunku osłony zabezpieczającej, która umożliwia iniekcje pod małym kątem. Igła i osłona igły integralnie ze sobą połączone( bez możliwości odłączenia igły od osłony zabezpieczającej, słyszalne klikniecie potwierdzające bezpieczne zamontowanie igły i słyszalne potwierdzenie aktywacji mechanizmu zabezpieczającego jednym palcem bez potrzeby użycia twardej powierzchni, kompatybilna ze strzykawkami Luer lock we wszystkich rozmiarach, wykonana w technologii umożliwiającej pewne i bezpieczne mocowanie na końcówce luer ( zatrzask wewnątrz nasadki igły) , opakowanie x 100 szt w rozmiarach 18G 40 mm, 20G 40 mm, 21G 40 mm, 22G 30 mm, 25G 25 mm, 27G 40 mm</t>
  </si>
  <si>
    <t xml:space="preserve">ZAMKNIĘTY SYSTEM DOSTĘPU NACZYNIOWEGO o laminarnym torze przepływu, przezroczysty, bezigłowy, sterylny, zabezpieczony protektorem męskim w kolorze różnym niż zawór. Pakowany pojedynczo, rozmiar max. 2 cm. Kompatybilny z końcówką Luer Lock. Posiadający jednorodną materiałową powierzchnię do dezynfekcji, przezierną, podzielną membranę split septum osadzoną zewnętrznie w sposób trwały na poliwęglanowym przezroczystym konektorze. Na obudowie konektora naprzeciwległe wypustki ułatwiające utrzymanie zaworu w palcach w trakcie łączenia np.. ze strzykawką. Prędkość przepływu 533 ml/min, objętość wypełnienia 0,16 ml. Dostosowany do użytku z krwią, tłuszczami, alkoholami oraz lekami chemioterapeutycznymi. </t>
  </si>
  <si>
    <t xml:space="preserve">CEWNIK DO PUNKCJI OBWODOWYCH NACZYŃ TĘTNICZYCH wprowadzany po igle. Wyposażony w zawór kulowo-suwakowy typu slow-swith w kolorze czerwonym, rozmiar 20 x 1¾” (20 G 1,1 x 45 mm, przepływ 49ml/min), ze skrzydełkami, sterylny, j.u. Czas stosowania do 30 dni, potwierdzony przez producenta. Materiał wykonania: PTFE, opakowanie typu blister pack, w opakowaniu 25 szt. </t>
  </si>
  <si>
    <t xml:space="preserve">PEDIATRYCZNA IGŁA  PODPAJĘCZYNÓWKOWA 25G    0,50 x 51 mm (+/- 0,1 mm). Opakowanie 25 szt. </t>
  </si>
  <si>
    <t xml:space="preserve">PEDIATRYCZNA IGŁA  PODPAJĘCZYNÓWKOWA 22G    0,70 x 38 mm (+/- 0,1 mm). Opakowanie 25 szt. </t>
  </si>
  <si>
    <t>Bezpieczna kaniula do wkłuć dożylnych w systemie zamkniętym, do długoterminowego przebywania w naczyniu,sterylna,jednorazowego użytku,pakowana pojedynczo,wykonana z biokompatybilnego poliuretanu, z min. 5 paskami Rtg, chroniąca przed ekspozycją na materiał biologiczny i zakłucie poprzez posiadanie plastikowej osłonki igły, posiadająca otwór przy ostrzu igły umożliwiający szybkie potwierdzenie wejścia do naczynia podczas kaniulacji,  bez portu górnego, z elastycznymi skrzydełkami mocującymi, posiadająca dren z klemą zamykającą zakończony podwójnym  rozgałęzieniem (jedno z rozgałęzień zakończone bezigłowym, niemachanicznym zamkniętym zaworem dostępu naczyniowego z przezierną silikonową jednoelementową podzielną membraną osadzoną zewnętrznie na przezroczystym plastikowym konektorze, sterylna, nie  zawierająca  latexu i PCV, pakowana pojedynczo. Rozmiar 18 G, 20 G, 22 G, 24 G.</t>
  </si>
  <si>
    <t>Część nr 21</t>
  </si>
  <si>
    <t>SZCZOTECZKA CYTOLOGICZNA olympus BC-202D-2010x10szt lub równoważna x 10szt.</t>
  </si>
  <si>
    <t>ZAWORKI BIOPSYJNE Olympus MAJ0210 x 20 szt lub równoważne</t>
  </si>
  <si>
    <t>USTNIK ENDOSKOPOWY maj 168x50 szt lub równoważny j.u. z taśmą mocującą</t>
  </si>
  <si>
    <t xml:space="preserve">SZCZOTECZKA DO KANAŁÓW ENDOSKOPOWYCH  </t>
  </si>
  <si>
    <t>Część nr 22</t>
  </si>
  <si>
    <t xml:space="preserve">CEWNIK JEDNOŚWIATŁOWY, PEDIATRYCZNY i.v. wprowadzany MET. SELDINGERA z poliuretanu widoczny w rtg o rozm.2F(22G) i długości 8cm. w zestawie cewnik jednoświatłowy,poliuretanowy metalowa igła do nakłucia 22G,prowadnik prosty długość , </t>
  </si>
  <si>
    <t xml:space="preserve">CEWNIK JEDNOŚWIATŁOWY, PEDIATRYCZNY i.v. wprowadzany MET. SELDINGERA z poliuretanu widoczny w rtg o rozm.3F(20G) i długości 6-12,5cm. w zestawie cewnik jednoświatłowy, metalowa igła do nakłucia 22G,prowadnik prosty 20-30cm, </t>
  </si>
  <si>
    <t xml:space="preserve">CEWNIK DWUŚWIATŁOWY PEDIATRYCZNY i.v. wprowadzany MET. SELDINGERA z poliuretanu widoczny w rtg o rozm.3F( kanały2x 22Gi długości 6-12,5cm. w zestawie cewnik dwuświatłowy, metalowa igła do nakłucia 22Gprowadnik prosty, kaniula 24G, 2 dylatatory,2 zatyczki do wstrzykiwania, skalpel, strzykawka 5ml </t>
  </si>
  <si>
    <t>CEWNIK DO NAKŁUWANIA TĘTNICY METODĄ SELDINGERA wykonany z PTFE, widoczny w RTG, rozmiar 3 Fr (średnica zewn 1.0), długość  6, 8, 15 cm, posiadający skrzydełka umożliwiające przyszycie do skóry. Igła do wprowadzania ( 0,9 mmx38mm), prowadnik prosty (0,46mm/20-30cm) , przedłużka (13,5 cm) wyposażona w system bezigłowy</t>
  </si>
  <si>
    <t xml:space="preserve">CEWNIK DOTĘTNICZY WPROWADZANY METODĄ SELDINGERA wykonany z polietylenu, widoczny w RTG. W zestawie igła do wprowadzania, prowadnik. Cewnik w rozmiarach: 3FR o dł. 2, 4, 6 lub 8cm, igła wprowadzająca 20G/38cm, prowadnik 0,53mm/20cm, 4FR o dł.  8, 10cm,igła wprowadzająca 19G/54cm, prowadnik 0,71mm/30cm dla dł. 18cm igła wprowadzająca 19G/68cm, prowadnik 0,1mm/46cm, 4,5FR o dł. 18cm, igła wprowadzająca 17G/70cm, prowadnik 0,9mm/46cm, 5FR/18cm, igła wprowadzająca 16G/70cm, prowadnik 1,1mm/46cm. Rozmiary 4FR/18cm, 4,5F/18cm, 5FR/18cm w zestawie także polietylenowa  przedłużka  30cm, strzykawka 5ml, trójdrożny zawór </t>
  </si>
  <si>
    <t>SYSTEM BEZIGŁOWY  złożony z   jednego zaworu o dł. 10 cm i średnicy wew. 1.5 mm i zew. 2.5 mm, obj. 0,3 ml, posiadający wbudowany w obudowę mechanizm sprężynowy zapewniający po użyciu automatyczne, szczelne zamknięcie  membrany, nieprzezroczysty,  zapobiega cofaniu się krwi i leków do drenu. Może być  stosowany  przez 7 dni lub 360 aktywacji, możliwość  pracy z końcówką luer slip i luer lock. Odporny na ciśnienie do 24 bar</t>
  </si>
  <si>
    <t>ZAMKNIĘTY SYSTEM BEZIGŁOWY  złożony z trzech zaworów o dł. 6 cm i średnicy wew. 1.5 mm i zew. 2.5 mm, obj. 0,3 ml, zakończonych zaworem bezigłowym posiadającym wbudowany w obudowę mechanizm sprężynowy zapewniający po użyciu automatyczne, szczelne zamknięcie  membrany ,z zaworami zwrotnymi na każdej linii, zawiera w kolorowe zaciski do chwilowego zamknięcia światła. zapobiega cofaniu się krwi i leków do drenu, wyposażonym w zacisk. Może być stosowany  7 dni lub 360 aktywacji, możliwość pracy z końcówką luer slip i luer lock. Odporny na ciśnienie do 24 bar</t>
  </si>
  <si>
    <t>SONDA ŻOŁĄDKOWA RYLE'A bardzo miękka, przeciwodleżynowa, wykonana z przeźroczystej mieszaniny medycznego PCV i silikonu, wyposażona w obciążnik w kształcie oliwki, z zatyczką oraz ze znacznikami głębokości rozmiar 18 F</t>
  </si>
  <si>
    <t xml:space="preserve">Część nr 23 </t>
  </si>
  <si>
    <t>CEWNIK permanentny dwukanałowy - rozmiar 15,5F, długość do mufki 19,23,27,31, cm -, końcówka dożylna cewnika odgięta z kanałem dla prowadnicy, końcówki luer lock z termoplastycznego poliuretanu, przepływ do 500 cc, materiał cewnika BioFlo Dura Max, wykonany w technologii Endexo</t>
  </si>
  <si>
    <t>Część nr 24</t>
  </si>
  <si>
    <t>ZESTAW UZUPEŁNIAJĄCY DO PRZESZKÓRNEJ TRACHEOSTOMII METODĄ GRIGGSA oparty na użyciu pena,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w rozm 7-9 mm</t>
  </si>
  <si>
    <t>ZESTAW DO PRZEZSKÓRNEJ TRACHEOSTOMII METODĄ SELDINGERA z jednostopniowym rozszerzadłem o kształcie „rogu nosorożca” z warstwą poślizgową o miękkim końcu i ergonomicznym uchwycie, zawierający skalpel, strzykawkę 10ml  igłę 14G z kaniulą, prowadnicę Seldingera, krótkie rozszerzadło 14Fcewnik wprowadzający oraz rurkę tracheostomijną z wbudowanym przewodem do odsysania z przestrzeni podgłośniowej z mankietem niskociśnieniowym posiadającą sztywny samoblokujący się mandryn z otworem na prowadnicę Seldingera. Stożkowy prowadnik rurki z uchwytem , dwie kaniule wewnętrzne do rurki, gaziki, opaska do rurki szczoteczka i żel poślizgowy jalowy. Całość jałowa pakowany na tacy z serwetą.  Rozm 7-9 mm</t>
  </si>
  <si>
    <t>zest.</t>
  </si>
  <si>
    <t>PROWADNICA DO TRUDNTCH INTUBACJI POKRYTA MATERIAŁEM TYPU Ivory PCV do kształtowania z drutem, sterylna j.u., ułatwiająca intubację zarówno w rutynowych jak i trudnych przypadkach, gdy wlot krtani nie jest całkowicie widoczny, gładka, wygięcie zakończenia w kształcie J, sztywna, w trzech rozmiarach do użycia z rurkami od 2,5 do 11, średnica 4 mm, długość 335 mm lub 673 mm</t>
  </si>
  <si>
    <t>Część nr 25</t>
  </si>
  <si>
    <t>ZESTAW DO INWAZYJNEGO POMIARU CIŚNIENIA, pojedynczy, wyposażony w następujące elementy: długość linii pomiarowych 1 x 150 cm (1 x125 cm + 1 x 25 cm); 1 x przetwornik wyposażony w podwójny system zintegrowany płuczące o przepływie min. 3 ml/godz.; igła zakrzywiona w zbiorniku wyrównawczym, kalibracja zestawu bez rozszczelniania systemu bez konieczności zdejmowania koreczka. Zestaw dający zapis ciśnienia z dokładnością odwzorowania na poziomie &lt;5% błędu pomiarowego dla całej linii pomiarowej potwierdzony przeprowadzonym testem w fazie produkcyjnej. Połączenie – pionowe kompatybilne z kablami typu PMSET.</t>
  </si>
  <si>
    <t>szt. .</t>
  </si>
  <si>
    <t>8000 szt</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</si>
</sst>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_(\$* #,##0.00_);_(\$* \(#,##0.00\);_(\$* \-??_);_(@_)"/>
    <numFmt numFmtId="166" formatCode="[$-415]General"/>
    <numFmt numFmtId="167" formatCode="d/mm/yyyy"/>
    <numFmt numFmtId="168" formatCode="dd\ mmm"/>
    <numFmt numFmtId="169" formatCode="#,##0.00&quot; zł&quot;"/>
    <numFmt numFmtId="170" formatCode="#,##0;\-#,##0"/>
    <numFmt numFmtId="171" formatCode="#,##0.00;\-#,##0.00"/>
  </numFmts>
  <fonts count="98">
    <font>
      <sz val="10"/>
      <name val="Arial CE"/>
      <family val="2"/>
    </font>
    <font>
      <sz val="10"/>
      <name val="Arial"/>
      <family val="0"/>
    </font>
    <font>
      <sz val="10"/>
      <color indexed="31"/>
      <name val="Arial CE"/>
      <family val="2"/>
    </font>
    <font>
      <b/>
      <sz val="10"/>
      <color indexed="58"/>
      <name val="Arial CE"/>
      <family val="2"/>
    </font>
    <font>
      <sz val="10"/>
      <color indexed="60"/>
      <name val="Arial CE"/>
      <family val="2"/>
    </font>
    <font>
      <b/>
      <sz val="10"/>
      <color indexed="31"/>
      <name val="Arial CE"/>
      <family val="2"/>
    </font>
    <font>
      <i/>
      <sz val="10"/>
      <color indexed="23"/>
      <name val="Arial CE"/>
      <family val="2"/>
    </font>
    <font>
      <sz val="10"/>
      <color indexed="17"/>
      <name val="Arial CE"/>
      <family val="2"/>
    </font>
    <font>
      <sz val="18"/>
      <color indexed="58"/>
      <name val="Arial CE"/>
      <family val="2"/>
    </font>
    <font>
      <sz val="12"/>
      <color indexed="58"/>
      <name val="Arial CE"/>
      <family val="2"/>
    </font>
    <font>
      <b/>
      <sz val="24"/>
      <color indexed="58"/>
      <name val="Arial CE"/>
      <family val="2"/>
    </font>
    <font>
      <u val="single"/>
      <sz val="10"/>
      <color indexed="12"/>
      <name val="Arial CE"/>
      <family val="2"/>
    </font>
    <font>
      <sz val="10"/>
      <color indexed="19"/>
      <name val="Arial CE"/>
      <family val="2"/>
    </font>
    <font>
      <sz val="10"/>
      <color indexed="63"/>
      <name val="Arial CE"/>
      <family val="2"/>
    </font>
    <font>
      <b/>
      <i/>
      <u val="single"/>
      <sz val="10"/>
      <name val="Arial CE"/>
      <family val="2"/>
    </font>
    <font>
      <sz val="9"/>
      <name val="Arial Narrow"/>
      <family val="2"/>
    </font>
    <font>
      <sz val="9"/>
      <color indexed="58"/>
      <name val="Arial ce"/>
      <family val="2"/>
    </font>
    <font>
      <sz val="9"/>
      <color indexed="8"/>
      <name val="Arial Narrow"/>
      <family val="2"/>
    </font>
    <font>
      <sz val="10"/>
      <color indexed="8"/>
      <name val="Arial Narrow"/>
      <family val="2"/>
    </font>
    <font>
      <sz val="8"/>
      <color indexed="8"/>
      <name val="Times New Roman"/>
      <family val="1"/>
    </font>
    <font>
      <sz val="9"/>
      <color indexed="58"/>
      <name val="Arial Narrow"/>
      <family val="2"/>
    </font>
    <font>
      <sz val="8"/>
      <color indexed="8"/>
      <name val="Courier New"/>
      <family val="3"/>
    </font>
    <font>
      <b/>
      <sz val="9"/>
      <name val="Arial Narrow"/>
      <family val="2"/>
    </font>
    <font>
      <sz val="11"/>
      <color indexed="58"/>
      <name val="Arial"/>
      <family val="2"/>
    </font>
    <font>
      <sz val="10"/>
      <color indexed="58"/>
      <name val="Arial CE1"/>
      <family val="2"/>
    </font>
    <font>
      <sz val="10"/>
      <color indexed="58"/>
      <name val="Czcionka tekstu podstawowego2"/>
      <family val="2"/>
    </font>
    <font>
      <sz val="10"/>
      <color indexed="8"/>
      <name val="Arial narrow"/>
      <family val="2"/>
    </font>
    <font>
      <sz val="11"/>
      <color indexed="8"/>
      <name val="Arial"/>
      <family val="2"/>
    </font>
    <font>
      <b/>
      <sz val="10"/>
      <color indexed="8"/>
      <name val="Arial Narrow"/>
      <family val="2"/>
    </font>
    <font>
      <b/>
      <sz val="9"/>
      <color indexed="8"/>
      <name val="Arial Narrow"/>
      <family val="2"/>
    </font>
    <font>
      <sz val="10"/>
      <color indexed="58"/>
      <name val="Arial narrow"/>
      <family val="2"/>
    </font>
    <font>
      <sz val="8.5"/>
      <color indexed="8"/>
      <name val="Arial"/>
      <family val="2"/>
    </font>
    <font>
      <sz val="9"/>
      <color indexed="58"/>
      <name val="Czcionka tekstu podstawowego"/>
      <family val="2"/>
    </font>
    <font>
      <sz val="9"/>
      <color indexed="58"/>
      <name val="Czcionka tekstu podstawowego1"/>
      <family val="2"/>
    </font>
    <font>
      <sz val="10"/>
      <color indexed="58"/>
      <name val="Arial Narrow"/>
      <family val="2"/>
    </font>
    <font>
      <sz val="8"/>
      <color indexed="58"/>
      <name val="Courier New"/>
      <family val="3"/>
    </font>
    <font>
      <b/>
      <sz val="10"/>
      <color indexed="58"/>
      <name val="Arial Narrow"/>
      <family val="2"/>
    </font>
    <font>
      <b/>
      <sz val="9"/>
      <color indexed="58"/>
      <name val="Arial Narrow"/>
      <family val="2"/>
    </font>
    <font>
      <sz val="10"/>
      <name val="Arial narrow"/>
      <family val="2"/>
    </font>
    <font>
      <sz val="11"/>
      <color indexed="58"/>
      <name val="Calibri"/>
      <family val="2"/>
    </font>
    <font>
      <sz val="10"/>
      <color indexed="58"/>
      <name val="Arial CE"/>
      <family val="2"/>
    </font>
    <font>
      <sz val="9"/>
      <name val="Arial CE"/>
      <family val="2"/>
    </font>
    <font>
      <sz val="8"/>
      <color indexed="8"/>
      <name val="Arial narrow1"/>
      <family val="2"/>
    </font>
    <font>
      <sz val="10"/>
      <color indexed="8"/>
      <name val="Arial CE"/>
      <family val="2"/>
    </font>
    <font>
      <sz val="8"/>
      <color indexed="58"/>
      <name val="Times New Roman"/>
      <family val="1"/>
    </font>
    <font>
      <b/>
      <sz val="10"/>
      <name val="Arial CE"/>
      <family val="2"/>
    </font>
    <font>
      <b/>
      <sz val="10"/>
      <name val="Arial Narrow"/>
      <family val="2"/>
    </font>
    <font>
      <sz val="10"/>
      <color indexed="58"/>
      <name val="Times New Roman"/>
      <family val="1"/>
    </font>
    <font>
      <sz val="8"/>
      <color indexed="8"/>
      <name val="Arial Narrow"/>
      <family val="2"/>
    </font>
    <font>
      <b/>
      <sz val="10"/>
      <color indexed="8"/>
      <name val="Arial narrow"/>
      <family val="2"/>
    </font>
    <font>
      <sz val="9"/>
      <color indexed="16"/>
      <name val="Arial Narrow"/>
      <family val="2"/>
    </font>
    <font>
      <sz val="10"/>
      <color indexed="8"/>
      <name val="Arial"/>
      <family val="2"/>
    </font>
    <font>
      <sz val="10"/>
      <color indexed="8"/>
      <name val="Arial CE1"/>
      <family val="2"/>
    </font>
    <font>
      <sz val="8"/>
      <name val="Calibri"/>
      <family val="2"/>
    </font>
    <font>
      <sz val="9"/>
      <color indexed="8"/>
      <name val="Times New Roman"/>
      <family val="1"/>
    </font>
    <font>
      <sz val="10"/>
      <color indexed="58"/>
      <name val="Czcionka tekstu podstawowego"/>
      <family val="2"/>
    </font>
    <font>
      <vertAlign val="superscript"/>
      <sz val="10"/>
      <color indexed="8"/>
      <name val="Arial Narrow"/>
      <family val="2"/>
    </font>
    <font>
      <i/>
      <sz val="10"/>
      <color indexed="8"/>
      <name val="Arial Narrow"/>
      <family val="2"/>
    </font>
    <font>
      <sz val="10"/>
      <name val="Segoe UI"/>
      <family val="2"/>
    </font>
    <font>
      <b/>
      <sz val="10"/>
      <color indexed="8"/>
      <name val="Arial CE"/>
      <family val="2"/>
    </font>
    <font>
      <sz val="10"/>
      <color indexed="8"/>
      <name val="Arial narrow "/>
      <family val="2"/>
    </font>
    <font>
      <sz val="8"/>
      <color indexed="58"/>
      <name val="Arial Narrow"/>
      <family val="2"/>
    </font>
    <font>
      <sz val="10.1"/>
      <color indexed="58"/>
      <name val="Arial"/>
      <family val="2"/>
    </font>
    <font>
      <sz val="11"/>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19"/>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60"/>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ck">
        <color indexed="8"/>
      </top>
      <bottom style="thick">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58"/>
      </left>
      <right style="thin">
        <color indexed="58"/>
      </right>
      <top style="thin">
        <color indexed="58"/>
      </top>
      <bottom style="thin">
        <color indexed="58"/>
      </bottom>
    </border>
    <border>
      <left style="thin">
        <color indexed="58"/>
      </left>
      <right style="thin">
        <color indexed="58"/>
      </right>
      <top>
        <color indexed="63"/>
      </top>
      <bottom style="thin">
        <color indexed="58"/>
      </bottom>
    </border>
    <border>
      <left>
        <color indexed="63"/>
      </left>
      <right>
        <color indexed="63"/>
      </right>
      <top style="thin">
        <color indexed="8"/>
      </top>
      <bottom>
        <color indexed="63"/>
      </bottom>
    </border>
    <border>
      <left style="thin">
        <color indexed="58"/>
      </left>
      <right style="thin">
        <color indexed="58"/>
      </right>
      <top style="thin">
        <color indexed="5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2" fillId="20" borderId="0" applyBorder="0" applyAlignment="0" applyProtection="0"/>
    <xf numFmtId="0" fontId="2" fillId="21" borderId="0" applyBorder="0" applyAlignment="0" applyProtection="0"/>
    <xf numFmtId="0" fontId="3" fillId="22" borderId="0" applyBorder="0" applyAlignment="0" applyProtection="0"/>
    <xf numFmtId="0" fontId="3" fillId="0" borderId="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4" fillId="29" borderId="0" applyBorder="0" applyAlignment="0" applyProtection="0"/>
    <xf numFmtId="0" fontId="83" fillId="30" borderId="1" applyNumberFormat="0" applyAlignment="0" applyProtection="0"/>
    <xf numFmtId="0" fontId="84" fillId="31" borderId="2" applyNumberFormat="0" applyAlignment="0" applyProtection="0"/>
    <xf numFmtId="0" fontId="85" fillId="3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 fillId="33" borderId="0" applyBorder="0" applyAlignment="0" applyProtection="0"/>
    <xf numFmtId="0" fontId="6" fillId="0" borderId="0" applyBorder="0" applyAlignment="0" applyProtection="0"/>
    <xf numFmtId="0" fontId="7" fillId="34" borderId="0" applyBorder="0" applyAlignment="0" applyProtection="0"/>
    <xf numFmtId="0" fontId="8" fillId="0" borderId="0" applyBorder="0" applyAlignment="0" applyProtection="0"/>
    <xf numFmtId="0" fontId="9" fillId="0" borderId="0" applyBorder="0" applyAlignment="0" applyProtection="0"/>
    <xf numFmtId="0" fontId="10" fillId="0" borderId="0" applyBorder="0" applyAlignment="0" applyProtection="0"/>
    <xf numFmtId="0" fontId="11" fillId="0" borderId="0" applyBorder="0" applyAlignment="0" applyProtection="0"/>
    <xf numFmtId="0" fontId="86" fillId="0" borderId="3" applyNumberFormat="0" applyFill="0" applyAlignment="0" applyProtection="0"/>
    <xf numFmtId="0" fontId="87" fillId="35"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12" fillId="36" borderId="0" applyBorder="0" applyAlignment="0" applyProtection="0"/>
    <xf numFmtId="0" fontId="91" fillId="37" borderId="0" applyNumberFormat="0" applyBorder="0" applyAlignment="0" applyProtection="0"/>
    <xf numFmtId="0" fontId="0" fillId="0" borderId="0" applyBorder="0" applyProtection="0">
      <alignment/>
    </xf>
    <xf numFmtId="0" fontId="13" fillId="36" borderId="8" applyAlignment="0" applyProtection="0"/>
    <xf numFmtId="0" fontId="92" fillId="31" borderId="1" applyNumberFormat="0" applyAlignment="0" applyProtection="0"/>
    <xf numFmtId="9" fontId="1" fillId="0" borderId="0" applyFill="0" applyBorder="0" applyAlignment="0" applyProtection="0"/>
    <xf numFmtId="0" fontId="0" fillId="0" borderId="0" applyBorder="0" applyAlignment="0" applyProtection="0"/>
    <xf numFmtId="0" fontId="93" fillId="0" borderId="9"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0" fillId="0" borderId="0" applyBorder="0" applyAlignment="0" applyProtection="0"/>
    <xf numFmtId="0" fontId="96" fillId="0" borderId="0" applyNumberFormat="0" applyFill="0" applyBorder="0" applyAlignment="0" applyProtection="0"/>
    <xf numFmtId="0" fontId="0" fillId="38" borderId="10" applyNumberFormat="0" applyFont="0" applyAlignment="0" applyProtection="0"/>
    <xf numFmtId="165" fontId="1" fillId="0" borderId="0" applyBorder="0" applyAlignment="0" applyProtection="0"/>
    <xf numFmtId="42" fontId="1" fillId="0" borderId="0" applyFill="0" applyBorder="0" applyAlignment="0" applyProtection="0"/>
    <xf numFmtId="0" fontId="4" fillId="0" borderId="0" applyBorder="0" applyAlignment="0" applyProtection="0"/>
    <xf numFmtId="164" fontId="14" fillId="0" borderId="0" applyBorder="0" applyAlignment="0" applyProtection="0"/>
    <xf numFmtId="0" fontId="97" fillId="39" borderId="0" applyNumberFormat="0" applyBorder="0" applyAlignment="0" applyProtection="0"/>
  </cellStyleXfs>
  <cellXfs count="454">
    <xf numFmtId="0" fontId="0" fillId="0" borderId="0" xfId="0" applyAlignment="1">
      <alignment/>
    </xf>
    <xf numFmtId="0" fontId="15" fillId="0" borderId="11" xfId="0" applyFont="1" applyBorder="1" applyAlignment="1">
      <alignment/>
    </xf>
    <xf numFmtId="0" fontId="15" fillId="0" borderId="0" xfId="0" applyFont="1" applyBorder="1" applyAlignment="1">
      <alignment/>
    </xf>
    <xf numFmtId="0" fontId="15" fillId="0" borderId="0" xfId="0" applyFont="1" applyAlignment="1">
      <alignment horizontal="left"/>
    </xf>
    <xf numFmtId="0" fontId="15" fillId="0" borderId="0" xfId="0" applyFont="1" applyAlignment="1">
      <alignment/>
    </xf>
    <xf numFmtId="0" fontId="16" fillId="40" borderId="11" xfId="0" applyFont="1" applyFill="1" applyBorder="1" applyAlignment="1">
      <alignment horizontal="left"/>
    </xf>
    <xf numFmtId="0" fontId="15" fillId="0" borderId="0" xfId="0" applyFont="1" applyAlignment="1">
      <alignment horizontal="center"/>
    </xf>
    <xf numFmtId="0" fontId="15" fillId="41" borderId="11" xfId="0" applyFont="1" applyFill="1" applyBorder="1" applyAlignment="1">
      <alignment horizontal="center"/>
    </xf>
    <xf numFmtId="0" fontId="15" fillId="41" borderId="11" xfId="0" applyFont="1" applyFill="1" applyBorder="1" applyAlignment="1">
      <alignment horizontal="center" vertical="center"/>
    </xf>
    <xf numFmtId="0" fontId="15" fillId="41" borderId="11" xfId="0" applyFont="1" applyFill="1" applyBorder="1" applyAlignment="1">
      <alignment horizontal="left" vertical="center" wrapText="1"/>
    </xf>
    <xf numFmtId="0" fontId="15" fillId="41" borderId="11" xfId="0" applyFont="1" applyFill="1" applyBorder="1" applyAlignment="1">
      <alignment horizontal="center" vertical="center" wrapText="1"/>
    </xf>
    <xf numFmtId="2" fontId="15" fillId="41" borderId="11" xfId="0" applyNumberFormat="1" applyFont="1" applyFill="1" applyBorder="1" applyAlignment="1">
      <alignment horizontal="center" vertical="center" wrapText="1"/>
    </xf>
    <xf numFmtId="0" fontId="15" fillId="41" borderId="11" xfId="0" applyFont="1" applyFill="1" applyBorder="1" applyAlignment="1">
      <alignment vertical="center" wrapText="1"/>
    </xf>
    <xf numFmtId="0" fontId="15" fillId="0" borderId="0" xfId="0" applyFont="1" applyBorder="1" applyAlignment="1">
      <alignment vertical="center"/>
    </xf>
    <xf numFmtId="0" fontId="15" fillId="0" borderId="12" xfId="0" applyFont="1" applyBorder="1" applyAlignment="1">
      <alignment vertical="center"/>
    </xf>
    <xf numFmtId="0" fontId="17" fillId="0" borderId="11" xfId="0" applyFont="1" applyBorder="1" applyAlignment="1">
      <alignment horizontal="left"/>
    </xf>
    <xf numFmtId="0" fontId="18" fillId="0" borderId="11" xfId="0" applyFont="1" applyFill="1" applyBorder="1" applyAlignment="1">
      <alignment horizontal="left" wrapText="1"/>
    </xf>
    <xf numFmtId="0" fontId="17" fillId="0"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0" fontId="17" fillId="42" borderId="11" xfId="0" applyFont="1" applyFill="1" applyBorder="1" applyAlignment="1">
      <alignment wrapText="1"/>
    </xf>
    <xf numFmtId="4" fontId="19" fillId="42" borderId="11" xfId="0" applyNumberFormat="1" applyFont="1" applyFill="1" applyBorder="1" applyAlignment="1">
      <alignment vertical="center"/>
    </xf>
    <xf numFmtId="4" fontId="19" fillId="42" borderId="11" xfId="0" applyNumberFormat="1" applyFont="1" applyFill="1" applyBorder="1" applyAlignment="1">
      <alignment horizontal="right" vertical="center" wrapText="1"/>
    </xf>
    <xf numFmtId="2" fontId="20" fillId="0" borderId="11" xfId="0" applyNumberFormat="1" applyFont="1" applyFill="1" applyBorder="1" applyAlignment="1">
      <alignment horizontal="center" vertical="top" wrapText="1"/>
    </xf>
    <xf numFmtId="0" fontId="15" fillId="0" borderId="0" xfId="0" applyFont="1" applyBorder="1" applyAlignment="1">
      <alignment wrapText="1"/>
    </xf>
    <xf numFmtId="0" fontId="17" fillId="0" borderId="11" xfId="0" applyFont="1" applyFill="1" applyBorder="1" applyAlignment="1">
      <alignment vertical="top" wrapText="1"/>
    </xf>
    <xf numFmtId="0" fontId="21" fillId="0" borderId="11" xfId="0" applyFont="1" applyFill="1" applyBorder="1" applyAlignment="1">
      <alignment vertical="center" wrapText="1"/>
    </xf>
    <xf numFmtId="0" fontId="20" fillId="0" borderId="11" xfId="0" applyFont="1" applyFill="1" applyBorder="1" applyAlignment="1">
      <alignment/>
    </xf>
    <xf numFmtId="0" fontId="18" fillId="0" borderId="13" xfId="0" applyFont="1" applyFill="1" applyBorder="1" applyAlignment="1">
      <alignment horizontal="left" wrapText="1"/>
    </xf>
    <xf numFmtId="0" fontId="17" fillId="0" borderId="13" xfId="0" applyFont="1" applyFill="1" applyBorder="1" applyAlignment="1">
      <alignment horizontal="left" vertical="center" wrapText="1"/>
    </xf>
    <xf numFmtId="0" fontId="17" fillId="0" borderId="11" xfId="0" applyFont="1" applyFill="1" applyBorder="1" applyAlignment="1">
      <alignment vertical="center" wrapText="1"/>
    </xf>
    <xf numFmtId="4" fontId="17" fillId="0" borderId="11" xfId="0" applyNumberFormat="1" applyFont="1" applyFill="1" applyBorder="1" applyAlignment="1">
      <alignment horizontal="center" vertical="center"/>
    </xf>
    <xf numFmtId="4" fontId="20" fillId="0" borderId="11" xfId="0" applyNumberFormat="1" applyFont="1" applyFill="1" applyBorder="1" applyAlignment="1">
      <alignment/>
    </xf>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22" fillId="41" borderId="14" xfId="0" applyFont="1" applyFill="1" applyBorder="1" applyAlignment="1">
      <alignment/>
    </xf>
    <xf numFmtId="4" fontId="22" fillId="41" borderId="14" xfId="0" applyNumberFormat="1" applyFont="1" applyFill="1" applyBorder="1" applyAlignment="1">
      <alignment/>
    </xf>
    <xf numFmtId="0" fontId="22" fillId="0" borderId="0" xfId="0" applyFont="1" applyBorder="1" applyAlignment="1">
      <alignment/>
    </xf>
    <xf numFmtId="2" fontId="22" fillId="0" borderId="0" xfId="0" applyNumberFormat="1" applyFont="1" applyBorder="1" applyAlignment="1">
      <alignment/>
    </xf>
    <xf numFmtId="4" fontId="22" fillId="0" borderId="0" xfId="0" applyNumberFormat="1" applyFont="1" applyBorder="1" applyAlignment="1">
      <alignment/>
    </xf>
    <xf numFmtId="4" fontId="15" fillId="0" borderId="0" xfId="0" applyNumberFormat="1" applyFont="1" applyBorder="1" applyAlignment="1">
      <alignment/>
    </xf>
    <xf numFmtId="0" fontId="23" fillId="0" borderId="0" xfId="0" applyFont="1" applyFill="1" applyBorder="1" applyAlignment="1">
      <alignment/>
    </xf>
    <xf numFmtId="0" fontId="24" fillId="40" borderId="0" xfId="0" applyFont="1" applyFill="1" applyBorder="1" applyAlignment="1">
      <alignment/>
    </xf>
    <xf numFmtId="0" fontId="20" fillId="41" borderId="11" xfId="0" applyFont="1" applyFill="1" applyBorder="1" applyAlignment="1">
      <alignment horizontal="center"/>
    </xf>
    <xf numFmtId="0" fontId="20" fillId="41" borderId="15" xfId="0" applyFont="1" applyFill="1" applyBorder="1" applyAlignment="1">
      <alignment horizontal="left" vertical="center"/>
    </xf>
    <xf numFmtId="0" fontId="20" fillId="41" borderId="16" xfId="0" applyFont="1" applyFill="1" applyBorder="1" applyAlignment="1">
      <alignment horizontal="left" vertical="center"/>
    </xf>
    <xf numFmtId="0" fontId="25" fillId="41" borderId="11" xfId="0" applyFont="1" applyFill="1" applyBorder="1" applyAlignment="1">
      <alignment horizontal="left" vertical="center"/>
    </xf>
    <xf numFmtId="0" fontId="20" fillId="41" borderId="15" xfId="0" applyFont="1" applyFill="1" applyBorder="1" applyAlignment="1">
      <alignment horizontal="left" vertical="center" wrapText="1"/>
    </xf>
    <xf numFmtId="0" fontId="20" fillId="41" borderId="15" xfId="0"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0" fontId="15" fillId="41" borderId="15" xfId="0" applyFont="1" applyFill="1" applyBorder="1" applyAlignment="1">
      <alignment vertical="center" wrapText="1"/>
    </xf>
    <xf numFmtId="0" fontId="17" fillId="0" borderId="11" xfId="0" applyFont="1" applyFill="1" applyBorder="1" applyAlignment="1">
      <alignment/>
    </xf>
    <xf numFmtId="0" fontId="26" fillId="0" borderId="11" xfId="0" applyFont="1" applyFill="1" applyBorder="1" applyAlignment="1">
      <alignment wrapText="1"/>
    </xf>
    <xf numFmtId="0" fontId="26" fillId="0" borderId="13" xfId="0" applyFont="1" applyFill="1" applyBorder="1" applyAlignment="1">
      <alignment wrapText="1"/>
    </xf>
    <xf numFmtId="0" fontId="27" fillId="0" borderId="0" xfId="0" applyFont="1" applyFill="1" applyBorder="1" applyAlignment="1">
      <alignment/>
    </xf>
    <xf numFmtId="0" fontId="28" fillId="41" borderId="11" xfId="0" applyFont="1" applyFill="1" applyBorder="1" applyAlignment="1">
      <alignment/>
    </xf>
    <xf numFmtId="4" fontId="29" fillId="41" borderId="17" xfId="0" applyNumberFormat="1" applyFont="1" applyFill="1" applyBorder="1" applyAlignment="1">
      <alignment horizontal="right"/>
    </xf>
    <xf numFmtId="0" fontId="16" fillId="43" borderId="0" xfId="0" applyFont="1" applyFill="1" applyAlignment="1">
      <alignment/>
    </xf>
    <xf numFmtId="0" fontId="15" fillId="41" borderId="15" xfId="0" applyFont="1" applyFill="1" applyBorder="1" applyAlignment="1">
      <alignment horizontal="center" vertical="center"/>
    </xf>
    <xf numFmtId="0" fontId="15" fillId="41" borderId="16" xfId="0" applyFont="1" applyFill="1" applyBorder="1" applyAlignment="1">
      <alignment horizontal="center" vertical="center"/>
    </xf>
    <xf numFmtId="0" fontId="15" fillId="41" borderId="16" xfId="0" applyFont="1" applyFill="1" applyBorder="1" applyAlignment="1">
      <alignment horizontal="center" vertical="center" wrapText="1"/>
    </xf>
    <xf numFmtId="0" fontId="15" fillId="41" borderId="15" xfId="0" applyFont="1" applyFill="1" applyBorder="1" applyAlignment="1">
      <alignment horizontal="center" vertical="center" wrapText="1"/>
    </xf>
    <xf numFmtId="2" fontId="15" fillId="41" borderId="15" xfId="0" applyNumberFormat="1" applyFont="1" applyFill="1" applyBorder="1" applyAlignment="1">
      <alignment horizontal="center" vertical="center" wrapText="1"/>
    </xf>
    <xf numFmtId="0" fontId="30" fillId="0" borderId="11" xfId="0" applyFont="1" applyFill="1" applyBorder="1" applyAlignment="1">
      <alignment horizontal="left"/>
    </xf>
    <xf numFmtId="0" fontId="30" fillId="0" borderId="18" xfId="0" applyFont="1" applyFill="1" applyBorder="1" applyAlignment="1">
      <alignment horizontal="left" wrapText="1"/>
    </xf>
    <xf numFmtId="0" fontId="31" fillId="0" borderId="11" xfId="0" applyFont="1" applyFill="1" applyBorder="1" applyAlignment="1">
      <alignment vertical="top" wrapText="1"/>
    </xf>
    <xf numFmtId="0" fontId="23" fillId="0" borderId="11" xfId="0" applyFont="1" applyFill="1" applyBorder="1" applyAlignment="1">
      <alignment/>
    </xf>
    <xf numFmtId="0" fontId="32" fillId="0" borderId="11" xfId="0" applyFont="1" applyFill="1" applyBorder="1" applyAlignment="1">
      <alignment/>
    </xf>
    <xf numFmtId="0" fontId="32" fillId="0" borderId="13" xfId="0" applyFont="1" applyFill="1" applyBorder="1" applyAlignment="1">
      <alignment/>
    </xf>
    <xf numFmtId="2" fontId="33" fillId="0" borderId="11" xfId="75" applyNumberFormat="1" applyFont="1" applyFill="1" applyBorder="1" applyAlignment="1" applyProtection="1">
      <alignment vertical="center"/>
      <protection/>
    </xf>
    <xf numFmtId="0" fontId="15" fillId="0" borderId="11" xfId="0" applyFont="1" applyBorder="1" applyAlignment="1">
      <alignment wrapText="1"/>
    </xf>
    <xf numFmtId="4" fontId="19" fillId="0" borderId="11" xfId="0" applyNumberFormat="1" applyFont="1" applyBorder="1" applyAlignment="1">
      <alignment vertical="center"/>
    </xf>
    <xf numFmtId="4" fontId="19" fillId="0" borderId="11" xfId="0" applyNumberFormat="1" applyFont="1" applyBorder="1" applyAlignment="1">
      <alignment horizontal="right" vertical="center" wrapText="1"/>
    </xf>
    <xf numFmtId="0" fontId="22" fillId="41" borderId="17" xfId="0" applyFont="1" applyFill="1" applyBorder="1" applyAlignment="1">
      <alignment/>
    </xf>
    <xf numFmtId="4" fontId="22" fillId="41" borderId="17" xfId="0" applyNumberFormat="1" applyFont="1" applyFill="1" applyBorder="1" applyAlignment="1">
      <alignment horizontal="right"/>
    </xf>
    <xf numFmtId="0" fontId="24" fillId="43" borderId="0" xfId="0" applyFont="1" applyFill="1" applyBorder="1" applyAlignment="1">
      <alignment/>
    </xf>
    <xf numFmtId="2" fontId="20" fillId="41" borderId="15" xfId="0" applyNumberFormat="1" applyFont="1" applyFill="1" applyBorder="1" applyAlignment="1">
      <alignment horizontal="left" vertical="center" wrapText="1"/>
    </xf>
    <xf numFmtId="0" fontId="34" fillId="0" borderId="11" xfId="0" applyFont="1" applyFill="1" applyBorder="1" applyAlignment="1">
      <alignment horizontal="left"/>
    </xf>
    <xf numFmtId="0" fontId="34" fillId="42" borderId="11" xfId="0" applyFont="1" applyFill="1" applyBorder="1" applyAlignment="1">
      <alignment horizontal="left"/>
    </xf>
    <xf numFmtId="0" fontId="18" fillId="0" borderId="11" xfId="0" applyFont="1" applyFill="1" applyBorder="1" applyAlignment="1">
      <alignment horizontal="left" vertical="center" wrapText="1"/>
    </xf>
    <xf numFmtId="0" fontId="35" fillId="0" borderId="11" xfId="0" applyFont="1" applyFill="1" applyBorder="1" applyAlignment="1">
      <alignment vertical="center" wrapText="1"/>
    </xf>
    <xf numFmtId="0" fontId="34" fillId="0" borderId="11" xfId="0" applyFont="1" applyFill="1" applyBorder="1" applyAlignment="1">
      <alignment horizontal="center"/>
    </xf>
    <xf numFmtId="3" fontId="34" fillId="0" borderId="11" xfId="0" applyNumberFormat="1" applyFont="1" applyFill="1" applyBorder="1" applyAlignment="1">
      <alignment horizontal="center" vertical="center"/>
    </xf>
    <xf numFmtId="0" fontId="34" fillId="0" borderId="11" xfId="0" applyFont="1" applyFill="1" applyBorder="1" applyAlignment="1">
      <alignment horizontal="center" vertical="center"/>
    </xf>
    <xf numFmtId="0" fontId="36" fillId="41" borderId="11" xfId="0" applyFont="1" applyFill="1" applyBorder="1" applyAlignment="1">
      <alignment/>
    </xf>
    <xf numFmtId="4" fontId="37" fillId="41" borderId="17" xfId="0" applyNumberFormat="1" applyFont="1" applyFill="1" applyBorder="1" applyAlignment="1">
      <alignment horizontal="right"/>
    </xf>
    <xf numFmtId="0" fontId="18" fillId="42" borderId="13" xfId="0" applyFont="1" applyFill="1" applyBorder="1" applyAlignment="1">
      <alignment horizontal="left" wrapText="1"/>
    </xf>
    <xf numFmtId="0" fontId="17" fillId="0" borderId="11" xfId="0" applyFont="1" applyBorder="1" applyAlignment="1">
      <alignment wrapText="1"/>
    </xf>
    <xf numFmtId="0" fontId="20" fillId="0" borderId="0" xfId="0"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20" fillId="0" borderId="19" xfId="0" applyFont="1" applyFill="1" applyBorder="1" applyAlignment="1">
      <alignment/>
    </xf>
    <xf numFmtId="0" fontId="15" fillId="0" borderId="12" xfId="0" applyFont="1" applyBorder="1" applyAlignment="1">
      <alignment/>
    </xf>
    <xf numFmtId="0" fontId="38" fillId="0" borderId="11" xfId="0" applyFont="1" applyBorder="1" applyAlignment="1">
      <alignment horizontal="left"/>
    </xf>
    <xf numFmtId="0" fontId="38" fillId="0" borderId="11" xfId="0" applyFont="1" applyBorder="1" applyAlignment="1">
      <alignment horizontal="left" vertical="center" wrapText="1"/>
    </xf>
    <xf numFmtId="0" fontId="38" fillId="0" borderId="11" xfId="0" applyFont="1" applyBorder="1" applyAlignment="1">
      <alignment horizontal="left" vertical="top" wrapText="1"/>
    </xf>
    <xf numFmtId="0" fontId="38" fillId="0" borderId="11" xfId="0" applyFont="1" applyBorder="1" applyAlignment="1">
      <alignment horizontal="center"/>
    </xf>
    <xf numFmtId="0" fontId="38" fillId="0" borderId="11" xfId="0" applyFont="1" applyBorder="1" applyAlignment="1">
      <alignment horizontal="center" vertical="center" wrapText="1"/>
    </xf>
    <xf numFmtId="0" fontId="38" fillId="0" borderId="11" xfId="0" applyFont="1" applyBorder="1" applyAlignment="1">
      <alignment/>
    </xf>
    <xf numFmtId="0" fontId="18" fillId="0" borderId="11" xfId="0" applyFont="1" applyBorder="1" applyAlignment="1">
      <alignment wrapText="1"/>
    </xf>
    <xf numFmtId="0" fontId="38" fillId="42" borderId="11" xfId="0" applyFont="1" applyFill="1" applyBorder="1" applyAlignment="1">
      <alignment horizontal="left"/>
    </xf>
    <xf numFmtId="0" fontId="38" fillId="42" borderId="11" xfId="64" applyFont="1" applyFill="1" applyBorder="1" applyAlignment="1" applyProtection="1">
      <alignment vertical="center" wrapText="1"/>
      <protection/>
    </xf>
    <xf numFmtId="0" fontId="38" fillId="42" borderId="11" xfId="0" applyFont="1" applyFill="1" applyBorder="1" applyAlignment="1">
      <alignment horizontal="center"/>
    </xf>
    <xf numFmtId="0" fontId="38" fillId="42" borderId="11" xfId="0" applyFont="1" applyFill="1" applyBorder="1" applyAlignment="1">
      <alignment horizontal="center" vertical="center" wrapText="1"/>
    </xf>
    <xf numFmtId="0" fontId="38" fillId="42" borderId="11" xfId="0" applyFont="1" applyFill="1" applyBorder="1" applyAlignment="1">
      <alignment/>
    </xf>
    <xf numFmtId="0" fontId="15" fillId="42" borderId="11" xfId="0" applyFont="1" applyFill="1" applyBorder="1" applyAlignment="1">
      <alignment wrapText="1"/>
    </xf>
    <xf numFmtId="0" fontId="18" fillId="42" borderId="11" xfId="0" applyFont="1" applyFill="1" applyBorder="1" applyAlignment="1">
      <alignment wrapText="1"/>
    </xf>
    <xf numFmtId="0" fontId="15" fillId="42" borderId="0" xfId="0" applyFont="1" applyFill="1" applyBorder="1" applyAlignment="1">
      <alignment/>
    </xf>
    <xf numFmtId="0" fontId="15" fillId="42" borderId="0" xfId="0" applyFont="1" applyFill="1" applyAlignment="1">
      <alignment/>
    </xf>
    <xf numFmtId="0" fontId="38" fillId="42" borderId="11" xfId="0" applyFont="1" applyFill="1" applyBorder="1" applyAlignment="1">
      <alignment horizontal="left" vertical="center" wrapText="1"/>
    </xf>
    <xf numFmtId="0" fontId="38" fillId="42" borderId="11" xfId="0" applyFont="1" applyFill="1" applyBorder="1" applyAlignment="1">
      <alignment horizontal="left" vertical="top" wrapText="1"/>
    </xf>
    <xf numFmtId="0" fontId="38" fillId="42" borderId="11" xfId="0" applyFont="1" applyFill="1" applyBorder="1" applyAlignment="1">
      <alignment horizontal="center" vertical="center"/>
    </xf>
    <xf numFmtId="0" fontId="18" fillId="42" borderId="11" xfId="0" applyFont="1" applyFill="1" applyBorder="1" applyAlignment="1">
      <alignment/>
    </xf>
    <xf numFmtId="0" fontId="38" fillId="42" borderId="11" xfId="0" applyFont="1" applyFill="1" applyBorder="1" applyAlignment="1">
      <alignment horizontal="right" wrapText="1"/>
    </xf>
    <xf numFmtId="0" fontId="38" fillId="42" borderId="11" xfId="0" applyFont="1" applyFill="1" applyBorder="1" applyAlignment="1">
      <alignment horizontal="left" wrapText="1"/>
    </xf>
    <xf numFmtId="0" fontId="38" fillId="42" borderId="11" xfId="0" applyFont="1" applyFill="1" applyBorder="1" applyAlignment="1">
      <alignment/>
    </xf>
    <xf numFmtId="0" fontId="38" fillId="42" borderId="11" xfId="0" applyFont="1" applyFill="1" applyBorder="1" applyAlignment="1">
      <alignment horizontal="left" vertical="center" wrapText="1"/>
    </xf>
    <xf numFmtId="0" fontId="38" fillId="42" borderId="14" xfId="0" applyFont="1" applyFill="1" applyBorder="1" applyAlignment="1">
      <alignment horizontal="left"/>
    </xf>
    <xf numFmtId="0" fontId="17" fillId="42" borderId="20" xfId="0" applyFont="1" applyFill="1" applyBorder="1" applyAlignment="1">
      <alignment horizontal="left" vertical="center" wrapText="1"/>
    </xf>
    <xf numFmtId="0" fontId="15" fillId="42" borderId="14" xfId="0" applyFont="1" applyFill="1" applyBorder="1" applyAlignment="1">
      <alignment/>
    </xf>
    <xf numFmtId="0" fontId="20" fillId="42" borderId="20" xfId="0" applyFont="1" applyFill="1" applyBorder="1" applyAlignment="1">
      <alignment horizontal="center" vertical="center" wrapText="1"/>
    </xf>
    <xf numFmtId="0" fontId="26" fillId="42" borderId="14" xfId="0" applyFont="1" applyFill="1" applyBorder="1" applyAlignment="1">
      <alignment horizontal="left"/>
    </xf>
    <xf numFmtId="2" fontId="20" fillId="42" borderId="20" xfId="0" applyNumberFormat="1" applyFont="1" applyFill="1" applyBorder="1" applyAlignment="1">
      <alignment horizontal="center" vertical="center" wrapText="1"/>
    </xf>
    <xf numFmtId="0" fontId="20" fillId="42" borderId="14" xfId="0" applyFont="1" applyFill="1" applyBorder="1" applyAlignment="1">
      <alignment horizontal="center" vertical="center" wrapText="1"/>
    </xf>
    <xf numFmtId="0" fontId="15" fillId="42" borderId="14" xfId="0" applyFont="1" applyFill="1" applyBorder="1" applyAlignment="1">
      <alignment wrapText="1"/>
    </xf>
    <xf numFmtId="0" fontId="39" fillId="0" borderId="0" xfId="0" applyFont="1" applyFill="1" applyBorder="1" applyAlignment="1">
      <alignment/>
    </xf>
    <xf numFmtId="4" fontId="22" fillId="41" borderId="17" xfId="0" applyNumberFormat="1" applyFont="1" applyFill="1" applyBorder="1" applyAlignment="1">
      <alignment horizontal="center"/>
    </xf>
    <xf numFmtId="0" fontId="17" fillId="0" borderId="0" xfId="0" applyFont="1" applyFill="1" applyBorder="1" applyAlignment="1">
      <alignment/>
    </xf>
    <xf numFmtId="0" fontId="0" fillId="0" borderId="0" xfId="0" applyFont="1" applyAlignment="1">
      <alignment/>
    </xf>
    <xf numFmtId="0" fontId="40" fillId="43" borderId="0" xfId="0" applyFont="1" applyFill="1" applyAlignment="1">
      <alignment/>
    </xf>
    <xf numFmtId="0" fontId="40" fillId="0" borderId="0" xfId="0" applyFont="1" applyAlignment="1">
      <alignment/>
    </xf>
    <xf numFmtId="0" fontId="41" fillId="41" borderId="11" xfId="0" applyFont="1" applyFill="1" applyBorder="1" applyAlignment="1">
      <alignment horizontal="center" vertical="center"/>
    </xf>
    <xf numFmtId="0" fontId="38" fillId="41" borderId="11" xfId="0" applyFont="1" applyFill="1" applyBorder="1" applyAlignment="1">
      <alignment vertical="center"/>
    </xf>
    <xf numFmtId="0" fontId="15" fillId="41" borderId="13" xfId="0" applyFont="1" applyFill="1" applyBorder="1" applyAlignment="1">
      <alignment horizontal="center" vertical="center" wrapText="1"/>
    </xf>
    <xf numFmtId="0" fontId="38" fillId="41" borderId="11" xfId="0" applyFont="1" applyFill="1" applyBorder="1" applyAlignment="1">
      <alignment vertical="center" wrapText="1"/>
    </xf>
    <xf numFmtId="0" fontId="26" fillId="42" borderId="11" xfId="0" applyFont="1" applyFill="1" applyBorder="1" applyAlignment="1">
      <alignment/>
    </xf>
    <xf numFmtId="0" fontId="26" fillId="42" borderId="11" xfId="0" applyFont="1" applyFill="1" applyBorder="1" applyAlignment="1">
      <alignment wrapText="1"/>
    </xf>
    <xf numFmtId="0" fontId="18" fillId="42" borderId="11" xfId="0" applyFont="1" applyFill="1" applyBorder="1" applyAlignment="1">
      <alignment horizontal="left" vertical="center" wrapText="1"/>
    </xf>
    <xf numFmtId="0" fontId="17" fillId="42" borderId="11" xfId="0" applyFont="1" applyFill="1" applyBorder="1" applyAlignment="1">
      <alignment horizontal="center" vertical="center" wrapText="1"/>
    </xf>
    <xf numFmtId="1" fontId="17" fillId="42" borderId="11" xfId="0" applyNumberFormat="1" applyFont="1" applyFill="1" applyBorder="1" applyAlignment="1">
      <alignment horizontal="center" vertical="center" wrapText="1"/>
    </xf>
    <xf numFmtId="2" fontId="17" fillId="42" borderId="11" xfId="0" applyNumberFormat="1" applyFont="1" applyFill="1" applyBorder="1" applyAlignment="1">
      <alignment horizontal="center" vertical="center" wrapText="1"/>
    </xf>
    <xf numFmtId="2" fontId="17" fillId="42" borderId="17" xfId="0" applyNumberFormat="1" applyFont="1" applyFill="1" applyBorder="1" applyAlignment="1">
      <alignment horizontal="center" vertical="top" wrapText="1"/>
    </xf>
    <xf numFmtId="0" fontId="18" fillId="42" borderId="20" xfId="0" applyFont="1" applyFill="1" applyBorder="1" applyAlignment="1">
      <alignment horizontal="left" vertical="center" wrapText="1"/>
    </xf>
    <xf numFmtId="0" fontId="42" fillId="42" borderId="20" xfId="0" applyFont="1" applyFill="1" applyBorder="1" applyAlignment="1">
      <alignment horizontal="center" vertical="center" wrapText="1"/>
    </xf>
    <xf numFmtId="0" fontId="42" fillId="42" borderId="21" xfId="0" applyFont="1" applyFill="1" applyBorder="1" applyAlignment="1">
      <alignment horizontal="center" vertical="center" wrapText="1"/>
    </xf>
    <xf numFmtId="2" fontId="17" fillId="42" borderId="11" xfId="0" applyNumberFormat="1" applyFont="1" applyFill="1" applyBorder="1" applyAlignment="1">
      <alignment horizontal="center" vertical="top" wrapText="1"/>
    </xf>
    <xf numFmtId="0" fontId="26" fillId="42" borderId="15" xfId="0" applyFont="1" applyFill="1" applyBorder="1" applyAlignment="1">
      <alignment/>
    </xf>
    <xf numFmtId="0" fontId="26" fillId="42" borderId="14" xfId="0" applyFont="1" applyFill="1" applyBorder="1" applyAlignment="1">
      <alignment/>
    </xf>
    <xf numFmtId="0" fontId="26" fillId="42" borderId="14" xfId="0" applyFont="1" applyFill="1" applyBorder="1" applyAlignment="1">
      <alignment wrapText="1"/>
    </xf>
    <xf numFmtId="0" fontId="18" fillId="42" borderId="14" xfId="0" applyFont="1" applyFill="1" applyBorder="1" applyAlignment="1">
      <alignment horizontal="left" vertical="center" wrapText="1"/>
    </xf>
    <xf numFmtId="0" fontId="17" fillId="42" borderId="14" xfId="0" applyFont="1" applyFill="1" applyBorder="1" applyAlignment="1">
      <alignment horizontal="center" vertical="center" wrapText="1"/>
    </xf>
    <xf numFmtId="1" fontId="17" fillId="42" borderId="14" xfId="0" applyNumberFormat="1" applyFont="1" applyFill="1" applyBorder="1" applyAlignment="1">
      <alignment horizontal="center" vertical="center" wrapText="1"/>
    </xf>
    <xf numFmtId="2" fontId="17" fillId="42" borderId="14" xfId="0" applyNumberFormat="1" applyFont="1" applyFill="1" applyBorder="1" applyAlignment="1">
      <alignment horizontal="center" vertical="center" wrapText="1"/>
    </xf>
    <xf numFmtId="0" fontId="17" fillId="42" borderId="14" xfId="0" applyFont="1" applyFill="1" applyBorder="1" applyAlignment="1">
      <alignment wrapText="1"/>
    </xf>
    <xf numFmtId="4" fontId="19" fillId="42" borderId="14" xfId="0" applyNumberFormat="1" applyFont="1" applyFill="1" applyBorder="1" applyAlignment="1">
      <alignment vertical="center"/>
    </xf>
    <xf numFmtId="4" fontId="19" fillId="42" borderId="14" xfId="0" applyNumberFormat="1" applyFont="1" applyFill="1" applyBorder="1" applyAlignment="1">
      <alignment horizontal="right" vertical="center" wrapText="1"/>
    </xf>
    <xf numFmtId="2" fontId="17" fillId="42" borderId="14" xfId="0" applyNumberFormat="1" applyFont="1" applyFill="1" applyBorder="1" applyAlignment="1">
      <alignment horizontal="center" vertical="top" wrapText="1"/>
    </xf>
    <xf numFmtId="166" fontId="18" fillId="42" borderId="11" xfId="0" applyNumberFormat="1" applyFont="1" applyFill="1" applyBorder="1" applyAlignment="1">
      <alignment horizontal="left" vertical="center" wrapText="1"/>
    </xf>
    <xf numFmtId="0" fontId="18" fillId="42" borderId="11" xfId="0" applyFont="1" applyFill="1" applyBorder="1" applyAlignment="1">
      <alignment horizontal="center"/>
    </xf>
    <xf numFmtId="1" fontId="17" fillId="42" borderId="11" xfId="0" applyNumberFormat="1" applyFont="1" applyFill="1" applyBorder="1" applyAlignment="1">
      <alignment horizontal="center" vertical="center"/>
    </xf>
    <xf numFmtId="0" fontId="18" fillId="42" borderId="11" xfId="0" applyFont="1" applyFill="1" applyBorder="1" applyAlignment="1">
      <alignment horizontal="center" vertical="center"/>
    </xf>
    <xf numFmtId="0" fontId="17" fillId="42" borderId="11" xfId="0" applyFont="1" applyFill="1" applyBorder="1" applyAlignment="1">
      <alignment/>
    </xf>
    <xf numFmtId="1" fontId="18" fillId="42" borderId="11" xfId="0" applyNumberFormat="1" applyFont="1" applyFill="1" applyBorder="1" applyAlignment="1">
      <alignment horizontal="center" vertical="center"/>
    </xf>
    <xf numFmtId="0" fontId="17" fillId="42" borderId="11" xfId="0" applyFont="1" applyFill="1" applyBorder="1" applyAlignment="1">
      <alignment horizontal="center"/>
    </xf>
    <xf numFmtId="0" fontId="34" fillId="42" borderId="11" xfId="0" applyFont="1" applyFill="1" applyBorder="1" applyAlignment="1">
      <alignment horizontal="left" vertical="center" wrapText="1"/>
    </xf>
    <xf numFmtId="0" fontId="17" fillId="42" borderId="11" xfId="0" applyFont="1" applyFill="1" applyBorder="1" applyAlignment="1">
      <alignment vertical="center" wrapText="1"/>
    </xf>
    <xf numFmtId="4" fontId="17" fillId="42" borderId="11" xfId="0" applyNumberFormat="1" applyFont="1" applyFill="1" applyBorder="1" applyAlignment="1">
      <alignment horizontal="center" vertical="center"/>
    </xf>
    <xf numFmtId="167" fontId="26" fillId="42" borderId="11" xfId="0" applyNumberFormat="1" applyFont="1" applyFill="1" applyBorder="1" applyAlignment="1">
      <alignment/>
    </xf>
    <xf numFmtId="0" fontId="18" fillId="42" borderId="11" xfId="0" applyFont="1" applyFill="1" applyBorder="1" applyAlignment="1">
      <alignment vertical="center" wrapText="1"/>
    </xf>
    <xf numFmtId="0" fontId="17" fillId="42" borderId="11" xfId="0" applyFont="1" applyFill="1" applyBorder="1" applyAlignment="1">
      <alignment horizontal="center" vertical="center"/>
    </xf>
    <xf numFmtId="168" fontId="17" fillId="42" borderId="11" xfId="0" applyNumberFormat="1" applyFont="1" applyFill="1" applyBorder="1" applyAlignment="1">
      <alignment horizontal="center" vertical="center" wrapText="1"/>
    </xf>
    <xf numFmtId="0" fontId="43" fillId="42" borderId="11" xfId="0" applyFont="1" applyFill="1" applyBorder="1" applyAlignment="1">
      <alignment/>
    </xf>
    <xf numFmtId="4" fontId="44" fillId="0" borderId="0" xfId="0" applyNumberFormat="1" applyFont="1" applyBorder="1" applyAlignment="1">
      <alignment horizontal="right" vertical="center" wrapText="1"/>
    </xf>
    <xf numFmtId="4" fontId="17" fillId="42" borderId="11" xfId="0" applyNumberFormat="1" applyFont="1" applyFill="1" applyBorder="1" applyAlignment="1">
      <alignment vertical="center" wrapText="1"/>
    </xf>
    <xf numFmtId="2" fontId="17" fillId="42" borderId="11" xfId="0" applyNumberFormat="1" applyFont="1" applyFill="1" applyBorder="1" applyAlignment="1">
      <alignment vertical="center"/>
    </xf>
    <xf numFmtId="0" fontId="18" fillId="42" borderId="15" xfId="0" applyFont="1" applyFill="1" applyBorder="1" applyAlignment="1">
      <alignment horizontal="center"/>
    </xf>
    <xf numFmtId="0" fontId="0" fillId="0" borderId="0" xfId="0" applyBorder="1" applyAlignment="1">
      <alignment/>
    </xf>
    <xf numFmtId="0" fontId="45" fillId="41" borderId="11" xfId="0" applyFont="1" applyFill="1" applyBorder="1" applyAlignment="1">
      <alignment/>
    </xf>
    <xf numFmtId="4" fontId="46" fillId="41" borderId="11" xfId="0" applyNumberFormat="1" applyFont="1" applyFill="1" applyBorder="1" applyAlignment="1">
      <alignment/>
    </xf>
    <xf numFmtId="0" fontId="0" fillId="41" borderId="11" xfId="0" applyFill="1" applyBorder="1" applyAlignment="1">
      <alignment horizontal="center" vertical="center"/>
    </xf>
    <xf numFmtId="0" fontId="38" fillId="0" borderId="11" xfId="0" applyFont="1" applyBorder="1" applyAlignment="1">
      <alignment horizontal="left"/>
    </xf>
    <xf numFmtId="0" fontId="38" fillId="0" borderId="13" xfId="0" applyFont="1" applyBorder="1" applyAlignment="1">
      <alignment horizontal="left" wrapText="1"/>
    </xf>
    <xf numFmtId="0" fontId="17" fillId="0" borderId="13" xfId="0" applyFont="1" applyBorder="1" applyAlignment="1">
      <alignment horizontal="left" vertical="center" wrapText="1"/>
    </xf>
    <xf numFmtId="0" fontId="15" fillId="0" borderId="11" xfId="0" applyFont="1" applyBorder="1" applyAlignment="1">
      <alignment horizontal="center" vertical="center" wrapText="1"/>
    </xf>
    <xf numFmtId="3" fontId="15" fillId="0" borderId="11" xfId="0" applyNumberFormat="1" applyFont="1" applyBorder="1" applyAlignment="1">
      <alignment horizontal="center" vertical="center" wrapText="1"/>
    </xf>
    <xf numFmtId="4" fontId="15" fillId="0" borderId="11" xfId="0" applyNumberFormat="1" applyFont="1" applyBorder="1" applyAlignment="1">
      <alignment horizontal="center" vertical="center"/>
    </xf>
    <xf numFmtId="0" fontId="15" fillId="0" borderId="11" xfId="0" applyFont="1" applyBorder="1" applyAlignment="1">
      <alignment horizontal="right" wrapText="1"/>
    </xf>
    <xf numFmtId="4" fontId="44" fillId="0" borderId="11" xfId="0" applyNumberFormat="1" applyFont="1" applyBorder="1" applyAlignment="1">
      <alignment horizontal="center" vertical="center"/>
    </xf>
    <xf numFmtId="4" fontId="44" fillId="0" borderId="11" xfId="0" applyNumberFormat="1" applyFont="1" applyBorder="1" applyAlignment="1">
      <alignment horizontal="center" vertical="center" wrapText="1"/>
    </xf>
    <xf numFmtId="2" fontId="45" fillId="41" borderId="11" xfId="0" applyNumberFormat="1" applyFont="1" applyFill="1" applyBorder="1" applyAlignment="1">
      <alignment/>
    </xf>
    <xf numFmtId="0" fontId="40" fillId="40" borderId="0" xfId="0" applyFont="1" applyFill="1" applyAlignment="1">
      <alignment/>
    </xf>
    <xf numFmtId="0" fontId="15" fillId="41" borderId="13" xfId="0" applyFont="1" applyFill="1" applyBorder="1" applyAlignment="1">
      <alignment horizontal="center" vertical="center"/>
    </xf>
    <xf numFmtId="0" fontId="15" fillId="41" borderId="13" xfId="0" applyFont="1" applyFill="1" applyBorder="1" applyAlignment="1">
      <alignment horizontal="left" vertical="center" wrapText="1"/>
    </xf>
    <xf numFmtId="0" fontId="38" fillId="0" borderId="11" xfId="0" applyFont="1" applyBorder="1" applyAlignment="1">
      <alignment/>
    </xf>
    <xf numFmtId="0" fontId="38" fillId="0" borderId="11" xfId="0" applyFont="1" applyBorder="1" applyAlignment="1">
      <alignment horizontal="left" vertical="center" wrapText="1"/>
    </xf>
    <xf numFmtId="0" fontId="15" fillId="0" borderId="11" xfId="0" applyFont="1" applyBorder="1" applyAlignment="1">
      <alignment horizontal="center" vertical="center"/>
    </xf>
    <xf numFmtId="0" fontId="38" fillId="0" borderId="11" xfId="0" applyFont="1" applyBorder="1" applyAlignment="1">
      <alignment horizontal="center" vertical="center"/>
    </xf>
    <xf numFmtId="169" fontId="38" fillId="0" borderId="11" xfId="0" applyNumberFormat="1" applyFont="1" applyBorder="1" applyAlignment="1">
      <alignment horizontal="center" vertical="center"/>
    </xf>
    <xf numFmtId="4" fontId="44" fillId="0" borderId="11" xfId="0" applyNumberFormat="1" applyFont="1" applyBorder="1" applyAlignment="1">
      <alignment vertical="center"/>
    </xf>
    <xf numFmtId="4" fontId="44" fillId="0" borderId="11" xfId="0" applyNumberFormat="1" applyFont="1" applyBorder="1" applyAlignment="1">
      <alignment horizontal="right" vertical="center" wrapText="1"/>
    </xf>
    <xf numFmtId="0" fontId="15" fillId="0" borderId="0" xfId="0" applyFont="1" applyBorder="1" applyAlignment="1">
      <alignment horizontal="center" vertical="top" wrapText="1"/>
    </xf>
    <xf numFmtId="0" fontId="15" fillId="0" borderId="22" xfId="0" applyFont="1" applyBorder="1" applyAlignment="1">
      <alignment horizontal="left" vertical="center" wrapText="1"/>
    </xf>
    <xf numFmtId="0" fontId="15" fillId="0" borderId="22" xfId="0" applyFont="1" applyBorder="1" applyAlignment="1">
      <alignment/>
    </xf>
    <xf numFmtId="0" fontId="15" fillId="0" borderId="19" xfId="0" applyFont="1" applyBorder="1" applyAlignment="1">
      <alignment/>
    </xf>
    <xf numFmtId="0" fontId="22" fillId="41" borderId="11" xfId="0" applyFont="1" applyFill="1" applyBorder="1" applyAlignment="1">
      <alignment/>
    </xf>
    <xf numFmtId="4" fontId="22" fillId="41" borderId="11" xfId="0" applyNumberFormat="1" applyFont="1" applyFill="1" applyBorder="1" applyAlignment="1">
      <alignment/>
    </xf>
    <xf numFmtId="4" fontId="22" fillId="0" borderId="0" xfId="0" applyNumberFormat="1" applyFont="1" applyBorder="1" applyAlignment="1">
      <alignment horizontal="right"/>
    </xf>
    <xf numFmtId="0" fontId="15" fillId="41" borderId="16" xfId="0" applyFont="1" applyFill="1" applyBorder="1" applyAlignment="1">
      <alignment horizontal="left" vertical="center" wrapText="1"/>
    </xf>
    <xf numFmtId="0" fontId="15" fillId="0" borderId="11" xfId="0" applyFont="1" applyBorder="1" applyAlignment="1">
      <alignment horizontal="left" wrapText="1"/>
    </xf>
    <xf numFmtId="0" fontId="15" fillId="0" borderId="11" xfId="0" applyFont="1" applyBorder="1" applyAlignment="1">
      <alignment horizontal="center" wrapText="1"/>
    </xf>
    <xf numFmtId="0" fontId="15" fillId="0" borderId="13" xfId="0" applyFont="1" applyBorder="1" applyAlignment="1">
      <alignment wrapText="1"/>
    </xf>
    <xf numFmtId="0" fontId="15" fillId="0" borderId="15" xfId="0" applyFont="1" applyBorder="1" applyAlignment="1">
      <alignment horizontal="center" wrapText="1"/>
    </xf>
    <xf numFmtId="0" fontId="15" fillId="0" borderId="15" xfId="0" applyFont="1" applyBorder="1" applyAlignment="1">
      <alignment wrapText="1"/>
    </xf>
    <xf numFmtId="4" fontId="44" fillId="0" borderId="15" xfId="0" applyNumberFormat="1" applyFont="1" applyBorder="1" applyAlignment="1">
      <alignment horizontal="center" vertical="center"/>
    </xf>
    <xf numFmtId="4" fontId="44" fillId="0" borderId="15" xfId="0" applyNumberFormat="1" applyFont="1" applyBorder="1" applyAlignment="1">
      <alignment horizontal="center" vertical="center" wrapText="1"/>
    </xf>
    <xf numFmtId="0" fontId="34" fillId="0" borderId="11" xfId="0" applyFont="1" applyBorder="1" applyAlignment="1">
      <alignment horizontal="left" wrapText="1"/>
    </xf>
    <xf numFmtId="0" fontId="18" fillId="0" borderId="11" xfId="0" applyFont="1" applyBorder="1" applyAlignment="1">
      <alignment horizontal="left" vertical="center" wrapText="1"/>
    </xf>
    <xf numFmtId="0" fontId="34" fillId="0" borderId="11" xfId="0" applyFont="1" applyBorder="1" applyAlignment="1">
      <alignment horizontal="center" vertical="center"/>
    </xf>
    <xf numFmtId="0" fontId="34" fillId="0" borderId="11" xfId="0" applyFont="1" applyBorder="1" applyAlignment="1">
      <alignment horizontal="center"/>
    </xf>
    <xf numFmtId="0" fontId="38" fillId="0" borderId="11" xfId="0" applyFont="1" applyBorder="1" applyAlignment="1">
      <alignment horizontal="left" wrapText="1"/>
    </xf>
    <xf numFmtId="0" fontId="38" fillId="0" borderId="11" xfId="0" applyFont="1" applyBorder="1" applyAlignment="1">
      <alignment horizontal="center" vertical="center"/>
    </xf>
    <xf numFmtId="2" fontId="15" fillId="0" borderId="11" xfId="0" applyNumberFormat="1"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top" wrapText="1"/>
    </xf>
    <xf numFmtId="0" fontId="38" fillId="0" borderId="11" xfId="0" applyFont="1" applyBorder="1" applyAlignment="1">
      <alignment horizontal="center" wrapText="1"/>
    </xf>
    <xf numFmtId="4" fontId="47" fillId="0" borderId="11" xfId="0" applyNumberFormat="1" applyFont="1" applyBorder="1" applyAlignment="1">
      <alignment horizontal="center" vertical="center"/>
    </xf>
    <xf numFmtId="4" fontId="47" fillId="0" borderId="11" xfId="0" applyNumberFormat="1" applyFont="1" applyBorder="1" applyAlignment="1">
      <alignment horizontal="center" vertical="center" wrapText="1"/>
    </xf>
    <xf numFmtId="0" fontId="15" fillId="0" borderId="0" xfId="0" applyFont="1" applyBorder="1" applyAlignment="1">
      <alignment horizontal="left" wrapText="1"/>
    </xf>
    <xf numFmtId="4" fontId="22" fillId="41" borderId="17" xfId="0" applyNumberFormat="1" applyFont="1" applyFill="1" applyBorder="1" applyAlignment="1">
      <alignment/>
    </xf>
    <xf numFmtId="0" fontId="38" fillId="0" borderId="14" xfId="0" applyFont="1" applyBorder="1" applyAlignment="1">
      <alignment horizontal="left"/>
    </xf>
    <xf numFmtId="0" fontId="38" fillId="0" borderId="14" xfId="0" applyFont="1" applyBorder="1" applyAlignment="1">
      <alignment horizontal="left" wrapText="1"/>
    </xf>
    <xf numFmtId="0" fontId="18" fillId="42" borderId="14" xfId="0" applyFont="1" applyFill="1" applyBorder="1" applyAlignment="1">
      <alignment horizontal="center" vertical="center"/>
    </xf>
    <xf numFmtId="0" fontId="17" fillId="42" borderId="14" xfId="0" applyFont="1" applyFill="1" applyBorder="1" applyAlignment="1">
      <alignment horizontal="right" vertical="center" wrapText="1"/>
    </xf>
    <xf numFmtId="0" fontId="15" fillId="0" borderId="14" xfId="0" applyFont="1" applyBorder="1" applyAlignment="1">
      <alignment wrapText="1"/>
    </xf>
    <xf numFmtId="0" fontId="15" fillId="22" borderId="0" xfId="0" applyFont="1" applyFill="1" applyAlignment="1">
      <alignment/>
    </xf>
    <xf numFmtId="0" fontId="17" fillId="42" borderId="14" xfId="0" applyFont="1" applyFill="1" applyBorder="1" applyAlignment="1">
      <alignment horizontal="center" vertical="center"/>
    </xf>
    <xf numFmtId="4" fontId="15" fillId="42" borderId="14" xfId="0" applyNumberFormat="1" applyFont="1" applyFill="1" applyBorder="1" applyAlignment="1">
      <alignment/>
    </xf>
    <xf numFmtId="0" fontId="18" fillId="42" borderId="14" xfId="0" applyFont="1" applyFill="1" applyBorder="1" applyAlignment="1">
      <alignment vertical="center" wrapText="1"/>
    </xf>
    <xf numFmtId="4" fontId="19" fillId="42" borderId="14" xfId="0" applyNumberFormat="1" applyFont="1" applyFill="1" applyBorder="1" applyAlignment="1">
      <alignment horizontal="center" vertical="center"/>
    </xf>
    <xf numFmtId="4" fontId="19" fillId="42" borderId="14" xfId="0" applyNumberFormat="1" applyFont="1" applyFill="1" applyBorder="1" applyAlignment="1">
      <alignment horizontal="center" vertical="center" wrapText="1"/>
    </xf>
    <xf numFmtId="0" fontId="22" fillId="0" borderId="14" xfId="0" applyFont="1" applyBorder="1" applyAlignment="1">
      <alignment/>
    </xf>
    <xf numFmtId="4" fontId="19" fillId="42" borderId="11" xfId="0" applyNumberFormat="1" applyFont="1" applyFill="1" applyBorder="1" applyAlignment="1">
      <alignment horizontal="center" vertical="center"/>
    </xf>
    <xf numFmtId="4" fontId="19" fillId="42" borderId="11" xfId="0" applyNumberFormat="1" applyFont="1" applyFill="1" applyBorder="1" applyAlignment="1">
      <alignment horizontal="center" vertical="center" wrapText="1"/>
    </xf>
    <xf numFmtId="0" fontId="0" fillId="0" borderId="11" xfId="0" applyBorder="1" applyAlignment="1">
      <alignment/>
    </xf>
    <xf numFmtId="0" fontId="30" fillId="0" borderId="11" xfId="0" applyFont="1" applyBorder="1" applyAlignment="1">
      <alignment horizontal="left" wrapText="1"/>
    </xf>
    <xf numFmtId="0" fontId="18" fillId="42" borderId="11" xfId="0" applyFont="1" applyFill="1" applyBorder="1" applyAlignment="1">
      <alignment wrapText="1"/>
    </xf>
    <xf numFmtId="0" fontId="48" fillId="42" borderId="11" xfId="0" applyFont="1" applyFill="1" applyBorder="1" applyAlignment="1">
      <alignment horizontal="center" vertical="center"/>
    </xf>
    <xf numFmtId="9" fontId="48" fillId="42" borderId="11" xfId="0" applyNumberFormat="1" applyFont="1" applyFill="1" applyBorder="1" applyAlignment="1">
      <alignment horizontal="center" vertical="center" wrapText="1"/>
    </xf>
    <xf numFmtId="0" fontId="38" fillId="0" borderId="0" xfId="0" applyFont="1" applyAlignment="1">
      <alignment/>
    </xf>
    <xf numFmtId="0" fontId="34" fillId="0" borderId="0" xfId="0" applyFont="1" applyAlignment="1">
      <alignment/>
    </xf>
    <xf numFmtId="0" fontId="38" fillId="41" borderId="11" xfId="0" applyFont="1" applyFill="1" applyBorder="1" applyAlignment="1">
      <alignment horizontal="center"/>
    </xf>
    <xf numFmtId="0" fontId="38" fillId="0" borderId="0" xfId="0" applyFont="1" applyBorder="1" applyAlignment="1">
      <alignment/>
    </xf>
    <xf numFmtId="0" fontId="38" fillId="41" borderId="11" xfId="0" applyFont="1" applyFill="1" applyBorder="1" applyAlignment="1">
      <alignment horizontal="left" vertical="center"/>
    </xf>
    <xf numFmtId="0" fontId="38" fillId="41" borderId="11" xfId="0" applyFont="1" applyFill="1" applyBorder="1" applyAlignment="1">
      <alignment horizontal="left" vertical="center" wrapText="1"/>
    </xf>
    <xf numFmtId="0" fontId="26" fillId="42" borderId="11" xfId="0" applyFont="1" applyFill="1" applyBorder="1" applyAlignment="1">
      <alignment horizontal="left"/>
    </xf>
    <xf numFmtId="0" fontId="26" fillId="42" borderId="11" xfId="0" applyFont="1" applyFill="1" applyBorder="1" applyAlignment="1">
      <alignment horizontal="left" wrapText="1"/>
    </xf>
    <xf numFmtId="0" fontId="43" fillId="42" borderId="14" xfId="0" applyFont="1" applyFill="1" applyBorder="1" applyAlignment="1">
      <alignment/>
    </xf>
    <xf numFmtId="0" fontId="18" fillId="42" borderId="0" xfId="0" applyFont="1" applyFill="1" applyBorder="1" applyAlignment="1">
      <alignment/>
    </xf>
    <xf numFmtId="0" fontId="18" fillId="42" borderId="11" xfId="0" applyFont="1" applyFill="1" applyBorder="1" applyAlignment="1">
      <alignment horizontal="left" vertical="center"/>
    </xf>
    <xf numFmtId="0" fontId="26" fillId="42" borderId="15" xfId="0" applyFont="1" applyFill="1" applyBorder="1" applyAlignment="1">
      <alignment horizontal="left"/>
    </xf>
    <xf numFmtId="0" fontId="18" fillId="42" borderId="15" xfId="0" applyFont="1" applyFill="1" applyBorder="1" applyAlignment="1">
      <alignment horizontal="left" vertical="center" wrapText="1"/>
    </xf>
    <xf numFmtId="0" fontId="18" fillId="42" borderId="15" xfId="0" applyFont="1" applyFill="1" applyBorder="1" applyAlignment="1">
      <alignment horizontal="center" vertical="center"/>
    </xf>
    <xf numFmtId="0" fontId="18" fillId="42" borderId="0" xfId="0" applyFont="1" applyFill="1" applyBorder="1" applyAlignment="1">
      <alignment horizontal="center"/>
    </xf>
    <xf numFmtId="0" fontId="18" fillId="42" borderId="23" xfId="0" applyFont="1" applyFill="1" applyBorder="1" applyAlignment="1">
      <alignment horizontal="left" vertical="center" wrapText="1"/>
    </xf>
    <xf numFmtId="4" fontId="17" fillId="42" borderId="11" xfId="0" applyNumberFormat="1" applyFont="1" applyFill="1" applyBorder="1" applyAlignment="1">
      <alignment horizontal="center" vertical="center" wrapText="1"/>
    </xf>
    <xf numFmtId="0" fontId="18" fillId="42" borderId="11" xfId="0" applyFont="1" applyFill="1" applyBorder="1" applyAlignment="1">
      <alignment horizontal="center" vertical="center" wrapText="1"/>
    </xf>
    <xf numFmtId="0" fontId="49" fillId="42" borderId="14" xfId="0" applyFont="1" applyFill="1" applyBorder="1" applyAlignment="1">
      <alignment horizontal="left" wrapText="1"/>
    </xf>
    <xf numFmtId="0" fontId="29" fillId="42" borderId="14" xfId="0" applyFont="1" applyFill="1" applyBorder="1" applyAlignment="1">
      <alignment horizontal="center" vertical="center" wrapText="1"/>
    </xf>
    <xf numFmtId="0" fontId="28" fillId="42" borderId="14" xfId="0" applyFont="1" applyFill="1" applyBorder="1" applyAlignment="1">
      <alignment horizontal="center" vertical="center" wrapText="1"/>
    </xf>
    <xf numFmtId="0" fontId="17" fillId="42" borderId="11" xfId="0" applyFont="1" applyFill="1" applyBorder="1" applyAlignment="1">
      <alignment horizontal="right" wrapText="1"/>
    </xf>
    <xf numFmtId="0" fontId="17" fillId="42" borderId="11" xfId="0" applyFont="1" applyFill="1" applyBorder="1" applyAlignment="1">
      <alignment horizontal="center" wrapText="1"/>
    </xf>
    <xf numFmtId="0" fontId="18" fillId="42" borderId="0" xfId="0" applyFont="1" applyFill="1" applyAlignment="1">
      <alignment/>
    </xf>
    <xf numFmtId="0" fontId="17" fillId="42" borderId="11" xfId="0" applyFont="1" applyFill="1" applyBorder="1" applyAlignment="1">
      <alignment horizontal="left" vertical="top" wrapText="1"/>
    </xf>
    <xf numFmtId="2" fontId="17" fillId="42" borderId="11" xfId="0" applyNumberFormat="1" applyFont="1" applyFill="1" applyBorder="1" applyAlignment="1">
      <alignment horizontal="right" wrapText="1"/>
    </xf>
    <xf numFmtId="0" fontId="17" fillId="42" borderId="11" xfId="0" applyFont="1" applyFill="1" applyBorder="1" applyAlignment="1">
      <alignment horizontal="right"/>
    </xf>
    <xf numFmtId="0" fontId="17" fillId="42" borderId="11" xfId="0" applyFont="1" applyFill="1" applyBorder="1" applyAlignment="1">
      <alignment horizontal="left" vertical="center" wrapText="1"/>
    </xf>
    <xf numFmtId="0" fontId="15" fillId="0" borderId="0" xfId="0" applyFont="1" applyBorder="1" applyAlignment="1">
      <alignment horizontal="left" vertical="center"/>
    </xf>
    <xf numFmtId="0" fontId="46" fillId="41" borderId="17" xfId="0" applyFont="1" applyFill="1" applyBorder="1" applyAlignment="1">
      <alignment/>
    </xf>
    <xf numFmtId="4" fontId="46" fillId="41" borderId="17" xfId="0" applyNumberFormat="1" applyFont="1" applyFill="1" applyBorder="1" applyAlignment="1">
      <alignment/>
    </xf>
    <xf numFmtId="0" fontId="38" fillId="41" borderId="15" xfId="0" applyFont="1" applyFill="1" applyBorder="1" applyAlignment="1">
      <alignment vertical="center"/>
    </xf>
    <xf numFmtId="0" fontId="38" fillId="41" borderId="15" xfId="0" applyFont="1" applyFill="1" applyBorder="1" applyAlignment="1">
      <alignment vertical="center" wrapText="1"/>
    </xf>
    <xf numFmtId="0" fontId="38" fillId="0" borderId="14" xfId="0" applyFont="1" applyBorder="1" applyAlignment="1">
      <alignment/>
    </xf>
    <xf numFmtId="0" fontId="18" fillId="0" borderId="14" xfId="0" applyFont="1" applyFill="1" applyBorder="1" applyAlignment="1">
      <alignment/>
    </xf>
    <xf numFmtId="0" fontId="18" fillId="0" borderId="14" xfId="0" applyFont="1" applyFill="1" applyBorder="1" applyAlignment="1">
      <alignment horizontal="left" vertical="center" wrapText="1"/>
    </xf>
    <xf numFmtId="0" fontId="18" fillId="0" borderId="14" xfId="0" applyFont="1" applyFill="1" applyBorder="1" applyAlignment="1">
      <alignment horizontal="center"/>
    </xf>
    <xf numFmtId="3" fontId="18" fillId="0" borderId="14" xfId="0" applyNumberFormat="1" applyFont="1" applyFill="1" applyBorder="1" applyAlignment="1">
      <alignment horizontal="center" vertical="center"/>
    </xf>
    <xf numFmtId="0" fontId="18" fillId="0" borderId="14" xfId="0" applyFont="1" applyBorder="1" applyAlignment="1">
      <alignment horizontal="center" vertical="center"/>
    </xf>
    <xf numFmtId="0" fontId="17" fillId="0" borderId="14" xfId="0" applyFont="1" applyBorder="1" applyAlignment="1">
      <alignment horizontal="center" vertical="center" wrapText="1"/>
    </xf>
    <xf numFmtId="4" fontId="19" fillId="0" borderId="14" xfId="0" applyNumberFormat="1" applyFont="1" applyBorder="1" applyAlignment="1">
      <alignment horizontal="center" vertical="center"/>
    </xf>
    <xf numFmtId="4" fontId="19" fillId="0" borderId="14" xfId="0" applyNumberFormat="1" applyFont="1" applyBorder="1" applyAlignment="1">
      <alignment horizontal="center" vertical="center" wrapText="1"/>
    </xf>
    <xf numFmtId="0" fontId="38" fillId="0" borderId="14" xfId="0" applyFont="1" applyBorder="1" applyAlignment="1">
      <alignment horizontal="center"/>
    </xf>
    <xf numFmtId="0" fontId="38" fillId="0" borderId="0" xfId="0" applyFont="1" applyBorder="1" applyAlignment="1">
      <alignment horizontal="center"/>
    </xf>
    <xf numFmtId="0" fontId="18" fillId="0" borderId="14" xfId="0" applyFont="1" applyFill="1" applyBorder="1" applyAlignment="1">
      <alignment wrapText="1"/>
    </xf>
    <xf numFmtId="0" fontId="18" fillId="0" borderId="14" xfId="0" applyFont="1" applyFill="1" applyBorder="1" applyAlignment="1">
      <alignment vertical="center" wrapText="1"/>
    </xf>
    <xf numFmtId="3" fontId="18" fillId="0" borderId="14" xfId="0" applyNumberFormat="1" applyFont="1" applyFill="1" applyBorder="1" applyAlignment="1">
      <alignment horizontal="center" vertical="center" wrapText="1"/>
    </xf>
    <xf numFmtId="2" fontId="18" fillId="0" borderId="14" xfId="0" applyNumberFormat="1" applyFont="1" applyBorder="1" applyAlignment="1">
      <alignment horizontal="center" vertical="center"/>
    </xf>
    <xf numFmtId="0" fontId="18" fillId="0" borderId="14" xfId="0" applyFont="1" applyBorder="1" applyAlignment="1">
      <alignment horizontal="center" vertical="center" wrapText="1"/>
    </xf>
    <xf numFmtId="0" fontId="51" fillId="0" borderId="14" xfId="0" applyFont="1" applyFill="1" applyBorder="1" applyAlignment="1">
      <alignment/>
    </xf>
    <xf numFmtId="0" fontId="52" fillId="0" borderId="14" xfId="0" applyFont="1" applyFill="1" applyBorder="1" applyAlignment="1">
      <alignment horizontal="center"/>
    </xf>
    <xf numFmtId="3" fontId="27" fillId="0" borderId="14" xfId="0" applyNumberFormat="1" applyFont="1" applyFill="1" applyBorder="1" applyAlignment="1">
      <alignment horizontal="center" vertical="center"/>
    </xf>
    <xf numFmtId="0" fontId="43" fillId="0" borderId="14" xfId="0" applyFont="1" applyBorder="1" applyAlignment="1">
      <alignment horizontal="center" vertical="center"/>
    </xf>
    <xf numFmtId="0" fontId="18" fillId="42" borderId="14" xfId="0" applyFont="1" applyFill="1" applyBorder="1" applyAlignment="1">
      <alignment wrapText="1"/>
    </xf>
    <xf numFmtId="0" fontId="17" fillId="0" borderId="14" xfId="0" applyFont="1" applyFill="1" applyBorder="1" applyAlignment="1">
      <alignment horizontal="left" vertical="center" wrapText="1"/>
    </xf>
    <xf numFmtId="3" fontId="17" fillId="0" borderId="14" xfId="0" applyNumberFormat="1" applyFont="1" applyFill="1" applyBorder="1" applyAlignment="1">
      <alignment horizontal="center" vertical="center" wrapText="1"/>
    </xf>
    <xf numFmtId="0" fontId="18" fillId="0" borderId="14" xfId="0" applyFont="1" applyBorder="1" applyAlignment="1">
      <alignment wrapText="1"/>
    </xf>
    <xf numFmtId="0" fontId="1" fillId="0" borderId="0" xfId="0" applyFont="1" applyAlignment="1">
      <alignment/>
    </xf>
    <xf numFmtId="0" fontId="46" fillId="41" borderId="11" xfId="0" applyFont="1" applyFill="1" applyBorder="1" applyAlignment="1">
      <alignment/>
    </xf>
    <xf numFmtId="4" fontId="46" fillId="41" borderId="11" xfId="0" applyNumberFormat="1" applyFont="1" applyFill="1" applyBorder="1" applyAlignment="1">
      <alignment horizontal="right"/>
    </xf>
    <xf numFmtId="0" fontId="53" fillId="0" borderId="0" xfId="0" applyFont="1" applyBorder="1" applyAlignment="1">
      <alignment/>
    </xf>
    <xf numFmtId="0" fontId="38" fillId="0" borderId="0" xfId="0" applyFont="1" applyBorder="1" applyAlignment="1">
      <alignment vertical="center"/>
    </xf>
    <xf numFmtId="0" fontId="38" fillId="0" borderId="0" xfId="0" applyFont="1" applyAlignment="1">
      <alignment vertical="center"/>
    </xf>
    <xf numFmtId="0" fontId="0" fillId="0" borderId="0" xfId="0" applyAlignment="1">
      <alignment vertical="center"/>
    </xf>
    <xf numFmtId="0" fontId="38" fillId="0" borderId="14" xfId="0" applyFont="1" applyBorder="1" applyAlignment="1">
      <alignment horizontal="left"/>
    </xf>
    <xf numFmtId="0" fontId="15" fillId="0" borderId="14" xfId="0" applyFont="1" applyBorder="1" applyAlignment="1">
      <alignment horizontal="left"/>
    </xf>
    <xf numFmtId="0" fontId="38" fillId="0" borderId="14" xfId="0" applyFont="1" applyBorder="1" applyAlignment="1">
      <alignment horizontal="left" vertical="center" wrapText="1"/>
    </xf>
    <xf numFmtId="0" fontId="38" fillId="0" borderId="14" xfId="0" applyFont="1" applyBorder="1" applyAlignment="1">
      <alignment horizontal="center" vertical="center"/>
    </xf>
    <xf numFmtId="170" fontId="38" fillId="0" borderId="14" xfId="0" applyNumberFormat="1" applyFont="1" applyBorder="1" applyAlignment="1">
      <alignment horizontal="right" vertical="center"/>
    </xf>
    <xf numFmtId="4" fontId="19" fillId="0" borderId="14" xfId="0" applyNumberFormat="1" applyFont="1" applyBorder="1" applyAlignment="1">
      <alignment vertical="center"/>
    </xf>
    <xf numFmtId="4" fontId="19" fillId="0" borderId="14" xfId="0" applyNumberFormat="1" applyFont="1" applyBorder="1" applyAlignment="1">
      <alignment horizontal="right" vertical="center" wrapText="1"/>
    </xf>
    <xf numFmtId="0" fontId="38" fillId="0" borderId="14" xfId="0" applyFont="1" applyBorder="1" applyAlignment="1">
      <alignment wrapText="1"/>
    </xf>
    <xf numFmtId="4" fontId="46" fillId="41" borderId="17" xfId="0" applyNumberFormat="1" applyFont="1" applyFill="1" applyBorder="1" applyAlignment="1">
      <alignment horizontal="right"/>
    </xf>
    <xf numFmtId="0" fontId="18" fillId="0" borderId="14" xfId="0" applyFont="1" applyBorder="1" applyAlignment="1">
      <alignment horizontal="left" vertical="center" wrapText="1"/>
    </xf>
    <xf numFmtId="0" fontId="17" fillId="0" borderId="14" xfId="0" applyFont="1" applyBorder="1" applyAlignment="1">
      <alignment horizontal="center" vertical="center"/>
    </xf>
    <xf numFmtId="2" fontId="17" fillId="0" borderId="14" xfId="0" applyNumberFormat="1" applyFont="1" applyBorder="1" applyAlignment="1">
      <alignment horizontal="center" vertical="center"/>
    </xf>
    <xf numFmtId="0" fontId="38" fillId="0" borderId="14" xfId="0" applyFont="1" applyBorder="1" applyAlignment="1">
      <alignment horizontal="left" wrapText="1"/>
    </xf>
    <xf numFmtId="2" fontId="17" fillId="0" borderId="14" xfId="0" applyNumberFormat="1" applyFont="1" applyBorder="1" applyAlignment="1">
      <alignment horizontal="center" vertical="center" wrapText="1"/>
    </xf>
    <xf numFmtId="0" fontId="18" fillId="0" borderId="14" xfId="0" applyFont="1" applyBorder="1" applyAlignment="1">
      <alignment vertical="center" wrapText="1"/>
    </xf>
    <xf numFmtId="2" fontId="17" fillId="42" borderId="14" xfId="0" applyNumberFormat="1" applyFont="1" applyFill="1" applyBorder="1" applyAlignment="1">
      <alignment horizontal="center" vertical="center"/>
    </xf>
    <xf numFmtId="4" fontId="54" fillId="0" borderId="14" xfId="0" applyNumberFormat="1" applyFont="1" applyBorder="1" applyAlignment="1">
      <alignment horizontal="center" vertical="center"/>
    </xf>
    <xf numFmtId="4" fontId="54" fillId="0" borderId="14" xfId="0" applyNumberFormat="1" applyFont="1" applyBorder="1" applyAlignment="1">
      <alignment horizontal="center" vertical="center" wrapText="1"/>
    </xf>
    <xf numFmtId="0" fontId="15" fillId="0" borderId="14" xfId="0" applyFont="1" applyBorder="1" applyAlignment="1">
      <alignment horizontal="center" vertical="center"/>
    </xf>
    <xf numFmtId="4" fontId="17" fillId="0" borderId="14" xfId="0" applyNumberFormat="1" applyFont="1" applyBorder="1" applyAlignment="1">
      <alignment horizontal="center" vertical="center"/>
    </xf>
    <xf numFmtId="0" fontId="0" fillId="0" borderId="14" xfId="0" applyBorder="1" applyAlignment="1">
      <alignment/>
    </xf>
    <xf numFmtId="0" fontId="38" fillId="0" borderId="14" xfId="0" applyFont="1" applyBorder="1" applyAlignment="1">
      <alignment horizontal="left" vertical="center" wrapText="1"/>
    </xf>
    <xf numFmtId="4" fontId="18" fillId="0" borderId="14" xfId="0" applyNumberFormat="1" applyFont="1" applyBorder="1" applyAlignment="1">
      <alignment horizontal="center" vertical="center"/>
    </xf>
    <xf numFmtId="0" fontId="0" fillId="43" borderId="0" xfId="0" applyFont="1" applyFill="1" applyAlignment="1">
      <alignment/>
    </xf>
    <xf numFmtId="0" fontId="15" fillId="41" borderId="15" xfId="0" applyFont="1" applyFill="1" applyBorder="1" applyAlignment="1">
      <alignment horizontal="left" vertical="center"/>
    </xf>
    <xf numFmtId="0" fontId="15" fillId="41" borderId="16" xfId="0" applyFont="1" applyFill="1" applyBorder="1" applyAlignment="1">
      <alignment horizontal="left" vertical="center"/>
    </xf>
    <xf numFmtId="0" fontId="55" fillId="41" borderId="11" xfId="0" applyFont="1" applyFill="1" applyBorder="1" applyAlignment="1">
      <alignment horizontal="left" vertical="center"/>
    </xf>
    <xf numFmtId="0" fontId="15" fillId="41" borderId="15" xfId="0" applyFont="1" applyFill="1" applyBorder="1" applyAlignment="1">
      <alignment horizontal="left" vertical="center" wrapText="1"/>
    </xf>
    <xf numFmtId="2" fontId="15" fillId="41" borderId="15" xfId="0" applyNumberFormat="1" applyFont="1" applyFill="1" applyBorder="1" applyAlignment="1">
      <alignment horizontal="left" vertical="center" wrapText="1"/>
    </xf>
    <xf numFmtId="0" fontId="15" fillId="0" borderId="14" xfId="0" applyFont="1" applyBorder="1" applyAlignment="1">
      <alignment horizontal="left" wrapText="1"/>
    </xf>
    <xf numFmtId="0" fontId="15" fillId="0" borderId="14" xfId="0" applyFont="1" applyBorder="1" applyAlignment="1">
      <alignment vertical="center" wrapText="1"/>
    </xf>
    <xf numFmtId="0" fontId="38" fillId="0" borderId="14" xfId="0" applyFont="1" applyBorder="1" applyAlignment="1">
      <alignment horizontal="center" vertical="center" wrapText="1"/>
    </xf>
    <xf numFmtId="3" fontId="15" fillId="0" borderId="14" xfId="0" applyNumberFormat="1" applyFont="1" applyBorder="1" applyAlignment="1">
      <alignment horizontal="center" vertical="center" wrapText="1"/>
    </xf>
    <xf numFmtId="4" fontId="15" fillId="0" borderId="14" xfId="0" applyNumberFormat="1" applyFont="1" applyBorder="1" applyAlignment="1">
      <alignment horizontal="center" vertical="center"/>
    </xf>
    <xf numFmtId="0" fontId="15" fillId="0" borderId="14" xfId="0" applyFont="1" applyBorder="1" applyAlignment="1">
      <alignment horizontal="center" vertical="center" wrapText="1"/>
    </xf>
    <xf numFmtId="4" fontId="15" fillId="0" borderId="13" xfId="0" applyNumberFormat="1" applyFont="1" applyBorder="1" applyAlignment="1">
      <alignment/>
    </xf>
    <xf numFmtId="0" fontId="15" fillId="0" borderId="14" xfId="0" applyFont="1" applyBorder="1" applyAlignment="1">
      <alignment/>
    </xf>
    <xf numFmtId="3" fontId="38" fillId="0" borderId="14" xfId="0" applyNumberFormat="1" applyFont="1" applyBorder="1" applyAlignment="1">
      <alignment horizontal="center" vertical="center"/>
    </xf>
    <xf numFmtId="0" fontId="18" fillId="0" borderId="14" xfId="0" applyFont="1" applyBorder="1" applyAlignment="1">
      <alignment vertical="center" wrapText="1"/>
    </xf>
    <xf numFmtId="168" fontId="15" fillId="42" borderId="14" xfId="0" applyNumberFormat="1" applyFont="1" applyFill="1" applyBorder="1" applyAlignment="1">
      <alignment horizontal="center" vertical="center" wrapText="1"/>
    </xf>
    <xf numFmtId="2" fontId="15" fillId="0" borderId="14" xfId="0" applyNumberFormat="1" applyFont="1" applyBorder="1" applyAlignment="1">
      <alignment horizontal="center" vertical="center" wrapText="1"/>
    </xf>
    <xf numFmtId="0" fontId="15" fillId="42" borderId="14" xfId="0" applyFont="1" applyFill="1" applyBorder="1" applyAlignment="1">
      <alignment vertical="center" wrapText="1"/>
    </xf>
    <xf numFmtId="2" fontId="15" fillId="0" borderId="14" xfId="0" applyNumberFormat="1" applyFont="1" applyBorder="1" applyAlignment="1">
      <alignment horizontal="center" vertical="center"/>
    </xf>
    <xf numFmtId="4" fontId="15" fillId="0" borderId="11" xfId="0" applyNumberFormat="1" applyFont="1" applyBorder="1" applyAlignment="1">
      <alignment/>
    </xf>
    <xf numFmtId="0" fontId="38" fillId="0" borderId="0" xfId="0" applyFont="1" applyAlignment="1">
      <alignment horizontal="center"/>
    </xf>
    <xf numFmtId="0" fontId="38" fillId="0" borderId="0" xfId="0" applyFont="1" applyAlignment="1">
      <alignment horizontal="left" vertical="top" wrapText="1"/>
    </xf>
    <xf numFmtId="0" fontId="38" fillId="0" borderId="0" xfId="0" applyFont="1" applyAlignment="1">
      <alignment/>
    </xf>
    <xf numFmtId="2" fontId="15" fillId="0" borderId="0" xfId="0" applyNumberFormat="1" applyFont="1" applyAlignment="1">
      <alignment horizontal="right"/>
    </xf>
    <xf numFmtId="0" fontId="15" fillId="0" borderId="0" xfId="0" applyFont="1" applyAlignment="1">
      <alignment wrapText="1"/>
    </xf>
    <xf numFmtId="4" fontId="44" fillId="0" borderId="0" xfId="0" applyNumberFormat="1" applyFont="1" applyAlignment="1">
      <alignment vertical="center"/>
    </xf>
    <xf numFmtId="4" fontId="44" fillId="0" borderId="0" xfId="0" applyNumberFormat="1" applyFont="1" applyAlignment="1">
      <alignment horizontal="right" vertical="center" wrapText="1"/>
    </xf>
    <xf numFmtId="0" fontId="15" fillId="0" borderId="14" xfId="0" applyFont="1" applyBorder="1" applyAlignment="1">
      <alignment horizontal="center" wrapText="1"/>
    </xf>
    <xf numFmtId="0" fontId="22" fillId="41" borderId="24" xfId="0" applyFont="1" applyFill="1" applyBorder="1" applyAlignment="1">
      <alignment/>
    </xf>
    <xf numFmtId="0" fontId="55" fillId="41" borderId="11" xfId="0" applyFont="1" applyFill="1" applyBorder="1" applyAlignment="1">
      <alignment horizontal="left" vertical="center" wrapText="1"/>
    </xf>
    <xf numFmtId="0" fontId="34" fillId="0" borderId="14" xfId="0" applyFont="1" applyBorder="1" applyAlignment="1">
      <alignment horizontal="left"/>
    </xf>
    <xf numFmtId="0" fontId="18" fillId="42" borderId="14" xfId="0" applyFont="1" applyFill="1" applyBorder="1" applyAlignment="1">
      <alignment horizontal="center" vertical="center" wrapText="1"/>
    </xf>
    <xf numFmtId="0" fontId="18" fillId="42" borderId="14" xfId="0" applyFont="1" applyFill="1" applyBorder="1" applyAlignment="1">
      <alignment horizontal="center"/>
    </xf>
    <xf numFmtId="0" fontId="18" fillId="42" borderId="14" xfId="0" applyFont="1" applyFill="1" applyBorder="1" applyAlignment="1">
      <alignment/>
    </xf>
    <xf numFmtId="0" fontId="0" fillId="0" borderId="14" xfId="0" applyBorder="1" applyAlignment="1">
      <alignment horizontal="center"/>
    </xf>
    <xf numFmtId="0" fontId="45" fillId="41" borderId="17" xfId="0" applyFont="1" applyFill="1" applyBorder="1" applyAlignment="1">
      <alignment/>
    </xf>
    <xf numFmtId="2" fontId="45" fillId="41" borderId="17" xfId="0" applyNumberFormat="1" applyFont="1" applyFill="1" applyBorder="1" applyAlignment="1">
      <alignment horizontal="right"/>
    </xf>
    <xf numFmtId="0" fontId="43" fillId="40" borderId="0" xfId="0" applyFont="1" applyFill="1" applyAlignment="1">
      <alignment/>
    </xf>
    <xf numFmtId="0" fontId="20" fillId="0" borderId="0" xfId="0" applyFont="1" applyAlignment="1">
      <alignment/>
    </xf>
    <xf numFmtId="0" fontId="15" fillId="41" borderId="25" xfId="0" applyFont="1" applyFill="1" applyBorder="1" applyAlignment="1">
      <alignment horizontal="center"/>
    </xf>
    <xf numFmtId="0" fontId="15" fillId="0" borderId="0" xfId="0" applyFont="1" applyBorder="1" applyAlignment="1">
      <alignment horizontal="center"/>
    </xf>
    <xf numFmtId="0" fontId="0" fillId="41" borderId="15" xfId="0" applyFont="1" applyFill="1" applyBorder="1" applyAlignment="1">
      <alignment vertical="center"/>
    </xf>
    <xf numFmtId="0" fontId="0" fillId="41" borderId="11" xfId="0" applyFont="1" applyFill="1" applyBorder="1" applyAlignment="1">
      <alignment vertical="center"/>
    </xf>
    <xf numFmtId="0" fontId="0" fillId="41" borderId="15" xfId="0" applyFont="1" applyFill="1" applyBorder="1" applyAlignment="1">
      <alignment vertical="center" wrapText="1"/>
    </xf>
    <xf numFmtId="0" fontId="38" fillId="0" borderId="26" xfId="0" applyFont="1" applyBorder="1" applyAlignment="1">
      <alignment horizontal="left"/>
    </xf>
    <xf numFmtId="0" fontId="15" fillId="0" borderId="27" xfId="0" applyFont="1" applyBorder="1" applyAlignment="1">
      <alignment horizontal="left" wrapText="1"/>
    </xf>
    <xf numFmtId="0" fontId="38" fillId="0" borderId="27" xfId="0" applyFont="1" applyBorder="1" applyAlignment="1">
      <alignment horizontal="center"/>
    </xf>
    <xf numFmtId="0" fontId="17" fillId="0" borderId="27" xfId="0" applyFont="1" applyBorder="1" applyAlignment="1">
      <alignment horizontal="center" vertical="center"/>
    </xf>
    <xf numFmtId="4" fontId="17" fillId="0" borderId="27" xfId="0" applyNumberFormat="1" applyFont="1" applyBorder="1" applyAlignment="1">
      <alignment horizontal="center" vertical="center"/>
    </xf>
    <xf numFmtId="0" fontId="17" fillId="0" borderId="27" xfId="0" applyFont="1" applyBorder="1" applyAlignment="1">
      <alignment horizontal="center" vertical="center" wrapText="1"/>
    </xf>
    <xf numFmtId="4" fontId="19" fillId="0" borderId="27" xfId="0" applyNumberFormat="1" applyFont="1" applyBorder="1" applyAlignment="1">
      <alignment horizontal="center" vertical="center"/>
    </xf>
    <xf numFmtId="4" fontId="19" fillId="0" borderId="27" xfId="0" applyNumberFormat="1" applyFont="1" applyBorder="1" applyAlignment="1">
      <alignment horizontal="center" vertical="center" wrapText="1"/>
    </xf>
    <xf numFmtId="0" fontId="18" fillId="0" borderId="11" xfId="0" applyFont="1" applyBorder="1" applyAlignment="1">
      <alignment horizontal="center"/>
    </xf>
    <xf numFmtId="0" fontId="0" fillId="0" borderId="0" xfId="0" applyBorder="1" applyAlignment="1">
      <alignment horizontal="center"/>
    </xf>
    <xf numFmtId="0" fontId="38" fillId="0" borderId="11" xfId="0" applyFont="1" applyBorder="1" applyAlignment="1">
      <alignment horizontal="center"/>
    </xf>
    <xf numFmtId="0" fontId="17" fillId="0" borderId="11" xfId="0" applyFont="1" applyBorder="1" applyAlignment="1">
      <alignment horizontal="center" vertical="center"/>
    </xf>
    <xf numFmtId="4" fontId="17" fillId="0" borderId="11" xfId="0" applyNumberFormat="1" applyFont="1" applyBorder="1" applyAlignment="1">
      <alignment horizontal="center" vertical="center"/>
    </xf>
    <xf numFmtId="0" fontId="17" fillId="0" borderId="11" xfId="0" applyFont="1" applyBorder="1" applyAlignment="1">
      <alignment horizontal="center" vertical="center" wrapText="1"/>
    </xf>
    <xf numFmtId="4" fontId="19" fillId="0" borderId="11" xfId="0" applyNumberFormat="1" applyFont="1" applyBorder="1" applyAlignment="1">
      <alignment horizontal="center" vertical="center"/>
    </xf>
    <xf numFmtId="4" fontId="19" fillId="0" borderId="11" xfId="0" applyNumberFormat="1" applyFont="1" applyBorder="1" applyAlignment="1">
      <alignment horizontal="center" vertical="center" wrapText="1"/>
    </xf>
    <xf numFmtId="0" fontId="38" fillId="0" borderId="0" xfId="0" applyFont="1" applyBorder="1" applyAlignment="1">
      <alignment horizontal="left"/>
    </xf>
    <xf numFmtId="0" fontId="0" fillId="0" borderId="0" xfId="0" applyBorder="1" applyAlignment="1">
      <alignment horizontal="left"/>
    </xf>
    <xf numFmtId="0" fontId="18" fillId="40" borderId="0" xfId="0" applyFont="1" applyFill="1" applyAlignment="1">
      <alignment/>
    </xf>
    <xf numFmtId="0" fontId="0" fillId="0" borderId="11" xfId="0" applyFont="1" applyBorder="1" applyAlignment="1">
      <alignment horizontal="left"/>
    </xf>
    <xf numFmtId="0" fontId="38" fillId="0" borderId="11" xfId="0" applyFont="1" applyBorder="1" applyAlignment="1">
      <alignment horizontal="left" wrapText="1"/>
    </xf>
    <xf numFmtId="0" fontId="38" fillId="0" borderId="11" xfId="0" applyFont="1" applyBorder="1" applyAlignment="1">
      <alignment horizontal="left" vertical="top" wrapText="1"/>
    </xf>
    <xf numFmtId="3" fontId="15" fillId="0" borderId="11" xfId="0" applyNumberFormat="1" applyFont="1" applyBorder="1" applyAlignment="1">
      <alignment horizontal="center" vertical="center"/>
    </xf>
    <xf numFmtId="0" fontId="0" fillId="0" borderId="11" xfId="0" applyBorder="1" applyAlignment="1">
      <alignment horizontal="center"/>
    </xf>
    <xf numFmtId="0" fontId="0" fillId="0" borderId="11" xfId="0" applyFont="1" applyBorder="1" applyAlignment="1">
      <alignment horizontal="center"/>
    </xf>
    <xf numFmtId="0" fontId="18" fillId="0" borderId="20" xfId="0" applyFont="1" applyFill="1" applyBorder="1" applyAlignment="1">
      <alignment horizontal="left" vertical="center" wrapText="1"/>
    </xf>
    <xf numFmtId="0" fontId="0" fillId="0" borderId="14" xfId="0" applyFont="1" applyBorder="1" applyAlignment="1">
      <alignment horizontal="left"/>
    </xf>
    <xf numFmtId="0" fontId="18" fillId="0" borderId="14" xfId="0" applyFont="1" applyBorder="1" applyAlignment="1">
      <alignment horizontal="left" vertical="center" wrapText="1"/>
    </xf>
    <xf numFmtId="3" fontId="15" fillId="0" borderId="14" xfId="0" applyNumberFormat="1" applyFont="1" applyBorder="1" applyAlignment="1">
      <alignment horizontal="center" vertical="center"/>
    </xf>
    <xf numFmtId="4" fontId="44" fillId="0" borderId="14" xfId="0" applyNumberFormat="1" applyFont="1" applyBorder="1" applyAlignment="1">
      <alignment horizontal="center" vertical="center"/>
    </xf>
    <xf numFmtId="4" fontId="44" fillId="0" borderId="14" xfId="0" applyNumberFormat="1" applyFont="1" applyBorder="1" applyAlignment="1">
      <alignment horizontal="center" vertical="center" wrapText="1"/>
    </xf>
    <xf numFmtId="0" fontId="18" fillId="0" borderId="17" xfId="0" applyFont="1" applyBorder="1" applyAlignment="1">
      <alignment horizontal="left" vertical="center" wrapText="1"/>
    </xf>
    <xf numFmtId="0" fontId="18" fillId="0" borderId="11" xfId="0" applyFont="1" applyBorder="1" applyAlignment="1">
      <alignment horizontal="left" vertical="top" wrapText="1"/>
    </xf>
    <xf numFmtId="4" fontId="45" fillId="41" borderId="24" xfId="0" applyNumberFormat="1" applyFont="1" applyFill="1" applyBorder="1" applyAlignment="1">
      <alignment/>
    </xf>
    <xf numFmtId="0" fontId="0" fillId="41" borderId="11" xfId="0" applyFont="1" applyFill="1" applyBorder="1" applyAlignment="1">
      <alignment vertical="center" wrapText="1"/>
    </xf>
    <xf numFmtId="0" fontId="0" fillId="0" borderId="0" xfId="0" applyBorder="1" applyAlignment="1">
      <alignment vertical="center"/>
    </xf>
    <xf numFmtId="0" fontId="17" fillId="0" borderId="14" xfId="0" applyFont="1" applyBorder="1" applyAlignment="1">
      <alignment horizontal="center"/>
    </xf>
    <xf numFmtId="3" fontId="17" fillId="0" borderId="14" xfId="0" applyNumberFormat="1" applyFont="1" applyBorder="1" applyAlignment="1">
      <alignment horizontal="center" vertical="center"/>
    </xf>
    <xf numFmtId="0" fontId="0" fillId="0" borderId="14" xfId="0" applyFont="1" applyBorder="1" applyAlignment="1">
      <alignment horizontal="center"/>
    </xf>
    <xf numFmtId="0" fontId="43" fillId="0" borderId="0" xfId="0" applyFont="1" applyBorder="1" applyAlignment="1">
      <alignment/>
    </xf>
    <xf numFmtId="0" fontId="59" fillId="41" borderId="11" xfId="0" applyFont="1" applyFill="1" applyBorder="1" applyAlignment="1">
      <alignment/>
    </xf>
    <xf numFmtId="4" fontId="59" fillId="41" borderId="11" xfId="0" applyNumberFormat="1" applyFont="1" applyFill="1" applyBorder="1" applyAlignment="1">
      <alignment/>
    </xf>
    <xf numFmtId="0" fontId="34" fillId="0" borderId="11" xfId="0" applyFont="1" applyBorder="1" applyAlignment="1">
      <alignment horizontal="left"/>
    </xf>
    <xf numFmtId="0" fontId="18" fillId="0" borderId="11" xfId="0" applyFont="1" applyBorder="1" applyAlignment="1">
      <alignment horizontal="left" wrapText="1"/>
    </xf>
    <xf numFmtId="0" fontId="0" fillId="0" borderId="11" xfId="0" applyFont="1" applyBorder="1" applyAlignment="1">
      <alignment/>
    </xf>
    <xf numFmtId="4" fontId="48" fillId="42" borderId="11" xfId="0" applyNumberFormat="1" applyFont="1" applyFill="1" applyBorder="1" applyAlignment="1">
      <alignment horizontal="center" vertical="center"/>
    </xf>
    <xf numFmtId="4" fontId="48" fillId="42" borderId="11" xfId="0" applyNumberFormat="1" applyFont="1" applyFill="1" applyBorder="1" applyAlignment="1">
      <alignment horizontal="center" vertical="center" wrapText="1"/>
    </xf>
    <xf numFmtId="0" fontId="18" fillId="42" borderId="11" xfId="0" applyFont="1" applyFill="1" applyBorder="1" applyAlignment="1">
      <alignment vertical="center" wrapText="1"/>
    </xf>
    <xf numFmtId="0" fontId="18" fillId="42" borderId="0" xfId="0" applyFont="1" applyFill="1" applyAlignment="1">
      <alignment horizontal="justify" vertical="center"/>
    </xf>
    <xf numFmtId="0" fontId="18" fillId="42" borderId="25" xfId="0" applyFont="1" applyFill="1" applyBorder="1" applyAlignment="1">
      <alignment horizontal="justify" vertical="center"/>
    </xf>
    <xf numFmtId="0" fontId="38" fillId="0" borderId="11" xfId="0" applyFont="1" applyBorder="1" applyAlignment="1">
      <alignment horizontal="left" wrapText="1"/>
    </xf>
    <xf numFmtId="0" fontId="18" fillId="42" borderId="11" xfId="0" applyFont="1" applyFill="1" applyBorder="1" applyAlignment="1">
      <alignment horizontal="justify" vertical="center"/>
    </xf>
    <xf numFmtId="0" fontId="48" fillId="42" borderId="11" xfId="0" applyNumberFormat="1" applyFont="1" applyFill="1" applyBorder="1" applyAlignment="1">
      <alignment horizontal="center" vertical="center"/>
    </xf>
    <xf numFmtId="0" fontId="18" fillId="42" borderId="11" xfId="0" applyFont="1" applyFill="1" applyBorder="1" applyAlignment="1">
      <alignment horizontal="left" vertical="center" wrapText="1"/>
    </xf>
    <xf numFmtId="3" fontId="60" fillId="42" borderId="11" xfId="0" applyNumberFormat="1" applyFont="1" applyFill="1" applyBorder="1" applyAlignment="1">
      <alignment horizontal="center" vertical="center"/>
    </xf>
    <xf numFmtId="0" fontId="43" fillId="42" borderId="0" xfId="0" applyFont="1" applyFill="1" applyAlignment="1">
      <alignment/>
    </xf>
    <xf numFmtId="0" fontId="43" fillId="42" borderId="0" xfId="0" applyFont="1" applyFill="1" applyAlignment="1">
      <alignment horizontal="center" vertical="center"/>
    </xf>
    <xf numFmtId="4" fontId="29" fillId="44" borderId="17" xfId="0" applyNumberFormat="1" applyFont="1" applyFill="1" applyBorder="1" applyAlignment="1">
      <alignment horizontal="center" vertical="center"/>
    </xf>
    <xf numFmtId="0" fontId="15" fillId="0" borderId="0" xfId="0" applyFont="1" applyAlignment="1">
      <alignment horizontal="center" vertical="center"/>
    </xf>
    <xf numFmtId="0" fontId="0" fillId="41" borderId="11" xfId="0" applyFont="1" applyFill="1" applyBorder="1" applyAlignment="1">
      <alignment horizontal="center" vertical="center"/>
    </xf>
    <xf numFmtId="0" fontId="0" fillId="41" borderId="11" xfId="0" applyFont="1" applyFill="1" applyBorder="1" applyAlignment="1">
      <alignment horizontal="center" vertical="center" wrapText="1"/>
    </xf>
    <xf numFmtId="4" fontId="61" fillId="0" borderId="11" xfId="0" applyNumberFormat="1" applyFont="1" applyBorder="1" applyAlignment="1">
      <alignment horizontal="center" vertical="center"/>
    </xf>
    <xf numFmtId="4" fontId="61" fillId="0" borderId="11" xfId="0" applyNumberFormat="1" applyFont="1" applyBorder="1" applyAlignment="1">
      <alignment horizontal="center" vertical="center" wrapText="1"/>
    </xf>
    <xf numFmtId="0" fontId="0" fillId="0" borderId="15" xfId="0" applyFont="1" applyBorder="1" applyAlignment="1">
      <alignment/>
    </xf>
    <xf numFmtId="0" fontId="18" fillId="0" borderId="13" xfId="0" applyFont="1" applyBorder="1" applyAlignment="1">
      <alignment horizontal="left" wrapText="1"/>
    </xf>
    <xf numFmtId="0" fontId="15" fillId="0" borderId="25" xfId="0" applyFont="1" applyBorder="1" applyAlignment="1">
      <alignment horizontal="center" vertical="center" wrapText="1"/>
    </xf>
    <xf numFmtId="4" fontId="44" fillId="0" borderId="25" xfId="0" applyNumberFormat="1" applyFont="1" applyBorder="1" applyAlignment="1">
      <alignment horizontal="center" vertical="center" wrapText="1"/>
    </xf>
    <xf numFmtId="0" fontId="18" fillId="0" borderId="11" xfId="0" applyFont="1" applyBorder="1" applyAlignment="1">
      <alignment vertical="center" wrapText="1"/>
    </xf>
    <xf numFmtId="4" fontId="45" fillId="41" borderId="17" xfId="0" applyNumberFormat="1" applyFont="1" applyFill="1" applyBorder="1" applyAlignment="1">
      <alignment/>
    </xf>
    <xf numFmtId="0" fontId="62" fillId="0" borderId="0" xfId="0" applyFont="1" applyAlignment="1">
      <alignment/>
    </xf>
    <xf numFmtId="3" fontId="63" fillId="0" borderId="0" xfId="0" applyNumberFormat="1" applyFont="1" applyAlignment="1">
      <alignment/>
    </xf>
    <xf numFmtId="0" fontId="37" fillId="0" borderId="0" xfId="0" applyFont="1" applyFill="1" applyBorder="1" applyAlignment="1">
      <alignment wrapText="1"/>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e" xfId="46"/>
    <cellStyle name="Comma" xfId="47"/>
    <cellStyle name="Comma [0]" xfId="48"/>
    <cellStyle name="Error 1" xfId="49"/>
    <cellStyle name="Footnote 1" xfId="50"/>
    <cellStyle name="Good 1" xfId="51"/>
    <cellStyle name="Heading 1 1" xfId="52"/>
    <cellStyle name="Heading 2 1" xfId="53"/>
    <cellStyle name="Heading 3" xfId="54"/>
    <cellStyle name="Hyperlink 1" xfId="55"/>
    <cellStyle name="Komórka połączona" xfId="56"/>
    <cellStyle name="Komórka zaznaczona" xfId="57"/>
    <cellStyle name="Nagłówek 1" xfId="58"/>
    <cellStyle name="Nagłówek 2" xfId="59"/>
    <cellStyle name="Nagłówek 3" xfId="60"/>
    <cellStyle name="Nagłówek 4" xfId="61"/>
    <cellStyle name="Neutral 1" xfId="62"/>
    <cellStyle name="Neutralne" xfId="63"/>
    <cellStyle name="Normalny 2" xfId="64"/>
    <cellStyle name="Note 1" xfId="65"/>
    <cellStyle name="Obliczenia" xfId="66"/>
    <cellStyle name="Percent" xfId="67"/>
    <cellStyle name="Status 1" xfId="68"/>
    <cellStyle name="Suma" xfId="69"/>
    <cellStyle name="Tekst objaśnienia" xfId="70"/>
    <cellStyle name="Tekst ostrzeżenia" xfId="71"/>
    <cellStyle name="Text 1" xfId="72"/>
    <cellStyle name="Tytuł" xfId="73"/>
    <cellStyle name="Uwaga" xfId="74"/>
    <cellStyle name="Currency" xfId="75"/>
    <cellStyle name="Currency [0]" xfId="76"/>
    <cellStyle name="Warning 1" xfId="77"/>
    <cellStyle name="Wynik2" xfId="78"/>
    <cellStyle name="Złe"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FFFFA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D320"/>
      <rgbColor rgb="00FF9900"/>
      <rgbColor rgb="00FF6600"/>
      <rgbColor rgb="00666699"/>
      <rgbColor rgb="0081D41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X142"/>
  <sheetViews>
    <sheetView defaultGridColor="0" view="pageBreakPreview" zoomScaleSheetLayoutView="100" zoomScalePageLayoutView="0" colorId="8" workbookViewId="0" topLeftCell="A1">
      <selection activeCell="G22" sqref="G22:L24"/>
    </sheetView>
  </sheetViews>
  <sheetFormatPr defaultColWidth="9.00390625" defaultRowHeight="12.75"/>
  <cols>
    <col min="1" max="1" width="4.375" style="1" customWidth="1"/>
    <col min="2" max="2" width="10.50390625" style="2" customWidth="1"/>
    <col min="3" max="3" width="41.875" style="3" customWidth="1"/>
    <col min="4" max="4" width="11.00390625" style="4" customWidth="1"/>
    <col min="5" max="5" width="6.625" style="4" customWidth="1"/>
    <col min="6" max="6" width="9.00390625" style="4" customWidth="1"/>
    <col min="7" max="7" width="8.875" style="4" customWidth="1"/>
    <col min="8" max="8" width="7.375" style="4" customWidth="1"/>
    <col min="9" max="9" width="8.625" style="4" customWidth="1"/>
    <col min="10" max="10" width="10.50390625" style="4" customWidth="1"/>
    <col min="11" max="11" width="9.375" style="4" customWidth="1"/>
    <col min="12" max="13" width="10.75390625" style="4" customWidth="1"/>
    <col min="14" max="16384" width="9.00390625" style="4" customWidth="1"/>
  </cols>
  <sheetData>
    <row r="1" spans="1:12" ht="12" customHeight="1">
      <c r="A1" s="2"/>
      <c r="C1" s="5" t="s">
        <v>0</v>
      </c>
      <c r="L1" s="6"/>
    </row>
    <row r="2" spans="1:13" ht="12.75" customHeight="1">
      <c r="A2" s="7">
        <v>1</v>
      </c>
      <c r="B2" s="7">
        <v>2</v>
      </c>
      <c r="C2" s="7">
        <v>3</v>
      </c>
      <c r="D2" s="7">
        <v>4</v>
      </c>
      <c r="E2" s="7">
        <v>5</v>
      </c>
      <c r="F2" s="7">
        <v>6</v>
      </c>
      <c r="G2" s="7">
        <v>7</v>
      </c>
      <c r="H2" s="7">
        <v>8</v>
      </c>
      <c r="I2" s="7">
        <v>9</v>
      </c>
      <c r="J2" s="7">
        <v>10</v>
      </c>
      <c r="K2" s="7">
        <v>11</v>
      </c>
      <c r="L2" s="7">
        <v>12</v>
      </c>
      <c r="M2" s="7">
        <v>13</v>
      </c>
    </row>
    <row r="3" spans="1:50" s="14" customFormat="1" ht="60" customHeight="1">
      <c r="A3" s="8" t="s">
        <v>1</v>
      </c>
      <c r="B3" s="8" t="s">
        <v>2</v>
      </c>
      <c r="C3" s="9" t="s">
        <v>3</v>
      </c>
      <c r="D3" s="10" t="s">
        <v>4</v>
      </c>
      <c r="E3" s="10" t="s">
        <v>5</v>
      </c>
      <c r="F3" s="10" t="s">
        <v>6</v>
      </c>
      <c r="G3" s="10" t="s">
        <v>7</v>
      </c>
      <c r="H3" s="11" t="s">
        <v>8</v>
      </c>
      <c r="I3" s="10" t="s">
        <v>9</v>
      </c>
      <c r="J3" s="10" t="s">
        <v>10</v>
      </c>
      <c r="K3" s="10" t="s">
        <v>11</v>
      </c>
      <c r="L3" s="10" t="s">
        <v>12</v>
      </c>
      <c r="M3" s="12" t="s">
        <v>13</v>
      </c>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14" ht="42" customHeight="1">
      <c r="A4" s="15" t="s">
        <v>14</v>
      </c>
      <c r="B4" s="16" t="s">
        <v>15</v>
      </c>
      <c r="C4" s="17" t="s">
        <v>16</v>
      </c>
      <c r="D4" s="18" t="s">
        <v>17</v>
      </c>
      <c r="E4" s="18" t="s">
        <v>18</v>
      </c>
      <c r="F4" s="19">
        <f>50</f>
        <v>50</v>
      </c>
      <c r="G4" s="20"/>
      <c r="H4" s="21"/>
      <c r="I4" s="22"/>
      <c r="J4" s="23"/>
      <c r="K4" s="23"/>
      <c r="L4" s="23"/>
      <c r="M4" s="24"/>
      <c r="N4" s="25"/>
    </row>
    <row r="5" spans="1:14" ht="45" customHeight="1">
      <c r="A5" s="15" t="s">
        <v>19</v>
      </c>
      <c r="B5" s="16" t="s">
        <v>15</v>
      </c>
      <c r="C5" s="17" t="s">
        <v>16</v>
      </c>
      <c r="D5" s="18" t="s">
        <v>20</v>
      </c>
      <c r="E5" s="18" t="s">
        <v>18</v>
      </c>
      <c r="F5" s="19">
        <f>50</f>
        <v>50</v>
      </c>
      <c r="G5" s="20"/>
      <c r="H5" s="21"/>
      <c r="I5" s="22"/>
      <c r="J5" s="23"/>
      <c r="K5" s="23"/>
      <c r="L5" s="23"/>
      <c r="M5" s="24"/>
      <c r="N5" s="25"/>
    </row>
    <row r="6" spans="1:14" ht="57" customHeight="1">
      <c r="A6" s="15" t="s">
        <v>21</v>
      </c>
      <c r="B6" s="16" t="s">
        <v>15</v>
      </c>
      <c r="C6" s="17" t="s">
        <v>22</v>
      </c>
      <c r="D6" s="18" t="s">
        <v>23</v>
      </c>
      <c r="E6" s="18" t="s">
        <v>18</v>
      </c>
      <c r="F6" s="19">
        <f>300</f>
        <v>300</v>
      </c>
      <c r="G6" s="20"/>
      <c r="H6" s="21"/>
      <c r="I6" s="22"/>
      <c r="J6" s="23"/>
      <c r="K6" s="23"/>
      <c r="L6" s="23"/>
      <c r="M6" s="24"/>
      <c r="N6" s="25"/>
    </row>
    <row r="7" spans="1:14" ht="54.75" customHeight="1">
      <c r="A7" s="15" t="s">
        <v>24</v>
      </c>
      <c r="B7" s="16" t="s">
        <v>15</v>
      </c>
      <c r="C7" s="17" t="s">
        <v>22</v>
      </c>
      <c r="D7" s="18" t="s">
        <v>25</v>
      </c>
      <c r="E7" s="18" t="s">
        <v>18</v>
      </c>
      <c r="F7" s="19">
        <f>800</f>
        <v>800</v>
      </c>
      <c r="G7" s="20"/>
      <c r="H7" s="21"/>
      <c r="I7" s="22"/>
      <c r="J7" s="23"/>
      <c r="K7" s="23"/>
      <c r="L7" s="23"/>
      <c r="M7" s="24"/>
      <c r="N7" s="25"/>
    </row>
    <row r="8" spans="1:14" ht="66" customHeight="1">
      <c r="A8" s="15" t="s">
        <v>26</v>
      </c>
      <c r="B8" s="16" t="s">
        <v>15</v>
      </c>
      <c r="C8" s="17" t="s">
        <v>27</v>
      </c>
      <c r="D8" s="18" t="s">
        <v>28</v>
      </c>
      <c r="E8" s="18" t="s">
        <v>18</v>
      </c>
      <c r="F8" s="19">
        <f>1800</f>
        <v>1800</v>
      </c>
      <c r="G8" s="20"/>
      <c r="H8" s="21"/>
      <c r="I8" s="22"/>
      <c r="J8" s="23"/>
      <c r="K8" s="23"/>
      <c r="L8" s="23"/>
      <c r="M8" s="24"/>
      <c r="N8" s="25"/>
    </row>
    <row r="9" spans="1:14" ht="50.25" customHeight="1">
      <c r="A9" s="15" t="s">
        <v>29</v>
      </c>
      <c r="B9" s="16" t="s">
        <v>30</v>
      </c>
      <c r="C9" s="26" t="s">
        <v>31</v>
      </c>
      <c r="D9" s="27"/>
      <c r="E9" s="18" t="s">
        <v>18</v>
      </c>
      <c r="F9" s="19">
        <f>100</f>
        <v>100</v>
      </c>
      <c r="G9" s="20"/>
      <c r="H9" s="21"/>
      <c r="I9" s="22"/>
      <c r="J9" s="23"/>
      <c r="K9" s="23"/>
      <c r="L9" s="23"/>
      <c r="M9" s="28"/>
      <c r="N9" s="2"/>
    </row>
    <row r="10" spans="1:14" ht="42.75" customHeight="1">
      <c r="A10" s="15" t="s">
        <v>32</v>
      </c>
      <c r="B10" s="29" t="s">
        <v>33</v>
      </c>
      <c r="C10" s="30" t="s">
        <v>34</v>
      </c>
      <c r="D10" s="31" t="s">
        <v>35</v>
      </c>
      <c r="E10" s="18" t="s">
        <v>18</v>
      </c>
      <c r="F10" s="19">
        <f>6</f>
        <v>6</v>
      </c>
      <c r="G10" s="32"/>
      <c r="H10" s="21"/>
      <c r="I10" s="22"/>
      <c r="J10" s="23"/>
      <c r="K10" s="23"/>
      <c r="L10" s="23"/>
      <c r="M10" s="33"/>
      <c r="N10" s="2"/>
    </row>
    <row r="11" spans="1:13" ht="31.5" customHeight="1">
      <c r="A11" s="15" t="s">
        <v>36</v>
      </c>
      <c r="B11" s="29" t="s">
        <v>33</v>
      </c>
      <c r="C11" s="30" t="s">
        <v>37</v>
      </c>
      <c r="D11" s="31"/>
      <c r="E11" s="18" t="s">
        <v>18</v>
      </c>
      <c r="F11" s="19">
        <f>4</f>
        <v>4</v>
      </c>
      <c r="G11" s="32"/>
      <c r="H11" s="21"/>
      <c r="I11" s="22"/>
      <c r="J11" s="23"/>
      <c r="K11" s="23"/>
      <c r="L11" s="23"/>
      <c r="M11" s="33"/>
    </row>
    <row r="12" spans="1:13" ht="28.5" customHeight="1">
      <c r="A12" s="15" t="s">
        <v>38</v>
      </c>
      <c r="B12" s="29" t="s">
        <v>33</v>
      </c>
      <c r="C12" s="30" t="s">
        <v>39</v>
      </c>
      <c r="D12" s="31"/>
      <c r="E12" s="18" t="s">
        <v>18</v>
      </c>
      <c r="F12" s="19">
        <f>40</f>
        <v>40</v>
      </c>
      <c r="G12" s="32"/>
      <c r="H12" s="21"/>
      <c r="I12" s="22"/>
      <c r="J12" s="23"/>
      <c r="K12" s="23"/>
      <c r="L12" s="23"/>
      <c r="M12" s="33"/>
    </row>
    <row r="13" spans="1:13" ht="14.25" customHeight="1">
      <c r="A13" s="15" t="s">
        <v>40</v>
      </c>
      <c r="B13" s="29" t="s">
        <v>33</v>
      </c>
      <c r="C13" s="30" t="s">
        <v>41</v>
      </c>
      <c r="D13" s="31"/>
      <c r="E13" s="18" t="s">
        <v>18</v>
      </c>
      <c r="F13" s="19">
        <f>35</f>
        <v>35</v>
      </c>
      <c r="G13" s="32"/>
      <c r="H13" s="21"/>
      <c r="I13" s="22"/>
      <c r="J13" s="23"/>
      <c r="K13" s="23"/>
      <c r="L13" s="23"/>
      <c r="M13" s="33"/>
    </row>
    <row r="14" spans="1:13" ht="15.75" customHeight="1">
      <c r="A14" s="15" t="s">
        <v>42</v>
      </c>
      <c r="B14" s="29" t="s">
        <v>33</v>
      </c>
      <c r="C14" s="30" t="s">
        <v>43</v>
      </c>
      <c r="D14" s="31" t="s">
        <v>44</v>
      </c>
      <c r="E14" s="18" t="s">
        <v>18</v>
      </c>
      <c r="F14" s="19">
        <f>20</f>
        <v>20</v>
      </c>
      <c r="G14" s="32"/>
      <c r="H14" s="21"/>
      <c r="I14" s="22"/>
      <c r="J14" s="23"/>
      <c r="K14" s="23"/>
      <c r="L14" s="23"/>
      <c r="M14" s="33"/>
    </row>
    <row r="15" spans="1:13" ht="12" customHeight="1">
      <c r="A15" s="2"/>
      <c r="B15" s="25"/>
      <c r="C15" s="34"/>
      <c r="D15" s="35"/>
      <c r="E15" s="35"/>
      <c r="F15" s="35"/>
      <c r="G15" s="2"/>
      <c r="H15" s="2"/>
      <c r="I15" s="36" t="s">
        <v>45</v>
      </c>
      <c r="J15" s="37">
        <f>SUM(J4:J14)</f>
        <v>0</v>
      </c>
      <c r="K15" s="37">
        <f>SUM(K4:K14)</f>
        <v>0</v>
      </c>
      <c r="L15" s="37">
        <f>SUM(L4:L14)</f>
        <v>0</v>
      </c>
      <c r="M15" s="38"/>
    </row>
    <row r="16" spans="1:13" ht="12" customHeight="1">
      <c r="A16" s="2"/>
      <c r="B16" s="25"/>
      <c r="C16" s="34"/>
      <c r="D16" s="35"/>
      <c r="E16" s="35"/>
      <c r="F16" s="35"/>
      <c r="G16" s="2"/>
      <c r="H16" s="2"/>
      <c r="I16" s="38"/>
      <c r="J16" s="39"/>
      <c r="K16" s="40"/>
      <c r="L16" s="40"/>
      <c r="M16" s="41"/>
    </row>
    <row r="17" spans="1:13" ht="12" customHeight="1">
      <c r="A17" s="2"/>
      <c r="B17" s="25"/>
      <c r="C17" s="34"/>
      <c r="D17" s="35"/>
      <c r="E17" s="35"/>
      <c r="F17" s="35"/>
      <c r="G17" s="2"/>
      <c r="H17" s="2"/>
      <c r="I17" s="38"/>
      <c r="J17" s="39"/>
      <c r="K17" s="40"/>
      <c r="L17" s="40"/>
      <c r="M17" s="41"/>
    </row>
    <row r="18" spans="1:13" ht="12" customHeight="1">
      <c r="A18" s="2"/>
      <c r="B18" s="25"/>
      <c r="C18" s="34"/>
      <c r="D18" s="35"/>
      <c r="E18" s="35"/>
      <c r="F18" s="35"/>
      <c r="G18" s="2"/>
      <c r="H18" s="2"/>
      <c r="I18" s="38"/>
      <c r="J18" s="39"/>
      <c r="K18" s="40"/>
      <c r="L18" s="40"/>
      <c r="M18" s="41"/>
    </row>
    <row r="19" spans="1:13" ht="12" customHeight="1">
      <c r="A19" s="42"/>
      <c r="B19" s="42"/>
      <c r="C19" s="43" t="s">
        <v>46</v>
      </c>
      <c r="D19" s="42"/>
      <c r="E19" s="42"/>
      <c r="F19" s="42"/>
      <c r="G19" s="42"/>
      <c r="H19" s="42"/>
      <c r="I19" s="42"/>
      <c r="J19" s="42"/>
      <c r="K19" s="42"/>
      <c r="L19" s="42"/>
      <c r="M19" s="42"/>
    </row>
    <row r="20" spans="1:13" ht="12" customHeight="1">
      <c r="A20" s="44">
        <v>1</v>
      </c>
      <c r="B20" s="44">
        <v>2</v>
      </c>
      <c r="C20" s="44">
        <v>3</v>
      </c>
      <c r="D20" s="44">
        <v>4</v>
      </c>
      <c r="E20" s="44">
        <v>5</v>
      </c>
      <c r="F20" s="44">
        <v>6</v>
      </c>
      <c r="G20" s="44">
        <v>7</v>
      </c>
      <c r="H20" s="44">
        <v>8</v>
      </c>
      <c r="I20" s="44">
        <v>9</v>
      </c>
      <c r="J20" s="44">
        <v>10</v>
      </c>
      <c r="K20" s="44">
        <v>11</v>
      </c>
      <c r="L20" s="44">
        <v>12</v>
      </c>
      <c r="M20" s="7">
        <v>13</v>
      </c>
    </row>
    <row r="21" spans="1:13" ht="55.5" customHeight="1">
      <c r="A21" s="45" t="s">
        <v>1</v>
      </c>
      <c r="B21" s="46" t="s">
        <v>2</v>
      </c>
      <c r="C21" s="47" t="s">
        <v>47</v>
      </c>
      <c r="D21" s="48" t="s">
        <v>4</v>
      </c>
      <c r="E21" s="48" t="s">
        <v>5</v>
      </c>
      <c r="F21" s="48" t="s">
        <v>6</v>
      </c>
      <c r="G21" s="49" t="s">
        <v>7</v>
      </c>
      <c r="H21" s="50" t="s">
        <v>8</v>
      </c>
      <c r="I21" s="49" t="s">
        <v>9</v>
      </c>
      <c r="J21" s="49" t="s">
        <v>48</v>
      </c>
      <c r="K21" s="49" t="s">
        <v>11</v>
      </c>
      <c r="L21" s="49" t="s">
        <v>12</v>
      </c>
      <c r="M21" s="51" t="s">
        <v>13</v>
      </c>
    </row>
    <row r="22" spans="1:13" ht="53.25" customHeight="1">
      <c r="A22" s="52" t="s">
        <v>14</v>
      </c>
      <c r="B22" s="53" t="s">
        <v>30</v>
      </c>
      <c r="C22" s="26" t="s">
        <v>49</v>
      </c>
      <c r="D22" s="27"/>
      <c r="E22" s="18" t="s">
        <v>18</v>
      </c>
      <c r="F22" s="19">
        <f>20</f>
        <v>20</v>
      </c>
      <c r="G22" s="20"/>
      <c r="H22" s="21"/>
      <c r="I22" s="22"/>
      <c r="J22" s="23"/>
      <c r="K22" s="23"/>
      <c r="L22" s="23"/>
      <c r="M22" s="28"/>
    </row>
    <row r="23" spans="1:13" ht="12" customHeight="1">
      <c r="A23" s="52" t="s">
        <v>19</v>
      </c>
      <c r="B23" s="54" t="s">
        <v>33</v>
      </c>
      <c r="C23" s="30" t="s">
        <v>50</v>
      </c>
      <c r="D23" s="31"/>
      <c r="E23" s="18" t="s">
        <v>51</v>
      </c>
      <c r="F23" s="19">
        <f>20</f>
        <v>20</v>
      </c>
      <c r="G23" s="32"/>
      <c r="H23" s="21"/>
      <c r="I23" s="22"/>
      <c r="J23" s="23"/>
      <c r="K23" s="23"/>
      <c r="L23" s="23"/>
      <c r="M23" s="33"/>
    </row>
    <row r="24" spans="1:13" ht="97.5" customHeight="1">
      <c r="A24" s="52" t="s">
        <v>21</v>
      </c>
      <c r="B24" s="53" t="s">
        <v>30</v>
      </c>
      <c r="C24" s="30" t="s">
        <v>52</v>
      </c>
      <c r="D24" s="31"/>
      <c r="E24" s="18" t="s">
        <v>18</v>
      </c>
      <c r="F24" s="19">
        <f>1000</f>
        <v>1000</v>
      </c>
      <c r="G24" s="32"/>
      <c r="H24" s="21"/>
      <c r="I24" s="22"/>
      <c r="J24" s="23"/>
      <c r="K24" s="23"/>
      <c r="L24" s="23"/>
      <c r="M24" s="33"/>
    </row>
    <row r="25" spans="1:13" ht="12" customHeight="1">
      <c r="A25" s="42"/>
      <c r="B25" s="55"/>
      <c r="C25" s="55"/>
      <c r="D25" s="55"/>
      <c r="E25" s="55"/>
      <c r="F25" s="55"/>
      <c r="G25" s="55"/>
      <c r="H25" s="55"/>
      <c r="I25" s="56" t="s">
        <v>53</v>
      </c>
      <c r="J25" s="57">
        <f>SUM(J22:J24)</f>
        <v>0</v>
      </c>
      <c r="K25" s="57">
        <f>SUM(K22:K24)</f>
        <v>0</v>
      </c>
      <c r="L25" s="57">
        <f>SUM(L22:L24)</f>
        <v>0</v>
      </c>
      <c r="M25" s="42"/>
    </row>
    <row r="26" spans="1:13" ht="12" customHeight="1">
      <c r="A26" s="2"/>
      <c r="B26" s="25"/>
      <c r="C26" s="34"/>
      <c r="D26" s="35"/>
      <c r="E26" s="35"/>
      <c r="F26" s="35"/>
      <c r="G26" s="2"/>
      <c r="H26" s="2"/>
      <c r="I26" s="38"/>
      <c r="J26" s="39"/>
      <c r="K26" s="40"/>
      <c r="L26" s="40"/>
      <c r="M26" s="41"/>
    </row>
    <row r="27" ht="12" customHeight="1">
      <c r="A27" s="2"/>
    </row>
    <row r="28" ht="12" customHeight="1">
      <c r="A28" s="2"/>
    </row>
    <row r="29" ht="12" customHeight="1">
      <c r="A29" s="2"/>
    </row>
    <row r="30" ht="12" customHeight="1">
      <c r="A30" s="2"/>
    </row>
    <row r="31" ht="12" customHeight="1">
      <c r="A31" s="2"/>
    </row>
    <row r="32" ht="12" customHeight="1">
      <c r="A32" s="2"/>
    </row>
    <row r="33" ht="12" customHeight="1">
      <c r="A33" s="2"/>
    </row>
    <row r="34" ht="12" customHeight="1">
      <c r="A34" s="2"/>
    </row>
    <row r="35" ht="12" customHeight="1">
      <c r="A35" s="2"/>
    </row>
    <row r="36" ht="12" customHeight="1">
      <c r="A36" s="2"/>
    </row>
    <row r="37" ht="12" customHeight="1">
      <c r="A37" s="2"/>
    </row>
    <row r="38" ht="12" customHeight="1">
      <c r="A38" s="2"/>
    </row>
    <row r="39" ht="12" customHeight="1">
      <c r="A39" s="2"/>
    </row>
    <row r="40" ht="12" customHeight="1">
      <c r="A40" s="2"/>
    </row>
    <row r="41" ht="12" customHeight="1">
      <c r="A41" s="2"/>
    </row>
    <row r="42" ht="12" customHeight="1">
      <c r="A42" s="2"/>
    </row>
    <row r="43" ht="12" customHeight="1">
      <c r="A43" s="2"/>
    </row>
    <row r="44" ht="12" customHeight="1">
      <c r="A44" s="2"/>
    </row>
    <row r="45" ht="12" customHeight="1">
      <c r="A45" s="2"/>
    </row>
    <row r="46" ht="12" customHeight="1">
      <c r="A46" s="2"/>
    </row>
    <row r="47" ht="12" customHeight="1">
      <c r="A47" s="2"/>
    </row>
    <row r="48" ht="12" customHeight="1">
      <c r="A48" s="2"/>
    </row>
    <row r="49" ht="12" customHeight="1">
      <c r="A49" s="2"/>
    </row>
    <row r="50" ht="12" customHeight="1">
      <c r="A50" s="2"/>
    </row>
    <row r="51" ht="12" customHeight="1">
      <c r="A51" s="2"/>
    </row>
    <row r="52" ht="12" customHeight="1">
      <c r="A52" s="2"/>
    </row>
    <row r="53" ht="12" customHeight="1">
      <c r="A53" s="2"/>
    </row>
    <row r="54" ht="12" customHeight="1">
      <c r="A54" s="2"/>
    </row>
    <row r="55" ht="12" customHeight="1">
      <c r="A55" s="2"/>
    </row>
    <row r="56" ht="12" customHeight="1">
      <c r="A56" s="2"/>
    </row>
    <row r="57" ht="12" customHeight="1">
      <c r="A57" s="2"/>
    </row>
    <row r="58" ht="12" customHeight="1">
      <c r="A58" s="2"/>
    </row>
    <row r="59" ht="12" customHeight="1">
      <c r="A59" s="2"/>
    </row>
    <row r="60" ht="12" customHeight="1">
      <c r="A60" s="2"/>
    </row>
    <row r="61" ht="12" customHeight="1">
      <c r="A61" s="2"/>
    </row>
    <row r="62" ht="12" customHeight="1">
      <c r="A62" s="2"/>
    </row>
    <row r="63" ht="12" customHeight="1">
      <c r="A63" s="2"/>
    </row>
    <row r="64" ht="12" customHeight="1">
      <c r="A64" s="2"/>
    </row>
    <row r="65" ht="12" customHeight="1">
      <c r="A65" s="2"/>
    </row>
    <row r="66" ht="12" customHeight="1">
      <c r="A66" s="2"/>
    </row>
    <row r="67" ht="12" customHeight="1">
      <c r="A67" s="2"/>
    </row>
    <row r="68" ht="12" customHeight="1">
      <c r="A68" s="2"/>
    </row>
    <row r="69" ht="12" customHeight="1">
      <c r="A69" s="2"/>
    </row>
    <row r="70" ht="12" customHeight="1">
      <c r="A70" s="2"/>
    </row>
    <row r="71" ht="12" customHeight="1">
      <c r="A71" s="2"/>
    </row>
    <row r="72" ht="12" customHeight="1">
      <c r="A72" s="2"/>
    </row>
    <row r="73" ht="12" customHeight="1">
      <c r="A73" s="2"/>
    </row>
    <row r="74" ht="12" customHeight="1">
      <c r="A74" s="2"/>
    </row>
    <row r="75" ht="12" customHeight="1">
      <c r="A75" s="2"/>
    </row>
    <row r="76" ht="12" customHeight="1">
      <c r="A76" s="2"/>
    </row>
    <row r="77" ht="12" customHeight="1">
      <c r="A77" s="2"/>
    </row>
    <row r="78" ht="12" customHeight="1">
      <c r="A78" s="2"/>
    </row>
    <row r="79" ht="12" customHeight="1">
      <c r="A79" s="2"/>
    </row>
    <row r="80" ht="12" customHeight="1">
      <c r="A80" s="2"/>
    </row>
    <row r="81" ht="12" customHeight="1">
      <c r="A81" s="2"/>
    </row>
    <row r="82" ht="12" customHeight="1">
      <c r="A82" s="2"/>
    </row>
    <row r="83" ht="12" customHeight="1">
      <c r="A83" s="2"/>
    </row>
    <row r="84" ht="12" customHeight="1">
      <c r="A84" s="2"/>
    </row>
    <row r="85" ht="12" customHeight="1">
      <c r="A85" s="2"/>
    </row>
    <row r="86" ht="12" customHeight="1">
      <c r="A86" s="2"/>
    </row>
    <row r="87" ht="12" customHeight="1">
      <c r="A87" s="2"/>
    </row>
    <row r="88" ht="12" customHeight="1">
      <c r="A88" s="2"/>
    </row>
    <row r="89" ht="12" customHeight="1">
      <c r="A89" s="2"/>
    </row>
    <row r="90" ht="12" customHeight="1">
      <c r="A90" s="2"/>
    </row>
    <row r="91" ht="12" customHeight="1">
      <c r="A91" s="2"/>
    </row>
    <row r="92" ht="12" customHeight="1">
      <c r="A92" s="2"/>
    </row>
    <row r="93" ht="12" customHeight="1">
      <c r="A93" s="2"/>
    </row>
    <row r="94" ht="12" customHeight="1">
      <c r="A94" s="2"/>
    </row>
    <row r="95" ht="12" customHeight="1">
      <c r="A95" s="2"/>
    </row>
    <row r="96" ht="12" customHeight="1">
      <c r="A96" s="2"/>
    </row>
    <row r="97" ht="12" customHeight="1">
      <c r="A97" s="2"/>
    </row>
    <row r="98" ht="12" customHeight="1">
      <c r="A98" s="2"/>
    </row>
    <row r="99" ht="12" customHeight="1">
      <c r="A99" s="2"/>
    </row>
    <row r="100" ht="12" customHeight="1">
      <c r="A100" s="2"/>
    </row>
    <row r="101" ht="12" customHeight="1">
      <c r="A101" s="2"/>
    </row>
    <row r="102" ht="12" customHeight="1">
      <c r="A102" s="2"/>
    </row>
    <row r="103" ht="12" customHeight="1">
      <c r="A103" s="2"/>
    </row>
    <row r="104" ht="12" customHeight="1">
      <c r="A104" s="2"/>
    </row>
    <row r="105" ht="12" customHeight="1">
      <c r="A105" s="2"/>
    </row>
    <row r="106" ht="12" customHeight="1">
      <c r="A106" s="2"/>
    </row>
    <row r="107" ht="12" customHeight="1">
      <c r="A107" s="2"/>
    </row>
    <row r="108" ht="12" customHeight="1">
      <c r="A108" s="2"/>
    </row>
    <row r="109" ht="12" customHeight="1">
      <c r="A109" s="2"/>
    </row>
    <row r="110" ht="12" customHeight="1">
      <c r="A110" s="2"/>
    </row>
    <row r="111" ht="12" customHeight="1">
      <c r="A111" s="2"/>
    </row>
    <row r="112" ht="12" customHeight="1">
      <c r="A112" s="2"/>
    </row>
    <row r="113" ht="12" customHeight="1">
      <c r="A113" s="2"/>
    </row>
    <row r="114" ht="12" customHeight="1">
      <c r="A114" s="2"/>
    </row>
    <row r="115" ht="12" customHeight="1">
      <c r="A115" s="2"/>
    </row>
    <row r="116" ht="12" customHeight="1">
      <c r="A116" s="2"/>
    </row>
    <row r="117" ht="12" customHeight="1">
      <c r="A117" s="2"/>
    </row>
    <row r="118" ht="12" customHeight="1">
      <c r="A118" s="2"/>
    </row>
    <row r="119" ht="12" customHeight="1">
      <c r="A119" s="2"/>
    </row>
    <row r="120" ht="12" customHeight="1">
      <c r="A120" s="2"/>
    </row>
    <row r="121" ht="12" customHeight="1">
      <c r="A121" s="2"/>
    </row>
    <row r="122" ht="12" customHeight="1">
      <c r="A122" s="2"/>
    </row>
    <row r="123" ht="12" customHeight="1">
      <c r="A123" s="2"/>
    </row>
    <row r="124" ht="12" customHeight="1">
      <c r="A124" s="2"/>
    </row>
    <row r="125" ht="12" customHeight="1">
      <c r="A125" s="2"/>
    </row>
    <row r="126" ht="12" customHeight="1">
      <c r="A126" s="2"/>
    </row>
    <row r="127" ht="12" customHeight="1">
      <c r="A127" s="2"/>
    </row>
    <row r="128" ht="12" customHeight="1">
      <c r="A128" s="2"/>
    </row>
    <row r="129" ht="12" customHeight="1">
      <c r="A129" s="2"/>
    </row>
    <row r="130" ht="12" customHeight="1">
      <c r="A130" s="2"/>
    </row>
    <row r="131" ht="12" customHeight="1">
      <c r="A131" s="2"/>
    </row>
    <row r="132" ht="12" customHeight="1">
      <c r="A132" s="2"/>
    </row>
    <row r="133" ht="12" customHeight="1">
      <c r="A133" s="2"/>
    </row>
    <row r="134" ht="12" customHeight="1">
      <c r="A134" s="2"/>
    </row>
    <row r="135" ht="12" customHeight="1">
      <c r="A135" s="2"/>
    </row>
    <row r="136" ht="12" customHeight="1">
      <c r="A136" s="2"/>
    </row>
    <row r="137" ht="12" customHeight="1">
      <c r="A137" s="2"/>
    </row>
    <row r="138" ht="12" customHeight="1">
      <c r="A138" s="2"/>
    </row>
    <row r="139" ht="12" customHeight="1">
      <c r="A139" s="2"/>
    </row>
    <row r="140" ht="12" customHeight="1">
      <c r="A140" s="2"/>
    </row>
    <row r="141" ht="12" customHeight="1">
      <c r="A141" s="2"/>
    </row>
    <row r="142" ht="12" customHeight="1">
      <c r="A142" s="2"/>
    </row>
  </sheetData>
  <sheetProtection selectLockedCells="1" selectUnlockedCells="1"/>
  <printOptions/>
  <pageMargins left="0.7902777777777777" right="2.579861111111111" top="0.49027777777777776" bottom="0.5201388888888889" header="0.5118055555555555" footer="0.5118055555555555"/>
  <pageSetup firstPageNumber="1" useFirstPageNumber="1" horizontalDpi="300" verticalDpi="300" orientation="landscape" paperSize="9" scale="69" r:id="rId1"/>
  <rowBreaks count="1" manualBreakCount="1">
    <brk id="17" max="255" man="1"/>
  </rowBreaks>
</worksheet>
</file>

<file path=xl/worksheets/sheet10.xml><?xml version="1.0" encoding="utf-8"?>
<worksheet xmlns="http://schemas.openxmlformats.org/spreadsheetml/2006/main" xmlns:r="http://schemas.openxmlformats.org/officeDocument/2006/relationships">
  <dimension ref="A9:IV118"/>
  <sheetViews>
    <sheetView defaultGridColor="0" view="pageBreakPreview" zoomScaleSheetLayoutView="100" zoomScalePageLayoutView="0" colorId="8" workbookViewId="0" topLeftCell="A100">
      <selection activeCell="A106" sqref="A106:IV131"/>
    </sheetView>
  </sheetViews>
  <sheetFormatPr defaultColWidth="9.00390625" defaultRowHeight="12.75"/>
  <cols>
    <col min="1" max="1" width="3.875" style="4" customWidth="1"/>
    <col min="2" max="2" width="13.25390625" style="4" customWidth="1"/>
    <col min="3" max="3" width="80.25390625" style="4" customWidth="1"/>
    <col min="4" max="4" width="7.75390625" style="4" customWidth="1"/>
    <col min="5" max="5" width="12.25390625" style="4" customWidth="1"/>
    <col min="6" max="6" width="9.00390625" style="4" customWidth="1"/>
    <col min="7" max="7" width="8.50390625" style="4" customWidth="1"/>
    <col min="8" max="8" width="9.25390625" style="4" customWidth="1"/>
    <col min="9" max="10" width="13.375" style="4" customWidth="1"/>
    <col min="11" max="11" width="13.625" style="4" customWidth="1"/>
    <col min="12" max="12" width="13.875" style="4" customWidth="1"/>
    <col min="13" max="13" width="9.75390625" style="4" customWidth="1"/>
    <col min="14" max="16384" width="8.875" style="4" customWidth="1"/>
  </cols>
  <sheetData>
    <row r="1" ht="12.75" customHeight="1" hidden="1"/>
    <row r="2" ht="12.75" customHeight="1" hidden="1"/>
    <row r="3" ht="12.75" customHeight="1" hidden="1"/>
    <row r="4" ht="12" customHeight="1" hidden="1"/>
    <row r="5" ht="12" customHeight="1" hidden="1"/>
    <row r="6" ht="12" customHeight="1" hidden="1"/>
    <row r="9" spans="3:4" ht="12" customHeight="1">
      <c r="C9" s="375" t="s">
        <v>367</v>
      </c>
      <c r="D9" s="376"/>
    </row>
    <row r="10" spans="1:13" ht="12" customHeight="1">
      <c r="A10" s="7">
        <v>1</v>
      </c>
      <c r="B10" s="7">
        <v>2</v>
      </c>
      <c r="C10" s="7">
        <v>3</v>
      </c>
      <c r="D10" s="7">
        <v>4</v>
      </c>
      <c r="E10" s="7">
        <v>5</v>
      </c>
      <c r="F10" s="7">
        <v>6</v>
      </c>
      <c r="G10" s="7">
        <v>7</v>
      </c>
      <c r="H10" s="7">
        <v>8</v>
      </c>
      <c r="I10" s="7">
        <v>9</v>
      </c>
      <c r="J10" s="7">
        <v>10</v>
      </c>
      <c r="K10" s="7">
        <v>11</v>
      </c>
      <c r="L10" s="377">
        <v>12</v>
      </c>
      <c r="M10" s="378"/>
    </row>
    <row r="11" spans="1:256" ht="78" customHeight="1">
      <c r="A11" s="379" t="s">
        <v>94</v>
      </c>
      <c r="B11" s="379" t="s">
        <v>2</v>
      </c>
      <c r="C11" s="380" t="s">
        <v>47</v>
      </c>
      <c r="D11" s="379" t="s">
        <v>289</v>
      </c>
      <c r="E11" s="379" t="s">
        <v>6</v>
      </c>
      <c r="F11" s="381" t="s">
        <v>96</v>
      </c>
      <c r="G11" s="381" t="s">
        <v>97</v>
      </c>
      <c r="H11" s="381" t="s">
        <v>98</v>
      </c>
      <c r="I11" s="381" t="s">
        <v>99</v>
      </c>
      <c r="J11" s="381" t="s">
        <v>100</v>
      </c>
      <c r="K11" s="381" t="s">
        <v>101</v>
      </c>
      <c r="L11" s="381" t="s">
        <v>368</v>
      </c>
      <c r="M11" s="17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09.5" customHeight="1">
      <c r="A12" s="382" t="s">
        <v>14</v>
      </c>
      <c r="B12" s="383" t="s">
        <v>15</v>
      </c>
      <c r="C12" s="335" t="s">
        <v>369</v>
      </c>
      <c r="D12" s="384" t="s">
        <v>51</v>
      </c>
      <c r="E12" s="385">
        <v>300</v>
      </c>
      <c r="F12" s="386"/>
      <c r="G12" s="387"/>
      <c r="H12" s="388"/>
      <c r="I12" s="389"/>
      <c r="J12" s="389"/>
      <c r="K12" s="389"/>
      <c r="L12" s="390"/>
      <c r="M12" s="39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8.5" customHeight="1">
      <c r="A13" s="182" t="s">
        <v>19</v>
      </c>
      <c r="B13" s="210" t="s">
        <v>15</v>
      </c>
      <c r="C13" s="96" t="s">
        <v>370</v>
      </c>
      <c r="D13" s="392" t="s">
        <v>51</v>
      </c>
      <c r="E13" s="393">
        <v>100</v>
      </c>
      <c r="F13" s="394"/>
      <c r="G13" s="395"/>
      <c r="H13" s="396"/>
      <c r="I13" s="397"/>
      <c r="J13" s="397"/>
      <c r="K13" s="397"/>
      <c r="L13" s="390"/>
      <c r="M13" s="39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2.75" customHeight="1">
      <c r="A14" s="398"/>
      <c r="B14" s="253"/>
      <c r="C14" s="253"/>
      <c r="D14" s="253"/>
      <c r="E14" s="253"/>
      <c r="F14" s="253"/>
      <c r="G14" s="253"/>
      <c r="H14" s="279" t="s">
        <v>53</v>
      </c>
      <c r="I14" s="322">
        <f>SUM(I12:I13)</f>
        <v>0</v>
      </c>
      <c r="J14" s="322">
        <f>SUM(J12:J13)</f>
        <v>0</v>
      </c>
      <c r="K14" s="322">
        <f>SUM(K12:K13)</f>
        <v>0</v>
      </c>
      <c r="L14" s="253"/>
      <c r="M14" s="17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7" spans="1:256" ht="12.75" customHeight="1">
      <c r="A17" s="399"/>
      <c r="B17" s="178"/>
      <c r="C17" s="178"/>
      <c r="D17" s="178"/>
      <c r="E17" s="178"/>
      <c r="F17" s="178"/>
      <c r="G17" s="178"/>
      <c r="H17" s="178"/>
      <c r="I17" s="178"/>
      <c r="J17" s="178"/>
      <c r="K17" s="178"/>
      <c r="L17" s="178"/>
      <c r="M17" s="178"/>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399"/>
      <c r="B18" s="178"/>
      <c r="C18" s="178"/>
      <c r="D18" s="178"/>
      <c r="E18" s="178"/>
      <c r="F18" s="178"/>
      <c r="G18" s="178"/>
      <c r="H18" s="178"/>
      <c r="I18" s="178"/>
      <c r="J18" s="178"/>
      <c r="K18" s="178"/>
      <c r="L18" s="178"/>
      <c r="M18" s="17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20" spans="3:4" ht="12" customHeight="1">
      <c r="C20" s="400" t="s">
        <v>371</v>
      </c>
      <c r="D20" s="376"/>
    </row>
    <row r="21" spans="1:13" ht="12" customHeight="1">
      <c r="A21" s="7">
        <v>1</v>
      </c>
      <c r="B21" s="7">
        <v>2</v>
      </c>
      <c r="C21" s="7">
        <v>3</v>
      </c>
      <c r="D21" s="7">
        <v>4</v>
      </c>
      <c r="E21" s="7">
        <v>5</v>
      </c>
      <c r="F21" s="7">
        <v>6</v>
      </c>
      <c r="G21" s="7">
        <v>7</v>
      </c>
      <c r="H21" s="7">
        <v>8</v>
      </c>
      <c r="I21" s="7">
        <v>9</v>
      </c>
      <c r="J21" s="7">
        <v>10</v>
      </c>
      <c r="K21" s="7">
        <v>11</v>
      </c>
      <c r="L21" s="377">
        <v>12</v>
      </c>
      <c r="M21" s="378"/>
    </row>
    <row r="22" spans="1:256" ht="65.25" customHeight="1">
      <c r="A22" s="379" t="s">
        <v>94</v>
      </c>
      <c r="B22" s="379" t="s">
        <v>2</v>
      </c>
      <c r="C22" s="379" t="s">
        <v>47</v>
      </c>
      <c r="D22" s="379" t="s">
        <v>289</v>
      </c>
      <c r="E22" s="379" t="s">
        <v>6</v>
      </c>
      <c r="F22" s="381" t="s">
        <v>96</v>
      </c>
      <c r="G22" s="381" t="s">
        <v>97</v>
      </c>
      <c r="H22" s="381" t="s">
        <v>98</v>
      </c>
      <c r="I22" s="381" t="s">
        <v>99</v>
      </c>
      <c r="J22" s="381" t="s">
        <v>100</v>
      </c>
      <c r="K22" s="381" t="s">
        <v>101</v>
      </c>
      <c r="L22" s="381" t="s">
        <v>368</v>
      </c>
      <c r="M22" s="17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6.5" customHeight="1">
      <c r="A23" s="401" t="s">
        <v>14</v>
      </c>
      <c r="B23" s="402" t="s">
        <v>74</v>
      </c>
      <c r="C23" s="403" t="s">
        <v>372</v>
      </c>
      <c r="D23" s="197" t="s">
        <v>18</v>
      </c>
      <c r="E23" s="404">
        <v>120</v>
      </c>
      <c r="F23" s="187"/>
      <c r="G23" s="185"/>
      <c r="H23" s="189"/>
      <c r="I23" s="190"/>
      <c r="J23" s="190"/>
      <c r="K23" s="190"/>
      <c r="L23" s="405"/>
      <c r="M23" s="39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55.5" customHeight="1">
      <c r="A24" s="401" t="s">
        <v>19</v>
      </c>
      <c r="B24" s="402" t="s">
        <v>74</v>
      </c>
      <c r="C24" s="403" t="s">
        <v>373</v>
      </c>
      <c r="D24" s="197" t="s">
        <v>18</v>
      </c>
      <c r="E24" s="404">
        <v>250</v>
      </c>
      <c r="F24" s="187"/>
      <c r="G24" s="185"/>
      <c r="H24" s="189"/>
      <c r="I24" s="190"/>
      <c r="J24" s="190"/>
      <c r="K24" s="190"/>
      <c r="L24" s="406"/>
      <c r="M24" s="39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87" customHeight="1">
      <c r="A25" s="401" t="s">
        <v>21</v>
      </c>
      <c r="B25" s="95" t="s">
        <v>74</v>
      </c>
      <c r="C25" s="407" t="s">
        <v>374</v>
      </c>
      <c r="D25" s="197" t="s">
        <v>79</v>
      </c>
      <c r="E25" s="404">
        <v>4000</v>
      </c>
      <c r="F25" s="187"/>
      <c r="G25" s="185"/>
      <c r="H25" s="189"/>
      <c r="I25" s="190"/>
      <c r="J25" s="190"/>
      <c r="K25" s="190"/>
      <c r="L25" s="406"/>
      <c r="M25" s="39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63" customHeight="1">
      <c r="A26" s="401" t="s">
        <v>24</v>
      </c>
      <c r="B26" s="402"/>
      <c r="C26" s="196" t="s">
        <v>375</v>
      </c>
      <c r="D26" s="197" t="s">
        <v>79</v>
      </c>
      <c r="E26" s="404">
        <v>500</v>
      </c>
      <c r="F26" s="187"/>
      <c r="G26" s="185"/>
      <c r="H26" s="189"/>
      <c r="I26" s="190"/>
      <c r="J26" s="190"/>
      <c r="K26" s="190"/>
      <c r="L26" s="406"/>
      <c r="M26" s="39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38" customHeight="1">
      <c r="A27" s="401" t="s">
        <v>26</v>
      </c>
      <c r="B27" s="402" t="s">
        <v>30</v>
      </c>
      <c r="C27" s="196" t="s">
        <v>376</v>
      </c>
      <c r="D27" s="197" t="s">
        <v>18</v>
      </c>
      <c r="E27" s="404">
        <v>90000</v>
      </c>
      <c r="F27" s="187"/>
      <c r="G27" s="185"/>
      <c r="H27" s="189"/>
      <c r="I27" s="190"/>
      <c r="J27" s="190"/>
      <c r="K27" s="190"/>
      <c r="L27" s="406"/>
      <c r="M27" s="39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12.5" customHeight="1">
      <c r="A28" s="408" t="s">
        <v>29</v>
      </c>
      <c r="B28" s="232" t="s">
        <v>30</v>
      </c>
      <c r="C28" s="409" t="s">
        <v>377</v>
      </c>
      <c r="D28" s="332" t="s">
        <v>18</v>
      </c>
      <c r="E28" s="410">
        <v>60000</v>
      </c>
      <c r="F28" s="347"/>
      <c r="G28" s="348"/>
      <c r="H28" s="411"/>
      <c r="I28" s="412"/>
      <c r="J28" s="412"/>
      <c r="K28" s="412"/>
      <c r="L28" s="406"/>
      <c r="M28" s="39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9.75" customHeight="1">
      <c r="A29" s="401" t="s">
        <v>32</v>
      </c>
      <c r="B29" s="402" t="s">
        <v>321</v>
      </c>
      <c r="C29" s="413" t="s">
        <v>378</v>
      </c>
      <c r="D29" s="197" t="s">
        <v>79</v>
      </c>
      <c r="E29" s="404">
        <v>500</v>
      </c>
      <c r="F29" s="187"/>
      <c r="G29" s="185"/>
      <c r="H29" s="189"/>
      <c r="I29" s="190"/>
      <c r="J29" s="190"/>
      <c r="K29" s="190"/>
      <c r="L29" s="406"/>
      <c r="M29" s="39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03.5" customHeight="1">
      <c r="A30" s="401" t="s">
        <v>36</v>
      </c>
      <c r="B30" s="402" t="s">
        <v>74</v>
      </c>
      <c r="C30" s="218" t="s">
        <v>379</v>
      </c>
      <c r="D30" s="197" t="s">
        <v>79</v>
      </c>
      <c r="E30" s="404">
        <v>500</v>
      </c>
      <c r="F30" s="187"/>
      <c r="G30" s="185"/>
      <c r="H30" s="189"/>
      <c r="I30" s="190"/>
      <c r="J30" s="190"/>
      <c r="K30" s="190"/>
      <c r="L30" s="406"/>
      <c r="M30" s="39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11" customHeight="1">
      <c r="A31" s="245" t="s">
        <v>38</v>
      </c>
      <c r="B31" s="402" t="s">
        <v>30</v>
      </c>
      <c r="C31" s="414" t="s">
        <v>380</v>
      </c>
      <c r="D31" s="197" t="s">
        <v>18</v>
      </c>
      <c r="E31" s="404">
        <v>5000</v>
      </c>
      <c r="F31" s="197"/>
      <c r="G31" s="185"/>
      <c r="H31" s="189"/>
      <c r="I31" s="190"/>
      <c r="J31" s="190"/>
      <c r="K31" s="190"/>
      <c r="L31" s="245"/>
      <c r="M31" s="178"/>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72" customHeight="1">
      <c r="A32" s="245" t="s">
        <v>40</v>
      </c>
      <c r="B32" s="402" t="s">
        <v>30</v>
      </c>
      <c r="C32" s="414" t="s">
        <v>381</v>
      </c>
      <c r="D32" s="197" t="s">
        <v>18</v>
      </c>
      <c r="E32" s="404">
        <v>3000</v>
      </c>
      <c r="F32" s="197"/>
      <c r="G32" s="185"/>
      <c r="H32" s="189"/>
      <c r="I32" s="190"/>
      <c r="J32" s="190"/>
      <c r="K32" s="190"/>
      <c r="L32" s="245"/>
      <c r="M32" s="178"/>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6.25" customHeight="1">
      <c r="A33" s="245" t="s">
        <v>42</v>
      </c>
      <c r="B33" s="138" t="s">
        <v>30</v>
      </c>
      <c r="C33" s="414" t="s">
        <v>382</v>
      </c>
      <c r="D33" s="197" t="s">
        <v>366</v>
      </c>
      <c r="E33" s="404">
        <v>120</v>
      </c>
      <c r="F33" s="197"/>
      <c r="G33" s="185"/>
      <c r="H33" s="189"/>
      <c r="I33" s="190"/>
      <c r="J33" s="190"/>
      <c r="K33" s="190"/>
      <c r="L33" s="245"/>
      <c r="M33" s="178"/>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ustomHeight="1">
      <c r="A34" s="399"/>
      <c r="B34" s="178"/>
      <c r="C34" s="178"/>
      <c r="D34" s="178"/>
      <c r="E34" s="178"/>
      <c r="F34" s="178"/>
      <c r="G34" s="178"/>
      <c r="H34" s="373" t="s">
        <v>53</v>
      </c>
      <c r="I34" s="415">
        <f>SUM(I23:I33)</f>
        <v>0</v>
      </c>
      <c r="J34" s="415">
        <f>SUM(J23:J33)</f>
        <v>0</v>
      </c>
      <c r="K34" s="415">
        <f>SUM(K23:K33)</f>
        <v>0</v>
      </c>
      <c r="L34" s="178"/>
      <c r="M34" s="178"/>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A35" s="399"/>
      <c r="B35" s="453" t="s">
        <v>383</v>
      </c>
      <c r="C35" s="453"/>
      <c r="D35" s="453"/>
      <c r="E35" s="453"/>
      <c r="F35" s="453"/>
      <c r="G35" s="453"/>
      <c r="H35" s="453"/>
      <c r="I35" s="453"/>
      <c r="J35" s="453"/>
      <c r="K35" s="453"/>
      <c r="L35" s="453"/>
      <c r="M35" s="453"/>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ustomHeight="1">
      <c r="A36" s="399"/>
      <c r="B36" s="453" t="s">
        <v>384</v>
      </c>
      <c r="C36" s="453"/>
      <c r="D36" s="453"/>
      <c r="E36" s="453"/>
      <c r="F36" s="453"/>
      <c r="G36" s="453"/>
      <c r="H36" s="453"/>
      <c r="I36" s="453"/>
      <c r="J36" s="453"/>
      <c r="K36" s="453"/>
      <c r="L36" s="453"/>
      <c r="M36" s="453"/>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8" spans="3:4" ht="12" customHeight="1">
      <c r="C38" s="375" t="s">
        <v>385</v>
      </c>
      <c r="D38" s="4" t="s">
        <v>386</v>
      </c>
    </row>
    <row r="39" spans="1:13" ht="12" customHeight="1">
      <c r="A39" s="7">
        <v>1</v>
      </c>
      <c r="B39" s="7">
        <v>2</v>
      </c>
      <c r="C39" s="7">
        <v>3</v>
      </c>
      <c r="D39" s="7">
        <v>4</v>
      </c>
      <c r="E39" s="7">
        <v>5</v>
      </c>
      <c r="F39" s="7">
        <v>6</v>
      </c>
      <c r="G39" s="7">
        <v>7</v>
      </c>
      <c r="H39" s="7">
        <v>8</v>
      </c>
      <c r="I39" s="7">
        <v>9</v>
      </c>
      <c r="J39" s="7">
        <v>10</v>
      </c>
      <c r="K39" s="7">
        <v>11</v>
      </c>
      <c r="L39" s="7">
        <v>12</v>
      </c>
      <c r="M39" s="378"/>
    </row>
    <row r="40" spans="1:13" s="313" customFormat="1" ht="81" customHeight="1">
      <c r="A40" s="380" t="s">
        <v>94</v>
      </c>
      <c r="B40" s="380" t="s">
        <v>2</v>
      </c>
      <c r="C40" s="380" t="s">
        <v>47</v>
      </c>
      <c r="D40" s="380" t="s">
        <v>289</v>
      </c>
      <c r="E40" s="380" t="s">
        <v>6</v>
      </c>
      <c r="F40" s="416" t="s">
        <v>96</v>
      </c>
      <c r="G40" s="416" t="s">
        <v>97</v>
      </c>
      <c r="H40" s="416" t="s">
        <v>98</v>
      </c>
      <c r="I40" s="416" t="s">
        <v>99</v>
      </c>
      <c r="J40" s="416" t="s">
        <v>100</v>
      </c>
      <c r="K40" s="416" t="s">
        <v>101</v>
      </c>
      <c r="L40" s="381" t="s">
        <v>368</v>
      </c>
      <c r="M40" s="417"/>
    </row>
    <row r="41" spans="1:256" ht="114.75" customHeight="1">
      <c r="A41" s="408" t="s">
        <v>14</v>
      </c>
      <c r="B41" s="232" t="s">
        <v>321</v>
      </c>
      <c r="C41" s="409" t="s">
        <v>387</v>
      </c>
      <c r="D41" s="418" t="s">
        <v>18</v>
      </c>
      <c r="E41" s="419">
        <v>3000</v>
      </c>
      <c r="F41" s="325"/>
      <c r="G41" s="289"/>
      <c r="H41" s="290"/>
      <c r="I41" s="291"/>
      <c r="J41" s="291"/>
      <c r="K41" s="291"/>
      <c r="L41" s="372"/>
      <c r="M41" s="39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70.5" customHeight="1">
      <c r="A42" s="408" t="s">
        <v>19</v>
      </c>
      <c r="B42" s="232" t="s">
        <v>321</v>
      </c>
      <c r="C42" s="323" t="s">
        <v>388</v>
      </c>
      <c r="D42" s="418" t="s">
        <v>18</v>
      </c>
      <c r="E42" s="419">
        <v>20000</v>
      </c>
      <c r="F42" s="325"/>
      <c r="G42" s="289"/>
      <c r="H42" s="290"/>
      <c r="I42" s="291"/>
      <c r="J42" s="291"/>
      <c r="K42" s="291"/>
      <c r="L42" s="420"/>
      <c r="M42" s="39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8.25" customHeight="1">
      <c r="A43" s="408" t="s">
        <v>21</v>
      </c>
      <c r="B43" s="232" t="s">
        <v>30</v>
      </c>
      <c r="C43" s="323" t="s">
        <v>389</v>
      </c>
      <c r="D43" s="418" t="s">
        <v>18</v>
      </c>
      <c r="E43" s="419">
        <v>12000</v>
      </c>
      <c r="F43" s="325"/>
      <c r="G43" s="289"/>
      <c r="H43" s="290"/>
      <c r="I43" s="291"/>
      <c r="J43" s="291"/>
      <c r="K43" s="291"/>
      <c r="L43" s="420"/>
      <c r="M43" s="39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s="408" t="s">
        <v>24</v>
      </c>
      <c r="B44" s="232" t="s">
        <v>30</v>
      </c>
      <c r="C44" s="323" t="s">
        <v>390</v>
      </c>
      <c r="D44" s="418" t="s">
        <v>18</v>
      </c>
      <c r="E44" s="419">
        <v>35000</v>
      </c>
      <c r="F44" s="325"/>
      <c r="G44" s="289"/>
      <c r="H44" s="290"/>
      <c r="I44" s="291"/>
      <c r="J44" s="291"/>
      <c r="K44" s="291"/>
      <c r="L44" s="420"/>
      <c r="M44" s="391"/>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54.75" customHeight="1">
      <c r="A45" s="408" t="s">
        <v>26</v>
      </c>
      <c r="B45" s="232" t="s">
        <v>74</v>
      </c>
      <c r="C45" s="335" t="s">
        <v>391</v>
      </c>
      <c r="D45" s="418" t="s">
        <v>18</v>
      </c>
      <c r="E45" s="419">
        <v>4000</v>
      </c>
      <c r="F45" s="325"/>
      <c r="G45" s="289"/>
      <c r="H45" s="290"/>
      <c r="I45" s="291"/>
      <c r="J45" s="291"/>
      <c r="K45" s="291"/>
      <c r="L45" s="420"/>
      <c r="M45" s="39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customHeight="1">
      <c r="A46" s="408" t="s">
        <v>29</v>
      </c>
      <c r="B46" s="232" t="s">
        <v>80</v>
      </c>
      <c r="C46" s="323" t="s">
        <v>392</v>
      </c>
      <c r="D46" s="418" t="s">
        <v>18</v>
      </c>
      <c r="E46" s="419">
        <v>30</v>
      </c>
      <c r="F46" s="325"/>
      <c r="G46" s="289"/>
      <c r="H46" s="290"/>
      <c r="I46" s="291"/>
      <c r="J46" s="291"/>
      <c r="K46" s="291"/>
      <c r="L46" s="372"/>
      <c r="M46" s="39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9.25" customHeight="1">
      <c r="A47" s="408" t="s">
        <v>32</v>
      </c>
      <c r="B47" s="232" t="s">
        <v>393</v>
      </c>
      <c r="C47" s="323" t="s">
        <v>394</v>
      </c>
      <c r="D47" s="418" t="s">
        <v>18</v>
      </c>
      <c r="E47" s="419">
        <v>40000</v>
      </c>
      <c r="F47" s="325"/>
      <c r="G47" s="289"/>
      <c r="H47" s="290"/>
      <c r="I47" s="291"/>
      <c r="J47" s="291"/>
      <c r="K47" s="291"/>
      <c r="L47" s="372"/>
      <c r="M47" s="391"/>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05" customHeight="1">
      <c r="A48" s="408" t="s">
        <v>36</v>
      </c>
      <c r="B48" s="232" t="s">
        <v>393</v>
      </c>
      <c r="C48" s="323" t="s">
        <v>395</v>
      </c>
      <c r="D48" s="418" t="s">
        <v>64</v>
      </c>
      <c r="E48" s="419">
        <v>40</v>
      </c>
      <c r="F48" s="325"/>
      <c r="G48" s="289"/>
      <c r="H48" s="290"/>
      <c r="I48" s="291"/>
      <c r="J48" s="291"/>
      <c r="K48" s="291"/>
      <c r="L48" s="372"/>
      <c r="M48" s="391"/>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02" customHeight="1">
      <c r="A49" s="314" t="s">
        <v>38</v>
      </c>
      <c r="B49" s="231" t="s">
        <v>321</v>
      </c>
      <c r="C49" s="409" t="s">
        <v>396</v>
      </c>
      <c r="D49" s="418" t="s">
        <v>18</v>
      </c>
      <c r="E49" s="419">
        <v>23000</v>
      </c>
      <c r="F49" s="325"/>
      <c r="G49" s="289"/>
      <c r="H49" s="290"/>
      <c r="I49" s="291"/>
      <c r="J49" s="291"/>
      <c r="K49" s="291"/>
      <c r="L49" s="292"/>
      <c r="M49" s="178"/>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12" ht="54.75" customHeight="1">
      <c r="A50" s="314" t="s">
        <v>40</v>
      </c>
      <c r="B50" s="231" t="s">
        <v>321</v>
      </c>
      <c r="C50" s="323" t="s">
        <v>397</v>
      </c>
      <c r="D50" s="418" t="s">
        <v>18</v>
      </c>
      <c r="E50" s="419">
        <v>1000</v>
      </c>
      <c r="F50" s="325"/>
      <c r="G50" s="289"/>
      <c r="H50" s="290"/>
      <c r="I50" s="291"/>
      <c r="J50" s="291"/>
      <c r="K50" s="291"/>
      <c r="L50" s="292"/>
    </row>
    <row r="51" spans="1:12" ht="29.25" customHeight="1">
      <c r="A51" s="314" t="s">
        <v>42</v>
      </c>
      <c r="B51" s="232" t="s">
        <v>393</v>
      </c>
      <c r="C51" s="323" t="s">
        <v>398</v>
      </c>
      <c r="D51" s="418" t="s">
        <v>181</v>
      </c>
      <c r="E51" s="419">
        <v>100</v>
      </c>
      <c r="F51" s="325"/>
      <c r="G51" s="289"/>
      <c r="H51" s="290"/>
      <c r="I51" s="291"/>
      <c r="J51" s="291"/>
      <c r="K51" s="291"/>
      <c r="L51" s="292"/>
    </row>
    <row r="52" spans="1:12" ht="28.5" customHeight="1">
      <c r="A52" s="314" t="s">
        <v>88</v>
      </c>
      <c r="B52" s="232" t="s">
        <v>393</v>
      </c>
      <c r="C52" s="328" t="s">
        <v>399</v>
      </c>
      <c r="D52" s="418" t="s">
        <v>181</v>
      </c>
      <c r="E52" s="419">
        <v>100</v>
      </c>
      <c r="F52" s="325"/>
      <c r="G52" s="289"/>
      <c r="H52" s="290"/>
      <c r="I52" s="291"/>
      <c r="J52" s="291"/>
      <c r="K52" s="291"/>
      <c r="L52" s="292"/>
    </row>
    <row r="53" spans="1:12" ht="96.75" customHeight="1">
      <c r="A53" s="314" t="s">
        <v>90</v>
      </c>
      <c r="B53" s="231" t="s">
        <v>321</v>
      </c>
      <c r="C53" s="328" t="s">
        <v>400</v>
      </c>
      <c r="D53" s="418" t="s">
        <v>18</v>
      </c>
      <c r="E53" s="419">
        <v>100</v>
      </c>
      <c r="F53" s="325"/>
      <c r="G53" s="289"/>
      <c r="H53" s="290"/>
      <c r="I53" s="291"/>
      <c r="J53" s="291"/>
      <c r="K53" s="291"/>
      <c r="L53" s="292"/>
    </row>
    <row r="54" spans="2:12" ht="12.75" customHeight="1">
      <c r="B54" s="178"/>
      <c r="C54" s="421"/>
      <c r="D54" s="421"/>
      <c r="E54" s="421"/>
      <c r="F54" s="421"/>
      <c r="G54" s="421"/>
      <c r="H54" s="422" t="s">
        <v>53</v>
      </c>
      <c r="I54" s="423">
        <f>SUM(I41:I53)</f>
        <v>0</v>
      </c>
      <c r="J54" s="423">
        <f>SUM(J41:J53)</f>
        <v>0</v>
      </c>
      <c r="K54" s="423">
        <f>SUM(K41:K53)</f>
        <v>0</v>
      </c>
      <c r="L54" s="178"/>
    </row>
    <row r="59" ht="12" customHeight="1">
      <c r="C59" s="378"/>
    </row>
    <row r="60" ht="12" customHeight="1">
      <c r="C60" s="375" t="s">
        <v>401</v>
      </c>
    </row>
    <row r="61" spans="1:14" ht="12" customHeight="1">
      <c r="A61" s="7">
        <v>1</v>
      </c>
      <c r="B61" s="7">
        <v>2</v>
      </c>
      <c r="C61" s="7">
        <v>3</v>
      </c>
      <c r="D61" s="7">
        <v>4</v>
      </c>
      <c r="E61" s="7">
        <v>5</v>
      </c>
      <c r="F61" s="7">
        <v>6</v>
      </c>
      <c r="G61" s="7">
        <v>7</v>
      </c>
      <c r="H61" s="7">
        <v>8</v>
      </c>
      <c r="I61" s="7">
        <v>9</v>
      </c>
      <c r="J61" s="7">
        <v>10</v>
      </c>
      <c r="K61" s="7">
        <v>11</v>
      </c>
      <c r="L61" s="7">
        <v>12</v>
      </c>
      <c r="M61" s="2"/>
      <c r="N61" s="2"/>
    </row>
    <row r="62" spans="1:14" ht="71.25" customHeight="1">
      <c r="A62" s="380" t="s">
        <v>94</v>
      </c>
      <c r="B62" s="380" t="s">
        <v>2</v>
      </c>
      <c r="C62" s="380" t="s">
        <v>47</v>
      </c>
      <c r="D62" s="380" t="s">
        <v>289</v>
      </c>
      <c r="E62" s="380" t="s">
        <v>6</v>
      </c>
      <c r="F62" s="416" t="s">
        <v>96</v>
      </c>
      <c r="G62" s="416" t="s">
        <v>97</v>
      </c>
      <c r="H62" s="416" t="s">
        <v>98</v>
      </c>
      <c r="I62" s="416" t="s">
        <v>99</v>
      </c>
      <c r="J62" s="416" t="s">
        <v>100</v>
      </c>
      <c r="K62" s="416" t="s">
        <v>101</v>
      </c>
      <c r="L62" s="381" t="s">
        <v>368</v>
      </c>
      <c r="M62" s="2"/>
      <c r="N62" s="2"/>
    </row>
    <row r="63" spans="1:14" ht="30" customHeight="1">
      <c r="A63" s="424" t="s">
        <v>14</v>
      </c>
      <c r="B63" s="425" t="s">
        <v>30</v>
      </c>
      <c r="C63" s="218" t="s">
        <v>402</v>
      </c>
      <c r="D63" s="160" t="s">
        <v>64</v>
      </c>
      <c r="E63" s="162">
        <v>10</v>
      </c>
      <c r="F63" s="162"/>
      <c r="G63" s="140"/>
      <c r="H63" s="243"/>
      <c r="I63" s="244"/>
      <c r="J63" s="244"/>
      <c r="K63" s="244"/>
      <c r="L63" s="405"/>
      <c r="M63" s="2"/>
      <c r="N63" s="2"/>
    </row>
    <row r="64" spans="1:14" ht="15.75" customHeight="1">
      <c r="A64" s="424" t="s">
        <v>19</v>
      </c>
      <c r="B64" s="425" t="s">
        <v>30</v>
      </c>
      <c r="C64" s="218" t="s">
        <v>403</v>
      </c>
      <c r="D64" s="160" t="s">
        <v>64</v>
      </c>
      <c r="E64" s="162">
        <v>25</v>
      </c>
      <c r="F64" s="162"/>
      <c r="G64" s="140"/>
      <c r="H64" s="243"/>
      <c r="I64" s="244"/>
      <c r="J64" s="244"/>
      <c r="K64" s="244"/>
      <c r="L64" s="405"/>
      <c r="M64" s="2"/>
      <c r="N64" s="2"/>
    </row>
    <row r="65" spans="1:14" ht="30" customHeight="1">
      <c r="A65" s="424" t="s">
        <v>21</v>
      </c>
      <c r="B65" s="425" t="s">
        <v>30</v>
      </c>
      <c r="C65" s="218" t="s">
        <v>404</v>
      </c>
      <c r="D65" s="160" t="s">
        <v>64</v>
      </c>
      <c r="E65" s="162">
        <v>25</v>
      </c>
      <c r="F65" s="162"/>
      <c r="G65" s="140"/>
      <c r="H65" s="243"/>
      <c r="I65" s="244"/>
      <c r="J65" s="244"/>
      <c r="K65" s="244"/>
      <c r="L65" s="405"/>
      <c r="M65" s="2"/>
      <c r="N65" s="2"/>
    </row>
    <row r="66" spans="1:14" ht="18" customHeight="1">
      <c r="A66" s="424" t="s">
        <v>24</v>
      </c>
      <c r="B66" s="425" t="s">
        <v>30</v>
      </c>
      <c r="C66" s="218" t="s">
        <v>405</v>
      </c>
      <c r="D66" s="160" t="s">
        <v>366</v>
      </c>
      <c r="E66" s="162">
        <v>900</v>
      </c>
      <c r="F66" s="162"/>
      <c r="G66" s="140"/>
      <c r="H66" s="243"/>
      <c r="I66" s="244"/>
      <c r="J66" s="244"/>
      <c r="K66" s="244"/>
      <c r="L66" s="405"/>
      <c r="M66" s="2"/>
      <c r="N66" s="2"/>
    </row>
    <row r="67" spans="1:14" ht="12" customHeight="1">
      <c r="A67" s="253"/>
      <c r="B67" s="253"/>
      <c r="C67" s="178"/>
      <c r="D67" s="178"/>
      <c r="E67" s="178"/>
      <c r="F67" s="178"/>
      <c r="G67" s="178"/>
      <c r="H67" s="373" t="s">
        <v>53</v>
      </c>
      <c r="I67" s="374">
        <f>SUM(I63:I66)</f>
        <v>0</v>
      </c>
      <c r="J67" s="374">
        <f>SUM(J63:J66)</f>
        <v>0</v>
      </c>
      <c r="K67" s="374">
        <f>SUM(K63:K66)</f>
        <v>0</v>
      </c>
      <c r="L67" s="178"/>
      <c r="M67" s="2"/>
      <c r="N67" s="2"/>
    </row>
    <row r="69" spans="13:14" ht="12" customHeight="1">
      <c r="M69" s="2"/>
      <c r="N69" s="2"/>
    </row>
    <row r="70" spans="3:14" ht="12" customHeight="1">
      <c r="C70" s="375" t="s">
        <v>406</v>
      </c>
      <c r="L70" s="109"/>
      <c r="M70" s="2"/>
      <c r="N70" s="2"/>
    </row>
    <row r="71" spans="1:14" ht="12" customHeight="1">
      <c r="A71" s="7">
        <v>1</v>
      </c>
      <c r="B71" s="7">
        <v>2</v>
      </c>
      <c r="C71" s="7">
        <v>3</v>
      </c>
      <c r="D71" s="7">
        <v>4</v>
      </c>
      <c r="E71" s="7">
        <v>5</v>
      </c>
      <c r="F71" s="7">
        <v>6</v>
      </c>
      <c r="G71" s="7">
        <v>7</v>
      </c>
      <c r="H71" s="7">
        <v>8</v>
      </c>
      <c r="I71" s="7">
        <v>9</v>
      </c>
      <c r="J71" s="7">
        <v>10</v>
      </c>
      <c r="K71" s="7">
        <v>11</v>
      </c>
      <c r="L71" s="7">
        <v>12</v>
      </c>
      <c r="M71" s="2"/>
      <c r="N71" s="2"/>
    </row>
    <row r="72" spans="1:14" ht="75.75" customHeight="1">
      <c r="A72" s="380" t="s">
        <v>94</v>
      </c>
      <c r="B72" s="380" t="s">
        <v>2</v>
      </c>
      <c r="C72" s="380" t="s">
        <v>47</v>
      </c>
      <c r="D72" s="380" t="s">
        <v>289</v>
      </c>
      <c r="E72" s="380" t="s">
        <v>6</v>
      </c>
      <c r="F72" s="416" t="s">
        <v>96</v>
      </c>
      <c r="G72" s="416" t="s">
        <v>97</v>
      </c>
      <c r="H72" s="416" t="s">
        <v>98</v>
      </c>
      <c r="I72" s="416" t="s">
        <v>99</v>
      </c>
      <c r="J72" s="416" t="s">
        <v>100</v>
      </c>
      <c r="K72" s="416" t="s">
        <v>101</v>
      </c>
      <c r="L72" s="381" t="s">
        <v>368</v>
      </c>
      <c r="M72" s="2"/>
      <c r="N72" s="2"/>
    </row>
    <row r="73" spans="1:14" ht="54.75" customHeight="1">
      <c r="A73" s="426" t="s">
        <v>14</v>
      </c>
      <c r="B73" s="210" t="s">
        <v>30</v>
      </c>
      <c r="C73" s="170" t="s">
        <v>407</v>
      </c>
      <c r="D73" s="171" t="s">
        <v>181</v>
      </c>
      <c r="E73" s="162">
        <v>8</v>
      </c>
      <c r="F73" s="162"/>
      <c r="G73" s="140"/>
      <c r="H73" s="427"/>
      <c r="I73" s="428"/>
      <c r="J73" s="428"/>
      <c r="K73" s="428"/>
      <c r="L73" s="426"/>
      <c r="M73" s="2"/>
      <c r="N73" s="2"/>
    </row>
    <row r="74" spans="1:14" ht="57" customHeight="1">
      <c r="A74" s="426" t="s">
        <v>19</v>
      </c>
      <c r="B74" s="210" t="s">
        <v>30</v>
      </c>
      <c r="C74" s="170" t="s">
        <v>408</v>
      </c>
      <c r="D74" s="162" t="s">
        <v>181</v>
      </c>
      <c r="E74" s="162">
        <v>10</v>
      </c>
      <c r="F74" s="162"/>
      <c r="G74" s="140"/>
      <c r="H74" s="427"/>
      <c r="I74" s="428"/>
      <c r="J74" s="428"/>
      <c r="K74" s="428"/>
      <c r="L74" s="426"/>
      <c r="M74" s="2"/>
      <c r="N74" s="2"/>
    </row>
    <row r="75" spans="1:14" ht="67.5" customHeight="1">
      <c r="A75" s="426" t="s">
        <v>21</v>
      </c>
      <c r="B75" s="210" t="s">
        <v>30</v>
      </c>
      <c r="C75" s="429" t="s">
        <v>409</v>
      </c>
      <c r="D75" s="162" t="s">
        <v>181</v>
      </c>
      <c r="E75" s="162">
        <v>10</v>
      </c>
      <c r="F75" s="162"/>
      <c r="G75" s="140"/>
      <c r="H75" s="427"/>
      <c r="I75" s="428"/>
      <c r="J75" s="428"/>
      <c r="K75" s="428"/>
      <c r="L75" s="426"/>
      <c r="M75" s="2"/>
      <c r="N75" s="2"/>
    </row>
    <row r="76" spans="1:14" ht="60" customHeight="1">
      <c r="A76" s="426" t="s">
        <v>24</v>
      </c>
      <c r="B76" s="210" t="s">
        <v>30</v>
      </c>
      <c r="C76" s="430" t="s">
        <v>410</v>
      </c>
      <c r="D76" s="162" t="s">
        <v>79</v>
      </c>
      <c r="E76" s="162">
        <v>60</v>
      </c>
      <c r="F76" s="162"/>
      <c r="G76" s="140"/>
      <c r="H76" s="427"/>
      <c r="I76" s="428"/>
      <c r="J76" s="428"/>
      <c r="K76" s="428"/>
      <c r="L76" s="426"/>
      <c r="M76" s="2"/>
      <c r="N76" s="2"/>
    </row>
    <row r="77" spans="1:14" ht="103.5" customHeight="1">
      <c r="A77" s="426" t="s">
        <v>26</v>
      </c>
      <c r="B77" s="210" t="s">
        <v>30</v>
      </c>
      <c r="C77" s="431" t="s">
        <v>411</v>
      </c>
      <c r="D77" s="162" t="s">
        <v>79</v>
      </c>
      <c r="E77" s="162">
        <v>60</v>
      </c>
      <c r="F77" s="162"/>
      <c r="G77" s="140"/>
      <c r="H77" s="427"/>
      <c r="I77" s="428"/>
      <c r="J77" s="428"/>
      <c r="K77" s="428"/>
      <c r="L77" s="426"/>
      <c r="M77" s="2"/>
      <c r="N77" s="2"/>
    </row>
    <row r="78" spans="1:17" ht="69" customHeight="1">
      <c r="A78" s="426" t="s">
        <v>29</v>
      </c>
      <c r="B78" s="432" t="s">
        <v>321</v>
      </c>
      <c r="C78" s="433" t="s">
        <v>412</v>
      </c>
      <c r="D78" s="162" t="s">
        <v>79</v>
      </c>
      <c r="E78" s="162">
        <v>80</v>
      </c>
      <c r="F78" s="162"/>
      <c r="G78" s="140"/>
      <c r="H78" s="427"/>
      <c r="I78" s="428"/>
      <c r="J78" s="428"/>
      <c r="K78" s="434"/>
      <c r="L78" s="245"/>
      <c r="M78"/>
      <c r="N78"/>
      <c r="O78"/>
      <c r="P78"/>
      <c r="Q78"/>
    </row>
    <row r="79" spans="1:14" ht="93" customHeight="1">
      <c r="A79" s="426" t="s">
        <v>32</v>
      </c>
      <c r="B79" s="95" t="s">
        <v>321</v>
      </c>
      <c r="C79" s="433" t="s">
        <v>413</v>
      </c>
      <c r="D79" s="162" t="s">
        <v>79</v>
      </c>
      <c r="E79" s="162">
        <v>80</v>
      </c>
      <c r="F79" s="162"/>
      <c r="G79" s="140"/>
      <c r="H79" s="427"/>
      <c r="I79" s="428"/>
      <c r="J79" s="428"/>
      <c r="K79" s="428"/>
      <c r="L79" s="426"/>
      <c r="M79" s="2"/>
      <c r="N79" s="2"/>
    </row>
    <row r="80" spans="1:14" ht="47.25" customHeight="1">
      <c r="A80" s="426" t="s">
        <v>36</v>
      </c>
      <c r="B80" s="182" t="s">
        <v>310</v>
      </c>
      <c r="C80" s="435" t="s">
        <v>414</v>
      </c>
      <c r="D80" s="162" t="s">
        <v>18</v>
      </c>
      <c r="E80" s="162">
        <v>20</v>
      </c>
      <c r="F80" s="436"/>
      <c r="G80" s="140"/>
      <c r="H80" s="243"/>
      <c r="I80" s="244"/>
      <c r="J80" s="244"/>
      <c r="K80" s="244"/>
      <c r="L80" s="426"/>
      <c r="M80" s="2"/>
      <c r="N80" s="2"/>
    </row>
    <row r="81" spans="1:14" ht="12" customHeight="1">
      <c r="A81"/>
      <c r="B81"/>
      <c r="C81" s="437"/>
      <c r="D81" s="437"/>
      <c r="E81" s="438"/>
      <c r="F81" s="438"/>
      <c r="G81" s="438"/>
      <c r="H81" s="74" t="s">
        <v>45</v>
      </c>
      <c r="I81" s="439">
        <f>SUM(I73:I80)</f>
        <v>0</v>
      </c>
      <c r="J81" s="439">
        <f>SUM(J73:J80)</f>
        <v>0</v>
      </c>
      <c r="K81" s="439">
        <f>SUM(K73:K80)</f>
        <v>0</v>
      </c>
      <c r="L81"/>
      <c r="M81" s="2"/>
      <c r="N81" s="2"/>
    </row>
    <row r="82" spans="5:14" ht="12" customHeight="1">
      <c r="E82" s="440"/>
      <c r="F82" s="440"/>
      <c r="G82" s="440"/>
      <c r="H82" s="440"/>
      <c r="I82" s="440"/>
      <c r="J82" s="440"/>
      <c r="K82" s="440"/>
      <c r="M82" s="2"/>
      <c r="N82" s="2"/>
    </row>
    <row r="83" spans="5:14" ht="12" customHeight="1">
      <c r="E83" s="440"/>
      <c r="F83" s="440"/>
      <c r="G83" s="440"/>
      <c r="H83" s="440"/>
      <c r="I83" s="440"/>
      <c r="J83" s="440"/>
      <c r="K83" s="440"/>
      <c r="M83" s="2"/>
      <c r="N83" s="2"/>
    </row>
    <row r="84" spans="3:14" ht="12" customHeight="1">
      <c r="C84" s="375" t="s">
        <v>415</v>
      </c>
      <c r="E84" s="440"/>
      <c r="F84" s="440"/>
      <c r="G84" s="440"/>
      <c r="H84" s="440"/>
      <c r="I84" s="440"/>
      <c r="J84" s="440"/>
      <c r="K84" s="440"/>
      <c r="L84" s="109"/>
      <c r="M84" s="2"/>
      <c r="N84" s="2"/>
    </row>
    <row r="85" spans="1:14" ht="12" customHeight="1">
      <c r="A85" s="7">
        <v>1</v>
      </c>
      <c r="B85" s="7">
        <v>2</v>
      </c>
      <c r="C85" s="7">
        <v>3</v>
      </c>
      <c r="D85" s="7">
        <v>4</v>
      </c>
      <c r="E85" s="8">
        <v>5</v>
      </c>
      <c r="F85" s="8">
        <v>6</v>
      </c>
      <c r="G85" s="8">
        <v>7</v>
      </c>
      <c r="H85" s="8">
        <v>8</v>
      </c>
      <c r="I85" s="8">
        <v>9</v>
      </c>
      <c r="J85" s="8">
        <v>10</v>
      </c>
      <c r="K85" s="8">
        <v>11</v>
      </c>
      <c r="L85" s="7">
        <v>12</v>
      </c>
      <c r="M85" s="2"/>
      <c r="N85" s="2"/>
    </row>
    <row r="86" spans="1:14" ht="61.5" customHeight="1">
      <c r="A86" s="380" t="s">
        <v>94</v>
      </c>
      <c r="B86" s="380" t="s">
        <v>2</v>
      </c>
      <c r="C86" s="380" t="s">
        <v>47</v>
      </c>
      <c r="D86" s="380" t="s">
        <v>289</v>
      </c>
      <c r="E86" s="441" t="s">
        <v>6</v>
      </c>
      <c r="F86" s="442" t="s">
        <v>96</v>
      </c>
      <c r="G86" s="442" t="s">
        <v>97</v>
      </c>
      <c r="H86" s="442" t="s">
        <v>98</v>
      </c>
      <c r="I86" s="442" t="s">
        <v>99</v>
      </c>
      <c r="J86" s="442" t="s">
        <v>100</v>
      </c>
      <c r="K86" s="442" t="s">
        <v>101</v>
      </c>
      <c r="L86" s="381" t="s">
        <v>368</v>
      </c>
      <c r="M86" s="2"/>
      <c r="N86" s="2"/>
    </row>
    <row r="87" spans="1:14" ht="53.25" customHeight="1">
      <c r="A87" s="426" t="s">
        <v>14</v>
      </c>
      <c r="B87" s="425" t="s">
        <v>30</v>
      </c>
      <c r="C87" s="196" t="s">
        <v>416</v>
      </c>
      <c r="D87" s="197" t="s">
        <v>181</v>
      </c>
      <c r="E87" s="222">
        <v>25</v>
      </c>
      <c r="F87" s="222"/>
      <c r="G87" s="185"/>
      <c r="H87" s="443"/>
      <c r="I87" s="444"/>
      <c r="J87" s="444"/>
      <c r="K87" s="444"/>
      <c r="L87" s="426"/>
      <c r="M87" s="2"/>
      <c r="N87" s="2"/>
    </row>
    <row r="88" spans="8:14" ht="12" customHeight="1">
      <c r="H88" s="74" t="s">
        <v>45</v>
      </c>
      <c r="I88" s="230">
        <f>SUM(I87:I87)</f>
        <v>0</v>
      </c>
      <c r="J88" s="230">
        <f>SUM(J87:J87)</f>
        <v>0</v>
      </c>
      <c r="K88" s="230">
        <f>SUM(K87:K87)</f>
        <v>0</v>
      </c>
      <c r="M88" s="2"/>
      <c r="N88" s="2"/>
    </row>
    <row r="89" spans="13:14" ht="12" customHeight="1">
      <c r="M89" s="2"/>
      <c r="N89" s="2"/>
    </row>
    <row r="90" spans="13:14" ht="12" customHeight="1">
      <c r="M90" s="2"/>
      <c r="N90" s="2"/>
    </row>
    <row r="91" spans="13:14" ht="12" customHeight="1">
      <c r="M91" s="2"/>
      <c r="N91" s="2"/>
    </row>
    <row r="92" spans="3:14" ht="12" customHeight="1">
      <c r="C92" s="375" t="s">
        <v>417</v>
      </c>
      <c r="L92" s="109"/>
      <c r="M92" s="2"/>
      <c r="N92" s="2"/>
    </row>
    <row r="93" spans="1:14" ht="12" customHeight="1">
      <c r="A93" s="7">
        <v>1</v>
      </c>
      <c r="B93" s="7">
        <v>2</v>
      </c>
      <c r="C93" s="7">
        <v>3</v>
      </c>
      <c r="D93" s="7">
        <v>4</v>
      </c>
      <c r="E93" s="7">
        <v>5</v>
      </c>
      <c r="F93" s="7">
        <v>6</v>
      </c>
      <c r="G93" s="7">
        <v>7</v>
      </c>
      <c r="H93" s="7">
        <v>8</v>
      </c>
      <c r="I93" s="7">
        <v>9</v>
      </c>
      <c r="J93" s="7">
        <v>10</v>
      </c>
      <c r="K93" s="7">
        <v>11</v>
      </c>
      <c r="L93" s="7">
        <v>12</v>
      </c>
      <c r="M93" s="2"/>
      <c r="N93" s="2"/>
    </row>
    <row r="94" spans="1:14" ht="57" customHeight="1">
      <c r="A94" s="380" t="s">
        <v>94</v>
      </c>
      <c r="B94" s="380" t="s">
        <v>2</v>
      </c>
      <c r="C94" s="380" t="s">
        <v>47</v>
      </c>
      <c r="D94" s="380" t="s">
        <v>289</v>
      </c>
      <c r="E94" s="380" t="s">
        <v>6</v>
      </c>
      <c r="F94" s="416" t="s">
        <v>96</v>
      </c>
      <c r="G94" s="416" t="s">
        <v>97</v>
      </c>
      <c r="H94" s="416" t="s">
        <v>98</v>
      </c>
      <c r="I94" s="416" t="s">
        <v>99</v>
      </c>
      <c r="J94" s="416" t="s">
        <v>100</v>
      </c>
      <c r="K94" s="416" t="s">
        <v>101</v>
      </c>
      <c r="L94" s="381" t="s">
        <v>368</v>
      </c>
      <c r="M94" s="2"/>
      <c r="N94" s="2"/>
    </row>
    <row r="95" spans="1:14" ht="74.25" customHeight="1">
      <c r="A95" s="426" t="s">
        <v>14</v>
      </c>
      <c r="B95" s="425" t="s">
        <v>30</v>
      </c>
      <c r="C95" s="196" t="s">
        <v>418</v>
      </c>
      <c r="D95" s="197" t="s">
        <v>181</v>
      </c>
      <c r="E95" s="222">
        <v>10</v>
      </c>
      <c r="F95" s="222"/>
      <c r="G95" s="185"/>
      <c r="H95" s="443"/>
      <c r="I95" s="444"/>
      <c r="J95" s="444"/>
      <c r="K95" s="444"/>
      <c r="L95" s="426"/>
      <c r="M95" s="2"/>
      <c r="N95" s="2"/>
    </row>
    <row r="96" spans="1:14" ht="98.25" customHeight="1">
      <c r="A96" s="445" t="s">
        <v>19</v>
      </c>
      <c r="B96" s="425" t="s">
        <v>30</v>
      </c>
      <c r="C96" s="196" t="s">
        <v>419</v>
      </c>
      <c r="D96" s="197" t="s">
        <v>420</v>
      </c>
      <c r="E96" s="222">
        <v>30</v>
      </c>
      <c r="F96" s="222"/>
      <c r="G96" s="185"/>
      <c r="H96" s="443"/>
      <c r="I96" s="444"/>
      <c r="J96" s="444"/>
      <c r="K96" s="444"/>
      <c r="L96" s="445"/>
      <c r="M96" s="2"/>
      <c r="N96" s="2"/>
    </row>
    <row r="97" spans="1:14" ht="67.5" customHeight="1">
      <c r="A97" s="426" t="s">
        <v>21</v>
      </c>
      <c r="B97" s="446" t="s">
        <v>130</v>
      </c>
      <c r="C97" s="196" t="s">
        <v>421</v>
      </c>
      <c r="D97" s="447" t="s">
        <v>18</v>
      </c>
      <c r="E97" s="222">
        <v>50</v>
      </c>
      <c r="F97" s="185"/>
      <c r="G97" s="185"/>
      <c r="H97" s="189"/>
      <c r="I97" s="190"/>
      <c r="J97" s="190"/>
      <c r="K97" s="448"/>
      <c r="L97" s="1"/>
      <c r="M97" s="2"/>
      <c r="N97" s="2"/>
    </row>
    <row r="98" spans="8:14" ht="12" customHeight="1">
      <c r="H98" s="74" t="s">
        <v>45</v>
      </c>
      <c r="I98" s="230">
        <f>SUM(I95:I97)</f>
        <v>0</v>
      </c>
      <c r="J98" s="230">
        <f>SUM(J95:J97)</f>
        <v>0</v>
      </c>
      <c r="K98" s="230">
        <f>SUM(K95:K97)</f>
        <v>0</v>
      </c>
      <c r="M98" s="2"/>
      <c r="N98" s="2"/>
    </row>
    <row r="99" spans="13:14" ht="12.75" customHeight="1">
      <c r="M99" s="2"/>
      <c r="N99" s="2"/>
    </row>
    <row r="100" spans="3:14" ht="12" customHeight="1">
      <c r="C100" s="375" t="s">
        <v>422</v>
      </c>
      <c r="M100" s="2"/>
      <c r="N100" s="2"/>
    </row>
    <row r="101" spans="1:14" ht="12" customHeight="1">
      <c r="A101" s="7">
        <v>1</v>
      </c>
      <c r="B101" s="7">
        <v>2</v>
      </c>
      <c r="C101" s="7">
        <v>3</v>
      </c>
      <c r="D101" s="7">
        <v>4</v>
      </c>
      <c r="E101" s="7">
        <v>5</v>
      </c>
      <c r="F101" s="7">
        <v>6</v>
      </c>
      <c r="G101" s="7">
        <v>7</v>
      </c>
      <c r="H101" s="7">
        <v>8</v>
      </c>
      <c r="I101" s="7">
        <v>9</v>
      </c>
      <c r="J101" s="7">
        <v>10</v>
      </c>
      <c r="K101" s="7">
        <v>11</v>
      </c>
      <c r="L101" s="7">
        <v>12</v>
      </c>
      <c r="M101" s="2"/>
      <c r="N101" s="2"/>
    </row>
    <row r="102" spans="1:14" ht="72.75" customHeight="1">
      <c r="A102" s="379" t="s">
        <v>94</v>
      </c>
      <c r="B102" s="379" t="s">
        <v>2</v>
      </c>
      <c r="C102" s="379" t="s">
        <v>47</v>
      </c>
      <c r="D102" s="379" t="s">
        <v>289</v>
      </c>
      <c r="E102" s="379" t="s">
        <v>6</v>
      </c>
      <c r="F102" s="381" t="s">
        <v>96</v>
      </c>
      <c r="G102" s="381" t="s">
        <v>97</v>
      </c>
      <c r="H102" s="381" t="s">
        <v>98</v>
      </c>
      <c r="I102" s="381" t="s">
        <v>99</v>
      </c>
      <c r="J102" s="381" t="s">
        <v>100</v>
      </c>
      <c r="K102" s="381" t="s">
        <v>101</v>
      </c>
      <c r="L102" s="381" t="s">
        <v>368</v>
      </c>
      <c r="M102" s="2"/>
      <c r="N102" s="2"/>
    </row>
    <row r="103" spans="1:14" ht="102.75" customHeight="1">
      <c r="A103" s="1" t="s">
        <v>14</v>
      </c>
      <c r="B103" s="1"/>
      <c r="C103" s="449" t="s">
        <v>423</v>
      </c>
      <c r="D103" s="1" t="s">
        <v>424</v>
      </c>
      <c r="E103" s="197">
        <v>200</v>
      </c>
      <c r="F103" s="197"/>
      <c r="G103" s="185"/>
      <c r="H103" s="189"/>
      <c r="I103" s="190"/>
      <c r="J103" s="190"/>
      <c r="K103" s="190"/>
      <c r="L103" s="1"/>
      <c r="M103" s="2"/>
      <c r="N103" s="2"/>
    </row>
    <row r="104" spans="8:14" ht="12" customHeight="1">
      <c r="H104" s="373" t="s">
        <v>53</v>
      </c>
      <c r="I104" s="450">
        <f>SUM(I103:I103)</f>
        <v>0</v>
      </c>
      <c r="J104" s="450">
        <f>SUM(J103:J103)</f>
        <v>0</v>
      </c>
      <c r="K104" s="450">
        <f>SUM(K103:K103)</f>
        <v>0</v>
      </c>
      <c r="M104" s="2"/>
      <c r="N104" s="2"/>
    </row>
    <row r="105" spans="3:14" ht="12" customHeight="1">
      <c r="C105" s="451"/>
      <c r="M105" s="2"/>
      <c r="N105" s="2"/>
    </row>
    <row r="106" ht="29.25" customHeight="1">
      <c r="I106" s="452"/>
    </row>
    <row r="109" ht="48.75" customHeight="1"/>
    <row r="110" ht="12" customHeight="1">
      <c r="A110" s="451"/>
    </row>
    <row r="111" ht="12" customHeight="1">
      <c r="A111" s="451"/>
    </row>
    <row r="112" ht="12" customHeight="1">
      <c r="A112" s="451"/>
    </row>
    <row r="113" ht="12" customHeight="1">
      <c r="A113" s="451"/>
    </row>
    <row r="114" ht="12" customHeight="1">
      <c r="A114" s="451"/>
    </row>
    <row r="115" ht="12" customHeight="1">
      <c r="A115" s="451"/>
    </row>
    <row r="116" ht="12" customHeight="1">
      <c r="A116" s="451"/>
    </row>
    <row r="117" ht="12" customHeight="1">
      <c r="A117" s="451"/>
    </row>
    <row r="118" ht="12" customHeight="1">
      <c r="A118" s="451"/>
    </row>
  </sheetData>
  <sheetProtection selectLockedCells="1" selectUnlockedCells="1"/>
  <mergeCells count="2">
    <mergeCell ref="B35:M35"/>
    <mergeCell ref="B36:M36"/>
  </mergeCells>
  <printOptions horizontalCentered="1"/>
  <pageMargins left="0.7902777777777777" right="0.7902777777777777" top="0.9798611111111111" bottom="0.9798611111111111" header="0.5118055555555555" footer="0.5118055555555555"/>
  <pageSetup firstPageNumber="1" useFirstPageNumber="1" horizontalDpi="300" verticalDpi="300" orientation="landscape" paperSize="9" scale="63" r:id="rId1"/>
  <rowBreaks count="9" manualBreakCount="9">
    <brk id="17" max="255" man="1"/>
    <brk id="27" max="255" man="1"/>
    <brk id="35" max="255" man="1"/>
    <brk id="45" max="255" man="1"/>
    <brk id="48" max="255" man="1"/>
    <brk id="56" max="255" man="1"/>
    <brk id="68" max="255" man="1"/>
    <brk id="82" max="255" man="1"/>
    <brk id="98" max="255" man="1"/>
  </rowBreaks>
</worksheet>
</file>

<file path=xl/worksheets/sheet11.xml><?xml version="1.0" encoding="utf-8"?>
<worksheet xmlns="http://schemas.openxmlformats.org/spreadsheetml/2006/main" xmlns:r="http://schemas.openxmlformats.org/officeDocument/2006/relationships">
  <dimension ref="A1:A1"/>
  <sheetViews>
    <sheetView defaultGridColor="0" zoomScale="88" zoomScaleNormal="88" zoomScaleSheetLayoutView="100" zoomScalePageLayoutView="0" colorId="8" workbookViewId="0" topLeftCell="A1">
      <selection activeCell="M1" activeCellId="1" sqref="E119:E141 M1"/>
    </sheetView>
  </sheetViews>
  <sheetFormatPr defaultColWidth="9.25390625" defaultRowHeight="12.75"/>
  <cols>
    <col min="1" max="2" width="9.25390625" style="0" customWidth="1"/>
    <col min="3" max="3" width="32.375" style="0" customWidth="1"/>
    <col min="4" max="11" width="9.25390625" style="0" customWidth="1"/>
    <col min="12" max="12" width="13.00390625" style="0"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36"/>
  <sheetViews>
    <sheetView tabSelected="1" defaultGridColor="0" view="pageBreakPreview" zoomScaleSheetLayoutView="100" zoomScalePageLayoutView="0" colorId="8" workbookViewId="0" topLeftCell="A1">
      <selection activeCell="G22" sqref="G22:L34"/>
    </sheetView>
  </sheetViews>
  <sheetFormatPr defaultColWidth="11.50390625" defaultRowHeight="12.75"/>
  <cols>
    <col min="1" max="1" width="3.50390625" style="4" customWidth="1"/>
    <col min="2" max="2" width="12.50390625" style="4" customWidth="1"/>
    <col min="3" max="3" width="38.125" style="4" customWidth="1"/>
    <col min="4" max="5" width="8.875" style="4" customWidth="1"/>
    <col min="6" max="6" width="9.875" style="4" customWidth="1"/>
    <col min="7" max="7" width="8.875" style="4" customWidth="1"/>
    <col min="8" max="8" width="7.75390625" style="4" customWidth="1"/>
    <col min="9" max="9" width="8.25390625" style="4" customWidth="1"/>
    <col min="10" max="10" width="11.875" style="4" customWidth="1"/>
    <col min="11" max="11" width="10.875" style="4" customWidth="1"/>
    <col min="12" max="12" width="10.75390625" style="4" customWidth="1"/>
    <col min="13" max="13" width="10.625" style="4" customWidth="1"/>
    <col min="14" max="14" width="9.75390625" style="4" customWidth="1"/>
    <col min="15" max="255" width="1.00390625" style="4" customWidth="1"/>
    <col min="256" max="16384" width="11.50390625" style="4" customWidth="1"/>
  </cols>
  <sheetData>
    <row r="1" spans="3:4" ht="12" customHeight="1">
      <c r="C1" s="58" t="s">
        <v>54</v>
      </c>
      <c r="D1" s="58"/>
    </row>
    <row r="2" spans="1:13" ht="12.75" customHeight="1">
      <c r="A2" s="7">
        <v>1</v>
      </c>
      <c r="B2" s="7">
        <v>2</v>
      </c>
      <c r="C2" s="7">
        <v>3</v>
      </c>
      <c r="D2" s="7">
        <v>4</v>
      </c>
      <c r="E2" s="7">
        <v>5</v>
      </c>
      <c r="F2" s="7">
        <v>6</v>
      </c>
      <c r="G2" s="7">
        <v>7</v>
      </c>
      <c r="H2" s="7">
        <v>8</v>
      </c>
      <c r="I2" s="7">
        <v>9</v>
      </c>
      <c r="J2" s="7">
        <v>10</v>
      </c>
      <c r="K2" s="7">
        <v>11</v>
      </c>
      <c r="L2" s="7">
        <v>12</v>
      </c>
      <c r="M2" s="7">
        <v>13</v>
      </c>
    </row>
    <row r="3" spans="1:13" s="2" customFormat="1" ht="64.5" customHeight="1">
      <c r="A3" s="59" t="s">
        <v>1</v>
      </c>
      <c r="B3" s="60" t="s">
        <v>2</v>
      </c>
      <c r="C3" s="61" t="s">
        <v>3</v>
      </c>
      <c r="D3" s="61" t="s">
        <v>55</v>
      </c>
      <c r="E3" s="62" t="s">
        <v>56</v>
      </c>
      <c r="F3" s="62" t="s">
        <v>57</v>
      </c>
      <c r="G3" s="62" t="s">
        <v>58</v>
      </c>
      <c r="H3" s="63" t="s">
        <v>59</v>
      </c>
      <c r="I3" s="63" t="s">
        <v>60</v>
      </c>
      <c r="J3" s="62" t="s">
        <v>48</v>
      </c>
      <c r="K3" s="62" t="s">
        <v>61</v>
      </c>
      <c r="L3" s="63" t="s">
        <v>62</v>
      </c>
      <c r="M3" s="51" t="s">
        <v>13</v>
      </c>
    </row>
    <row r="4" spans="1:14" ht="93" customHeight="1">
      <c r="A4" s="64" t="s">
        <v>14</v>
      </c>
      <c r="B4" s="65" t="s">
        <v>30</v>
      </c>
      <c r="C4" s="66" t="s">
        <v>63</v>
      </c>
      <c r="D4" s="67"/>
      <c r="E4" s="68" t="s">
        <v>64</v>
      </c>
      <c r="F4" s="69">
        <v>7</v>
      </c>
      <c r="G4" s="70"/>
      <c r="H4" s="71"/>
      <c r="I4" s="72"/>
      <c r="J4" s="73"/>
      <c r="K4" s="73"/>
      <c r="L4" s="73"/>
      <c r="M4" s="71"/>
      <c r="N4" s="2"/>
    </row>
    <row r="5" spans="1:14" ht="12.75" customHeight="1">
      <c r="A5"/>
      <c r="B5"/>
      <c r="C5"/>
      <c r="D5"/>
      <c r="E5"/>
      <c r="F5"/>
      <c r="G5"/>
      <c r="H5"/>
      <c r="I5" s="74" t="s">
        <v>45</v>
      </c>
      <c r="J5" s="75">
        <f>SUM(J4:J4)</f>
        <v>0</v>
      </c>
      <c r="K5" s="75">
        <f>SUM(K4:K4)</f>
        <v>0</v>
      </c>
      <c r="L5" s="75">
        <f>SUM(L4:L4)</f>
        <v>0</v>
      </c>
      <c r="N5" s="2"/>
    </row>
    <row r="6" spans="1:14" ht="21.75" customHeight="1">
      <c r="A6"/>
      <c r="B6"/>
      <c r="C6"/>
      <c r="D6"/>
      <c r="E6"/>
      <c r="F6"/>
      <c r="G6"/>
      <c r="H6"/>
      <c r="I6"/>
      <c r="J6"/>
      <c r="K6"/>
      <c r="L6"/>
      <c r="M6"/>
      <c r="N6" s="2"/>
    </row>
    <row r="7" spans="1:14" ht="15" customHeight="1">
      <c r="A7" s="42"/>
      <c r="B7" s="42"/>
      <c r="C7" s="76" t="s">
        <v>65</v>
      </c>
      <c r="D7" s="42"/>
      <c r="E7" s="42"/>
      <c r="F7" s="42"/>
      <c r="G7" s="42"/>
      <c r="H7" s="42"/>
      <c r="I7" s="42"/>
      <c r="J7" s="42"/>
      <c r="K7" s="42"/>
      <c r="L7" s="42"/>
      <c r="M7"/>
      <c r="N7" s="2"/>
    </row>
    <row r="8" spans="1:14" ht="16.5" customHeight="1">
      <c r="A8" s="44">
        <v>1</v>
      </c>
      <c r="B8" s="44">
        <v>2</v>
      </c>
      <c r="C8" s="44">
        <v>3</v>
      </c>
      <c r="D8" s="44">
        <v>4</v>
      </c>
      <c r="E8" s="44">
        <v>5</v>
      </c>
      <c r="F8" s="44">
        <v>6</v>
      </c>
      <c r="G8" s="44">
        <v>7</v>
      </c>
      <c r="H8" s="44">
        <v>8</v>
      </c>
      <c r="I8" s="44">
        <v>9</v>
      </c>
      <c r="J8" s="44">
        <v>10</v>
      </c>
      <c r="K8" s="44">
        <v>11</v>
      </c>
      <c r="L8" s="44">
        <v>12</v>
      </c>
      <c r="M8" s="7">
        <v>13</v>
      </c>
      <c r="N8" s="2"/>
    </row>
    <row r="9" spans="1:14" ht="48" customHeight="1">
      <c r="A9" s="45" t="s">
        <v>1</v>
      </c>
      <c r="B9" s="46" t="s">
        <v>2</v>
      </c>
      <c r="C9" s="47" t="s">
        <v>47</v>
      </c>
      <c r="D9" s="48" t="s">
        <v>4</v>
      </c>
      <c r="E9" s="48" t="s">
        <v>5</v>
      </c>
      <c r="F9" s="48" t="s">
        <v>6</v>
      </c>
      <c r="G9" s="48" t="s">
        <v>7</v>
      </c>
      <c r="H9" s="77" t="s">
        <v>59</v>
      </c>
      <c r="I9" s="48" t="s">
        <v>9</v>
      </c>
      <c r="J9" s="48" t="s">
        <v>48</v>
      </c>
      <c r="K9" s="48" t="s">
        <v>11</v>
      </c>
      <c r="L9" s="48" t="s">
        <v>12</v>
      </c>
      <c r="M9" s="51" t="s">
        <v>13</v>
      </c>
      <c r="N9" s="2"/>
    </row>
    <row r="10" spans="1:14" ht="48" customHeight="1">
      <c r="A10" s="78" t="s">
        <v>14</v>
      </c>
      <c r="B10" s="79" t="s">
        <v>66</v>
      </c>
      <c r="C10" s="80" t="s">
        <v>67</v>
      </c>
      <c r="D10" s="81"/>
      <c r="E10" s="82" t="s">
        <v>64</v>
      </c>
      <c r="F10" s="83">
        <f>4</f>
        <v>4</v>
      </c>
      <c r="G10" s="84"/>
      <c r="H10" s="71"/>
      <c r="I10" s="72"/>
      <c r="J10" s="73"/>
      <c r="K10" s="73"/>
      <c r="L10" s="73"/>
      <c r="M10" s="71"/>
      <c r="N10" s="2"/>
    </row>
    <row r="11" spans="1:14" ht="11.25" customHeight="1">
      <c r="A11" s="42"/>
      <c r="B11" s="42"/>
      <c r="C11" s="42"/>
      <c r="D11" s="42"/>
      <c r="E11" s="42"/>
      <c r="F11" s="42"/>
      <c r="G11" s="42"/>
      <c r="H11" s="42"/>
      <c r="I11" s="85" t="s">
        <v>53</v>
      </c>
      <c r="J11" s="86">
        <f>SUM(J10)</f>
        <v>0</v>
      </c>
      <c r="K11" s="86">
        <f>SUM(K10)</f>
        <v>0</v>
      </c>
      <c r="L11" s="86">
        <f>SUM(L10)</f>
        <v>0</v>
      </c>
      <c r="N11" s="2"/>
    </row>
    <row r="12" spans="1:14" ht="30.75" customHeight="1">
      <c r="A12" s="42"/>
      <c r="B12" s="42"/>
      <c r="C12" s="42"/>
      <c r="D12" s="42"/>
      <c r="E12" s="42"/>
      <c r="F12" s="42"/>
      <c r="G12" s="42"/>
      <c r="H12" s="42"/>
      <c r="I12" s="42"/>
      <c r="J12" s="42"/>
      <c r="K12" s="42"/>
      <c r="L12" s="42"/>
      <c r="M12"/>
      <c r="N12" s="2"/>
    </row>
    <row r="13" spans="1:14" ht="16.5" customHeight="1">
      <c r="A13" s="42"/>
      <c r="B13" s="42"/>
      <c r="C13" s="76" t="s">
        <v>68</v>
      </c>
      <c r="D13" s="42"/>
      <c r="E13" s="42"/>
      <c r="F13" s="42"/>
      <c r="G13" s="42"/>
      <c r="H13" s="42"/>
      <c r="I13" s="42"/>
      <c r="J13" s="42"/>
      <c r="K13" s="42"/>
      <c r="L13" s="42"/>
      <c r="M13"/>
      <c r="N13" s="2"/>
    </row>
    <row r="14" spans="1:14" ht="15" customHeight="1">
      <c r="A14" s="44">
        <v>1</v>
      </c>
      <c r="B14" s="44">
        <v>2</v>
      </c>
      <c r="C14" s="44">
        <v>3</v>
      </c>
      <c r="D14" s="44">
        <v>4</v>
      </c>
      <c r="E14" s="44">
        <v>5</v>
      </c>
      <c r="F14" s="44">
        <v>6</v>
      </c>
      <c r="G14" s="44">
        <v>7</v>
      </c>
      <c r="H14" s="44">
        <v>8</v>
      </c>
      <c r="I14" s="44">
        <v>9</v>
      </c>
      <c r="J14" s="44">
        <v>10</v>
      </c>
      <c r="K14" s="44">
        <v>11</v>
      </c>
      <c r="L14" s="44">
        <v>12</v>
      </c>
      <c r="M14" s="7">
        <v>13</v>
      </c>
      <c r="N14" s="2"/>
    </row>
    <row r="15" spans="1:14" ht="58.5" customHeight="1">
      <c r="A15" s="45" t="s">
        <v>1</v>
      </c>
      <c r="B15" s="46" t="s">
        <v>2</v>
      </c>
      <c r="C15" s="47" t="s">
        <v>47</v>
      </c>
      <c r="D15" s="48" t="s">
        <v>4</v>
      </c>
      <c r="E15" s="48" t="s">
        <v>5</v>
      </c>
      <c r="F15" s="48" t="s">
        <v>6</v>
      </c>
      <c r="G15" s="48" t="s">
        <v>7</v>
      </c>
      <c r="H15" s="77" t="s">
        <v>59</v>
      </c>
      <c r="I15" s="48" t="s">
        <v>9</v>
      </c>
      <c r="J15" s="48" t="s">
        <v>48</v>
      </c>
      <c r="K15" s="48" t="s">
        <v>11</v>
      </c>
      <c r="L15" s="48" t="s">
        <v>12</v>
      </c>
      <c r="M15" s="51" t="s">
        <v>13</v>
      </c>
      <c r="N15" s="2"/>
    </row>
    <row r="16" spans="1:14" ht="47.25" customHeight="1">
      <c r="A16" s="28" t="s">
        <v>14</v>
      </c>
      <c r="B16" s="87" t="s">
        <v>33</v>
      </c>
      <c r="C16" s="30" t="s">
        <v>69</v>
      </c>
      <c r="D16" s="31" t="s">
        <v>70</v>
      </c>
      <c r="E16" s="18" t="s">
        <v>71</v>
      </c>
      <c r="F16" s="19">
        <f>4</f>
        <v>4</v>
      </c>
      <c r="G16" s="32"/>
      <c r="H16" s="88"/>
      <c r="I16" s="72"/>
      <c r="J16" s="73"/>
      <c r="K16" s="73"/>
      <c r="L16" s="73"/>
      <c r="M16" s="71"/>
      <c r="N16" s="2"/>
    </row>
    <row r="17" spans="1:14" ht="12" customHeight="1">
      <c r="A17" s="89"/>
      <c r="B17" s="90"/>
      <c r="C17" s="91"/>
      <c r="D17" s="92"/>
      <c r="E17" s="92"/>
      <c r="F17" s="92"/>
      <c r="G17" s="42"/>
      <c r="H17" s="93"/>
      <c r="I17" s="85" t="s">
        <v>53</v>
      </c>
      <c r="J17" s="86">
        <f>SUM(J16)</f>
        <v>0</v>
      </c>
      <c r="K17" s="86">
        <f>SUM(K16)</f>
        <v>0</v>
      </c>
      <c r="L17" s="86">
        <f>SUM(L16)</f>
        <v>0</v>
      </c>
      <c r="N17" s="2"/>
    </row>
    <row r="18" ht="24" customHeight="1"/>
    <row r="19" spans="3:4" ht="12" customHeight="1">
      <c r="C19" s="58" t="s">
        <v>72</v>
      </c>
      <c r="D19" s="58"/>
    </row>
    <row r="20" spans="1:13" ht="12.75" customHeight="1">
      <c r="A20" s="7">
        <v>1</v>
      </c>
      <c r="B20" s="7">
        <v>2</v>
      </c>
      <c r="C20" s="7">
        <v>3</v>
      </c>
      <c r="D20" s="7">
        <v>4</v>
      </c>
      <c r="E20" s="7">
        <v>5</v>
      </c>
      <c r="F20" s="44">
        <v>6</v>
      </c>
      <c r="G20" s="44">
        <v>7</v>
      </c>
      <c r="H20" s="44">
        <v>8</v>
      </c>
      <c r="I20" s="44">
        <v>9</v>
      </c>
      <c r="J20" s="44">
        <v>10</v>
      </c>
      <c r="K20" s="44">
        <v>11</v>
      </c>
      <c r="L20" s="44">
        <v>12</v>
      </c>
      <c r="M20" s="7">
        <v>13</v>
      </c>
    </row>
    <row r="21" spans="1:14" s="94" customFormat="1" ht="72.75" customHeight="1">
      <c r="A21" s="59" t="s">
        <v>1</v>
      </c>
      <c r="B21" s="60" t="s">
        <v>2</v>
      </c>
      <c r="C21" s="61" t="s">
        <v>3</v>
      </c>
      <c r="D21" s="61"/>
      <c r="E21" s="62" t="s">
        <v>73</v>
      </c>
      <c r="F21" s="62" t="s">
        <v>57</v>
      </c>
      <c r="G21" s="62" t="s">
        <v>58</v>
      </c>
      <c r="H21" s="63" t="s">
        <v>59</v>
      </c>
      <c r="I21" s="63" t="s">
        <v>60</v>
      </c>
      <c r="J21" s="62" t="s">
        <v>48</v>
      </c>
      <c r="K21" s="10" t="s">
        <v>61</v>
      </c>
      <c r="L21" s="11" t="s">
        <v>62</v>
      </c>
      <c r="M21" s="51" t="s">
        <v>13</v>
      </c>
      <c r="N21" s="2"/>
    </row>
    <row r="22" spans="1:14" ht="114" customHeight="1">
      <c r="A22" s="95" t="s">
        <v>14</v>
      </c>
      <c r="B22" s="95" t="s">
        <v>74</v>
      </c>
      <c r="C22" s="96" t="s">
        <v>75</v>
      </c>
      <c r="D22" s="97"/>
      <c r="E22" s="98" t="s">
        <v>18</v>
      </c>
      <c r="F22" s="99">
        <v>30000</v>
      </c>
      <c r="G22" s="100"/>
      <c r="H22" s="71"/>
      <c r="I22" s="72"/>
      <c r="J22" s="73"/>
      <c r="K22" s="73"/>
      <c r="L22" s="73"/>
      <c r="M22" s="101"/>
      <c r="N22" s="2"/>
    </row>
    <row r="23" spans="1:14" s="110" customFormat="1" ht="120.75" customHeight="1">
      <c r="A23" s="102" t="s">
        <v>19</v>
      </c>
      <c r="B23" s="102" t="s">
        <v>74</v>
      </c>
      <c r="C23" s="103" t="s">
        <v>76</v>
      </c>
      <c r="D23" s="103"/>
      <c r="E23" s="104" t="s">
        <v>18</v>
      </c>
      <c r="F23" s="105">
        <v>30000</v>
      </c>
      <c r="G23" s="106"/>
      <c r="H23" s="107"/>
      <c r="I23" s="22"/>
      <c r="J23" s="23"/>
      <c r="K23" s="23"/>
      <c r="L23" s="23"/>
      <c r="M23" s="108"/>
      <c r="N23" s="109"/>
    </row>
    <row r="24" spans="1:13" s="109" customFormat="1" ht="150.75" customHeight="1">
      <c r="A24" s="102" t="s">
        <v>21</v>
      </c>
      <c r="B24" s="102" t="s">
        <v>30</v>
      </c>
      <c r="C24" s="111" t="s">
        <v>77</v>
      </c>
      <c r="D24" s="112"/>
      <c r="E24" s="104" t="s">
        <v>18</v>
      </c>
      <c r="F24" s="113">
        <v>200</v>
      </c>
      <c r="G24" s="106"/>
      <c r="H24" s="107"/>
      <c r="I24" s="22"/>
      <c r="J24" s="23"/>
      <c r="K24" s="23"/>
      <c r="L24" s="23"/>
      <c r="M24" s="114"/>
    </row>
    <row r="25" spans="1:13" s="109" customFormat="1" ht="96" customHeight="1">
      <c r="A25" s="102" t="s">
        <v>24</v>
      </c>
      <c r="B25" s="102" t="s">
        <v>30</v>
      </c>
      <c r="C25" s="111" t="s">
        <v>78</v>
      </c>
      <c r="D25" s="112"/>
      <c r="E25" s="105" t="s">
        <v>79</v>
      </c>
      <c r="F25" s="113">
        <v>500</v>
      </c>
      <c r="G25" s="115"/>
      <c r="H25" s="107"/>
      <c r="I25" s="22"/>
      <c r="J25" s="23"/>
      <c r="K25" s="23"/>
      <c r="L25" s="23"/>
      <c r="M25" s="114"/>
    </row>
    <row r="26" spans="1:13" s="109" customFormat="1" ht="63.75" customHeight="1">
      <c r="A26" s="102" t="s">
        <v>26</v>
      </c>
      <c r="B26" s="116" t="s">
        <v>80</v>
      </c>
      <c r="C26" s="111" t="s">
        <v>81</v>
      </c>
      <c r="D26" s="112"/>
      <c r="E26" s="113" t="s">
        <v>79</v>
      </c>
      <c r="F26" s="113">
        <v>12000</v>
      </c>
      <c r="G26" s="117"/>
      <c r="H26" s="107"/>
      <c r="I26" s="22"/>
      <c r="J26" s="23"/>
      <c r="K26" s="23"/>
      <c r="L26" s="23"/>
      <c r="M26" s="114"/>
    </row>
    <row r="27" spans="1:13" s="110" customFormat="1" ht="54.75" customHeight="1">
      <c r="A27" s="102" t="s">
        <v>29</v>
      </c>
      <c r="B27" s="116" t="s">
        <v>80</v>
      </c>
      <c r="C27" s="111" t="s">
        <v>82</v>
      </c>
      <c r="D27" s="112"/>
      <c r="E27" s="105" t="s">
        <v>79</v>
      </c>
      <c r="F27" s="113">
        <v>6000</v>
      </c>
      <c r="G27" s="115"/>
      <c r="H27" s="107"/>
      <c r="I27" s="22"/>
      <c r="J27" s="23"/>
      <c r="K27" s="23"/>
      <c r="L27" s="23"/>
      <c r="M27" s="114"/>
    </row>
    <row r="28" spans="1:13" s="110" customFormat="1" ht="75.75" customHeight="1">
      <c r="A28" s="102" t="s">
        <v>32</v>
      </c>
      <c r="B28" s="116" t="s">
        <v>30</v>
      </c>
      <c r="C28" s="111" t="s">
        <v>83</v>
      </c>
      <c r="D28" s="112"/>
      <c r="E28" s="105" t="s">
        <v>79</v>
      </c>
      <c r="F28" s="105">
        <v>7000</v>
      </c>
      <c r="G28" s="115"/>
      <c r="H28" s="107"/>
      <c r="I28" s="22"/>
      <c r="J28" s="23"/>
      <c r="K28" s="23"/>
      <c r="L28" s="23"/>
      <c r="M28" s="114"/>
    </row>
    <row r="29" spans="1:13" s="110" customFormat="1" ht="75.75" customHeight="1">
      <c r="A29" s="102" t="s">
        <v>36</v>
      </c>
      <c r="B29" s="116" t="s">
        <v>30</v>
      </c>
      <c r="C29" s="111" t="s">
        <v>84</v>
      </c>
      <c r="D29" s="112"/>
      <c r="E29" s="105" t="s">
        <v>79</v>
      </c>
      <c r="F29" s="105">
        <v>5000</v>
      </c>
      <c r="G29" s="115"/>
      <c r="H29" s="107"/>
      <c r="I29" s="22"/>
      <c r="J29" s="23"/>
      <c r="K29" s="23"/>
      <c r="L29" s="23"/>
      <c r="M29" s="114"/>
    </row>
    <row r="30" spans="1:13" s="110" customFormat="1" ht="97.5" customHeight="1">
      <c r="A30" s="102" t="s">
        <v>38</v>
      </c>
      <c r="B30" s="116" t="s">
        <v>30</v>
      </c>
      <c r="C30" s="118" t="s">
        <v>85</v>
      </c>
      <c r="D30" s="112"/>
      <c r="E30" s="105" t="s">
        <v>79</v>
      </c>
      <c r="F30" s="105">
        <v>1000</v>
      </c>
      <c r="G30" s="115"/>
      <c r="H30" s="107"/>
      <c r="I30" s="22"/>
      <c r="J30" s="23"/>
      <c r="K30" s="23"/>
      <c r="L30" s="23"/>
      <c r="M30" s="114"/>
    </row>
    <row r="31" spans="1:13" s="110" customFormat="1" ht="165" customHeight="1">
      <c r="A31" s="119" t="s">
        <v>40</v>
      </c>
      <c r="B31" s="116" t="s">
        <v>80</v>
      </c>
      <c r="C31" s="120" t="s">
        <v>86</v>
      </c>
      <c r="D31" s="121"/>
      <c r="E31" s="122" t="s">
        <v>64</v>
      </c>
      <c r="F31" s="122">
        <v>100</v>
      </c>
      <c r="G31" s="122"/>
      <c r="H31" s="107"/>
      <c r="I31" s="22"/>
      <c r="J31" s="23"/>
      <c r="K31" s="23"/>
      <c r="L31" s="23"/>
      <c r="M31" s="114"/>
    </row>
    <row r="32" spans="1:13" s="110" customFormat="1" ht="167.25" customHeight="1">
      <c r="A32" s="123" t="s">
        <v>42</v>
      </c>
      <c r="B32" s="116" t="s">
        <v>80</v>
      </c>
      <c r="C32" s="120" t="s">
        <v>87</v>
      </c>
      <c r="D32" s="121"/>
      <c r="E32" s="122" t="s">
        <v>64</v>
      </c>
      <c r="F32" s="122">
        <v>110</v>
      </c>
      <c r="G32" s="122"/>
      <c r="H32" s="107"/>
      <c r="I32" s="22"/>
      <c r="J32" s="23"/>
      <c r="K32" s="23"/>
      <c r="L32" s="23"/>
      <c r="M32" s="114"/>
    </row>
    <row r="33" spans="1:13" s="110" customFormat="1" ht="168" customHeight="1">
      <c r="A33" s="119" t="s">
        <v>88</v>
      </c>
      <c r="B33" s="116" t="s">
        <v>80</v>
      </c>
      <c r="C33" s="120" t="s">
        <v>89</v>
      </c>
      <c r="D33" s="121"/>
      <c r="E33" s="122" t="s">
        <v>64</v>
      </c>
      <c r="F33" s="122">
        <v>120</v>
      </c>
      <c r="G33" s="124"/>
      <c r="H33" s="107"/>
      <c r="I33" s="22"/>
      <c r="J33" s="23"/>
      <c r="K33" s="23"/>
      <c r="L33" s="23"/>
      <c r="M33" s="114"/>
    </row>
    <row r="34" spans="1:13" s="110" customFormat="1" ht="163.5" customHeight="1">
      <c r="A34" s="119" t="s">
        <v>90</v>
      </c>
      <c r="B34" s="116" t="s">
        <v>80</v>
      </c>
      <c r="C34" s="120" t="s">
        <v>91</v>
      </c>
      <c r="D34" s="121"/>
      <c r="E34" s="125" t="s">
        <v>64</v>
      </c>
      <c r="F34" s="125">
        <v>120</v>
      </c>
      <c r="G34" s="125"/>
      <c r="H34" s="126"/>
      <c r="I34" s="22"/>
      <c r="J34" s="23"/>
      <c r="K34" s="23"/>
      <c r="L34" s="23"/>
      <c r="M34" s="114"/>
    </row>
    <row r="35" spans="3:12" ht="14.25">
      <c r="C35" s="127"/>
      <c r="D35" s="127"/>
      <c r="E35" s="127"/>
      <c r="F35" s="127"/>
      <c r="G35" s="127"/>
      <c r="I35" s="74" t="s">
        <v>45</v>
      </c>
      <c r="J35" s="128">
        <f>SUM(J22:J34)</f>
        <v>0</v>
      </c>
      <c r="K35" s="128">
        <f>SUM(K22:K34)</f>
        <v>0</v>
      </c>
      <c r="L35" s="128">
        <f>SUM(L22:L34)</f>
        <v>0</v>
      </c>
    </row>
    <row r="36" spans="3:7" ht="14.25">
      <c r="C36" s="129" t="s">
        <v>92</v>
      </c>
      <c r="D36" s="127"/>
      <c r="E36" s="127"/>
      <c r="F36" s="127"/>
      <c r="G36" s="127"/>
    </row>
    <row r="65520" ht="12.75" customHeight="1"/>
  </sheetData>
  <sheetProtection selectLockedCells="1" selectUnlockedCells="1"/>
  <printOptions horizontalCentered="1"/>
  <pageMargins left="0.7902777777777777" right="0.7902777777777777" top="0.9798611111111111" bottom="0.9798611111111111" header="0.5118055555555555" footer="0.5118055555555555"/>
  <pageSetup firstPageNumber="1" useFirstPageNumber="1" horizontalDpi="300" verticalDpi="300" orientation="landscape" paperSize="9" scale="67" r:id="rId1"/>
  <rowBreaks count="2" manualBreakCount="2">
    <brk id="18" max="255" man="1"/>
    <brk id="25" max="255" man="1"/>
  </rowBreaks>
</worksheet>
</file>

<file path=xl/worksheets/sheet3.xml><?xml version="1.0" encoding="utf-8"?>
<worksheet xmlns="http://schemas.openxmlformats.org/spreadsheetml/2006/main" xmlns:r="http://schemas.openxmlformats.org/officeDocument/2006/relationships">
  <dimension ref="A1:AM44"/>
  <sheetViews>
    <sheetView defaultGridColor="0" view="pageBreakPreview" zoomScaleSheetLayoutView="100" zoomScalePageLayoutView="0" colorId="8" workbookViewId="0" topLeftCell="A37">
      <selection activeCell="D44" sqref="D44"/>
    </sheetView>
  </sheetViews>
  <sheetFormatPr defaultColWidth="9.00390625" defaultRowHeight="12.75"/>
  <cols>
    <col min="1" max="1" width="4.50390625" style="0" customWidth="1"/>
    <col min="2" max="2" width="13.625" style="0" customWidth="1"/>
    <col min="3" max="3" width="55.50390625" style="0" customWidth="1"/>
    <col min="4" max="4" width="12.25390625" style="0" customWidth="1"/>
    <col min="6" max="6" width="10.375" style="0" customWidth="1"/>
    <col min="9" max="9" width="14.625" style="0" customWidth="1"/>
    <col min="10" max="10" width="13.00390625" style="0" customWidth="1"/>
    <col min="11" max="11" width="14.625" style="0" customWidth="1"/>
    <col min="12" max="12" width="18.25390625" style="0" customWidth="1"/>
  </cols>
  <sheetData>
    <row r="1" spans="2:4" ht="12.75" customHeight="1">
      <c r="B1" s="130"/>
      <c r="C1" s="131" t="s">
        <v>93</v>
      </c>
      <c r="D1" s="132"/>
    </row>
    <row r="2" spans="1:12" s="4" customFormat="1" ht="12.75" customHeight="1">
      <c r="A2" s="7">
        <v>1</v>
      </c>
      <c r="B2" s="7">
        <v>2</v>
      </c>
      <c r="C2" s="7">
        <v>3</v>
      </c>
      <c r="D2" s="7">
        <v>4</v>
      </c>
      <c r="E2" s="7">
        <v>5</v>
      </c>
      <c r="F2" s="133">
        <v>6</v>
      </c>
      <c r="G2" s="133">
        <v>7</v>
      </c>
      <c r="H2" s="133">
        <v>8</v>
      </c>
      <c r="I2" s="133">
        <v>9</v>
      </c>
      <c r="J2" s="133">
        <v>10</v>
      </c>
      <c r="K2" s="133">
        <v>11</v>
      </c>
      <c r="L2" s="133">
        <v>12</v>
      </c>
    </row>
    <row r="3" spans="1:39" s="94" customFormat="1" ht="60.75" customHeight="1">
      <c r="A3" s="134" t="s">
        <v>94</v>
      </c>
      <c r="B3" s="134" t="s">
        <v>2</v>
      </c>
      <c r="C3" s="135" t="s">
        <v>3</v>
      </c>
      <c r="D3" s="134" t="s">
        <v>95</v>
      </c>
      <c r="E3" s="134" t="s">
        <v>6</v>
      </c>
      <c r="F3" s="136" t="s">
        <v>96</v>
      </c>
      <c r="G3" s="136" t="s">
        <v>97</v>
      </c>
      <c r="H3" s="136" t="s">
        <v>98</v>
      </c>
      <c r="I3" s="136" t="s">
        <v>99</v>
      </c>
      <c r="J3" s="136" t="s">
        <v>100</v>
      </c>
      <c r="K3" s="136" t="s">
        <v>101</v>
      </c>
      <c r="L3" s="12" t="s">
        <v>13</v>
      </c>
      <c r="M3" s="2"/>
      <c r="N3" s="2"/>
      <c r="O3" s="2"/>
      <c r="P3" s="2"/>
      <c r="Q3" s="2"/>
      <c r="R3" s="2"/>
      <c r="S3" s="2"/>
      <c r="T3" s="2"/>
      <c r="U3" s="2"/>
      <c r="V3" s="2"/>
      <c r="W3" s="2"/>
      <c r="X3" s="2"/>
      <c r="Y3" s="2"/>
      <c r="Z3" s="2"/>
      <c r="AA3" s="2"/>
      <c r="AB3" s="2"/>
      <c r="AC3" s="2"/>
      <c r="AD3" s="2"/>
      <c r="AE3" s="2"/>
      <c r="AF3" s="2"/>
      <c r="AG3" s="2"/>
      <c r="AH3" s="2"/>
      <c r="AI3" s="2"/>
      <c r="AJ3" s="2"/>
      <c r="AK3" s="2"/>
      <c r="AL3" s="2"/>
      <c r="AM3" s="2"/>
    </row>
    <row r="4" spans="1:13" s="4" customFormat="1" ht="78.75" customHeight="1">
      <c r="A4" s="137" t="s">
        <v>14</v>
      </c>
      <c r="B4" s="138" t="s">
        <v>30</v>
      </c>
      <c r="C4" s="139" t="s">
        <v>102</v>
      </c>
      <c r="D4" s="140" t="s">
        <v>103</v>
      </c>
      <c r="E4" s="141">
        <v>60</v>
      </c>
      <c r="F4" s="142"/>
      <c r="G4" s="21"/>
      <c r="H4" s="22"/>
      <c r="I4" s="23"/>
      <c r="J4" s="23"/>
      <c r="K4" s="23"/>
      <c r="L4" s="143"/>
      <c r="M4" s="2"/>
    </row>
    <row r="5" spans="1:13" s="4" customFormat="1" ht="75.75" customHeight="1">
      <c r="A5" s="137" t="s">
        <v>19</v>
      </c>
      <c r="B5" s="138" t="s">
        <v>30</v>
      </c>
      <c r="C5" s="144" t="s">
        <v>104</v>
      </c>
      <c r="D5" s="145" t="s">
        <v>105</v>
      </c>
      <c r="E5" s="145">
        <v>20</v>
      </c>
      <c r="F5" s="146"/>
      <c r="G5" s="21"/>
      <c r="H5" s="22"/>
      <c r="I5" s="23"/>
      <c r="J5" s="23"/>
      <c r="K5" s="23"/>
      <c r="L5" s="143"/>
      <c r="M5" s="2"/>
    </row>
    <row r="6" spans="1:13" s="4" customFormat="1" ht="82.5" customHeight="1">
      <c r="A6" s="137" t="s">
        <v>21</v>
      </c>
      <c r="B6" s="138" t="s">
        <v>30</v>
      </c>
      <c r="C6" s="144" t="s">
        <v>106</v>
      </c>
      <c r="D6" s="145" t="s">
        <v>105</v>
      </c>
      <c r="E6" s="145">
        <v>20</v>
      </c>
      <c r="F6" s="146"/>
      <c r="G6" s="21"/>
      <c r="H6" s="22"/>
      <c r="I6" s="23"/>
      <c r="J6" s="23"/>
      <c r="K6" s="23"/>
      <c r="L6" s="143"/>
      <c r="M6" s="2"/>
    </row>
    <row r="7" spans="1:13" s="4" customFormat="1" ht="145.5" customHeight="1">
      <c r="A7" s="137" t="s">
        <v>24</v>
      </c>
      <c r="B7" s="138" t="s">
        <v>30</v>
      </c>
      <c r="C7" s="144" t="s">
        <v>107</v>
      </c>
      <c r="D7" s="140" t="s">
        <v>108</v>
      </c>
      <c r="E7" s="141">
        <v>54</v>
      </c>
      <c r="F7" s="142"/>
      <c r="G7" s="21"/>
      <c r="H7" s="22"/>
      <c r="I7" s="23"/>
      <c r="J7" s="23"/>
      <c r="K7" s="23"/>
      <c r="L7" s="147"/>
      <c r="M7" s="2"/>
    </row>
    <row r="8" spans="1:13" s="4" customFormat="1" ht="162.75" customHeight="1">
      <c r="A8" s="137" t="s">
        <v>26</v>
      </c>
      <c r="B8" s="138" t="s">
        <v>30</v>
      </c>
      <c r="C8" s="144" t="s">
        <v>109</v>
      </c>
      <c r="D8" s="140" t="s">
        <v>110</v>
      </c>
      <c r="E8" s="141">
        <v>1300</v>
      </c>
      <c r="F8" s="142"/>
      <c r="G8" s="21"/>
      <c r="H8" s="22"/>
      <c r="I8" s="23"/>
      <c r="J8" s="23"/>
      <c r="K8" s="23"/>
      <c r="L8" s="147"/>
      <c r="M8" s="2"/>
    </row>
    <row r="9" spans="1:13" s="4" customFormat="1" ht="185.25" customHeight="1">
      <c r="A9" s="148" t="s">
        <v>29</v>
      </c>
      <c r="B9" s="138" t="s">
        <v>30</v>
      </c>
      <c r="C9" s="144" t="s">
        <v>111</v>
      </c>
      <c r="D9" s="140" t="s">
        <v>112</v>
      </c>
      <c r="E9" s="141">
        <v>15</v>
      </c>
      <c r="F9" s="142"/>
      <c r="G9" s="21"/>
      <c r="H9" s="22"/>
      <c r="I9" s="23"/>
      <c r="J9" s="23"/>
      <c r="K9" s="23"/>
      <c r="L9" s="147"/>
      <c r="M9" s="2"/>
    </row>
    <row r="10" spans="1:13" s="4" customFormat="1" ht="126.75" customHeight="1">
      <c r="A10" s="137" t="s">
        <v>32</v>
      </c>
      <c r="B10" s="138" t="s">
        <v>30</v>
      </c>
      <c r="C10" s="144" t="s">
        <v>113</v>
      </c>
      <c r="D10" s="140" t="s">
        <v>114</v>
      </c>
      <c r="E10" s="141">
        <v>5</v>
      </c>
      <c r="F10" s="142"/>
      <c r="G10" s="21"/>
      <c r="H10" s="22"/>
      <c r="I10" s="23"/>
      <c r="J10" s="23"/>
      <c r="K10" s="23"/>
      <c r="L10" s="147"/>
      <c r="M10" s="2"/>
    </row>
    <row r="11" spans="1:13" s="4" customFormat="1" ht="58.5" customHeight="1">
      <c r="A11" s="137" t="s">
        <v>36</v>
      </c>
      <c r="B11" s="138" t="s">
        <v>30</v>
      </c>
      <c r="C11" s="139" t="s">
        <v>115</v>
      </c>
      <c r="D11" s="140" t="s">
        <v>103</v>
      </c>
      <c r="E11" s="141">
        <v>5</v>
      </c>
      <c r="F11" s="142"/>
      <c r="G11" s="21"/>
      <c r="H11" s="22"/>
      <c r="I11" s="23"/>
      <c r="J11" s="23"/>
      <c r="K11" s="23"/>
      <c r="L11" s="147"/>
      <c r="M11" s="2"/>
    </row>
    <row r="12" spans="1:13" s="4" customFormat="1" ht="55.5" customHeight="1">
      <c r="A12" s="149" t="s">
        <v>38</v>
      </c>
      <c r="B12" s="150" t="s">
        <v>30</v>
      </c>
      <c r="C12" s="151" t="s">
        <v>116</v>
      </c>
      <c r="D12" s="152" t="s">
        <v>103</v>
      </c>
      <c r="E12" s="153">
        <v>10</v>
      </c>
      <c r="F12" s="154"/>
      <c r="G12" s="155"/>
      <c r="H12" s="156"/>
      <c r="I12" s="157"/>
      <c r="J12" s="157"/>
      <c r="K12" s="157"/>
      <c r="L12" s="158"/>
      <c r="M12" s="2"/>
    </row>
    <row r="13" spans="1:13" s="4" customFormat="1" ht="44.25" customHeight="1">
      <c r="A13" s="149" t="s">
        <v>40</v>
      </c>
      <c r="B13" s="150" t="s">
        <v>30</v>
      </c>
      <c r="C13" s="151" t="s">
        <v>117</v>
      </c>
      <c r="D13" s="152" t="s">
        <v>118</v>
      </c>
      <c r="E13" s="153">
        <v>2000</v>
      </c>
      <c r="F13" s="154"/>
      <c r="G13" s="155"/>
      <c r="H13" s="156"/>
      <c r="I13" s="157"/>
      <c r="J13" s="157"/>
      <c r="K13" s="157"/>
      <c r="L13" s="158"/>
      <c r="M13" s="2"/>
    </row>
    <row r="14" spans="1:13" s="4" customFormat="1" ht="96" customHeight="1">
      <c r="A14" s="137" t="s">
        <v>42</v>
      </c>
      <c r="B14" s="138" t="s">
        <v>30</v>
      </c>
      <c r="C14" s="139" t="s">
        <v>119</v>
      </c>
      <c r="D14" s="140" t="s">
        <v>18</v>
      </c>
      <c r="E14" s="141">
        <v>100</v>
      </c>
      <c r="F14" s="142"/>
      <c r="G14" s="21"/>
      <c r="H14" s="22"/>
      <c r="I14" s="23"/>
      <c r="J14" s="23"/>
      <c r="K14" s="23"/>
      <c r="L14" s="147"/>
      <c r="M14" s="2"/>
    </row>
    <row r="15" spans="1:12" s="2" customFormat="1" ht="84" customHeight="1">
      <c r="A15" s="137" t="s">
        <v>88</v>
      </c>
      <c r="B15" s="138" t="s">
        <v>120</v>
      </c>
      <c r="C15" s="159" t="s">
        <v>121</v>
      </c>
      <c r="D15" s="160" t="s">
        <v>79</v>
      </c>
      <c r="E15" s="161">
        <v>3500</v>
      </c>
      <c r="F15" s="162"/>
      <c r="G15" s="21"/>
      <c r="H15" s="22"/>
      <c r="I15" s="23"/>
      <c r="J15" s="23"/>
      <c r="K15" s="23"/>
      <c r="L15" s="163"/>
    </row>
    <row r="16" spans="1:12" s="2" customFormat="1" ht="168" customHeight="1">
      <c r="A16" s="137" t="s">
        <v>90</v>
      </c>
      <c r="B16" s="138" t="s">
        <v>30</v>
      </c>
      <c r="C16" s="139" t="s">
        <v>122</v>
      </c>
      <c r="D16" s="160" t="s">
        <v>18</v>
      </c>
      <c r="E16" s="164">
        <v>450</v>
      </c>
      <c r="F16" s="162"/>
      <c r="G16" s="21"/>
      <c r="H16" s="22"/>
      <c r="I16" s="23"/>
      <c r="J16" s="23"/>
      <c r="K16" s="23"/>
      <c r="L16" s="163"/>
    </row>
    <row r="17" spans="1:12" s="2" customFormat="1" ht="217.5" customHeight="1">
      <c r="A17" s="137" t="s">
        <v>123</v>
      </c>
      <c r="B17" s="138" t="s">
        <v>30</v>
      </c>
      <c r="C17" s="139" t="s">
        <v>124</v>
      </c>
      <c r="D17" s="160" t="s">
        <v>18</v>
      </c>
      <c r="E17" s="164">
        <v>30</v>
      </c>
      <c r="F17" s="162"/>
      <c r="G17" s="21"/>
      <c r="H17" s="22"/>
      <c r="I17" s="23"/>
      <c r="J17" s="23"/>
      <c r="K17" s="23"/>
      <c r="L17" s="163"/>
    </row>
    <row r="18" spans="1:12" s="2" customFormat="1" ht="102.75" customHeight="1">
      <c r="A18" s="137" t="s">
        <v>125</v>
      </c>
      <c r="B18" s="148" t="s">
        <v>30</v>
      </c>
      <c r="C18" s="144" t="s">
        <v>126</v>
      </c>
      <c r="D18" s="165" t="s">
        <v>18</v>
      </c>
      <c r="E18" s="161">
        <v>80</v>
      </c>
      <c r="F18" s="162"/>
      <c r="G18" s="21"/>
      <c r="H18" s="22"/>
      <c r="I18" s="23"/>
      <c r="J18" s="23"/>
      <c r="K18" s="23"/>
      <c r="L18" s="163"/>
    </row>
    <row r="19" spans="1:12" s="2" customFormat="1" ht="155.25" customHeight="1">
      <c r="A19" s="137" t="s">
        <v>127</v>
      </c>
      <c r="B19" s="148"/>
      <c r="C19" s="144" t="s">
        <v>128</v>
      </c>
      <c r="D19" s="165" t="s">
        <v>18</v>
      </c>
      <c r="E19" s="161">
        <v>80</v>
      </c>
      <c r="F19" s="162"/>
      <c r="G19" s="21"/>
      <c r="H19" s="22"/>
      <c r="I19" s="23"/>
      <c r="J19" s="23"/>
      <c r="K19" s="23"/>
      <c r="L19" s="163"/>
    </row>
    <row r="20" spans="1:13" s="2" customFormat="1" ht="58.5" customHeight="1">
      <c r="A20" s="137" t="s">
        <v>129</v>
      </c>
      <c r="B20" s="138" t="s">
        <v>130</v>
      </c>
      <c r="C20" s="166" t="s">
        <v>131</v>
      </c>
      <c r="D20" s="167" t="s">
        <v>132</v>
      </c>
      <c r="E20" s="167">
        <v>3000</v>
      </c>
      <c r="F20" s="168"/>
      <c r="G20" s="21"/>
      <c r="H20" s="22"/>
      <c r="I20" s="23"/>
      <c r="J20" s="23"/>
      <c r="K20" s="23"/>
      <c r="L20" s="163"/>
      <c r="M20" s="41"/>
    </row>
    <row r="21" spans="1:13" s="2" customFormat="1" ht="41.25" customHeight="1">
      <c r="A21" s="137" t="s">
        <v>133</v>
      </c>
      <c r="B21" s="138" t="s">
        <v>130</v>
      </c>
      <c r="C21" s="139" t="s">
        <v>134</v>
      </c>
      <c r="D21" s="167" t="s">
        <v>135</v>
      </c>
      <c r="E21" s="167">
        <v>30</v>
      </c>
      <c r="F21" s="168"/>
      <c r="G21" s="21"/>
      <c r="H21" s="22"/>
      <c r="I21" s="23"/>
      <c r="J21" s="23"/>
      <c r="K21" s="23"/>
      <c r="L21" s="163"/>
      <c r="M21" s="41"/>
    </row>
    <row r="22" spans="1:13" s="2" customFormat="1" ht="57" customHeight="1">
      <c r="A22" s="169" t="s">
        <v>136</v>
      </c>
      <c r="B22" s="138" t="s">
        <v>130</v>
      </c>
      <c r="C22" s="166" t="s">
        <v>137</v>
      </c>
      <c r="D22" s="167" t="s">
        <v>138</v>
      </c>
      <c r="E22" s="167">
        <v>110</v>
      </c>
      <c r="F22" s="168"/>
      <c r="G22" s="21"/>
      <c r="H22" s="22"/>
      <c r="I22" s="23"/>
      <c r="J22" s="23"/>
      <c r="K22" s="23"/>
      <c r="L22" s="163"/>
      <c r="M22" s="41"/>
    </row>
    <row r="23" spans="1:13" s="2" customFormat="1" ht="57.75" customHeight="1">
      <c r="A23" s="169" t="s">
        <v>139</v>
      </c>
      <c r="B23" s="138" t="s">
        <v>130</v>
      </c>
      <c r="C23" s="139" t="s">
        <v>140</v>
      </c>
      <c r="D23" s="167" t="s">
        <v>141</v>
      </c>
      <c r="E23" s="167">
        <v>160</v>
      </c>
      <c r="F23" s="168"/>
      <c r="G23" s="21"/>
      <c r="H23" s="22"/>
      <c r="I23" s="23"/>
      <c r="J23" s="23"/>
      <c r="K23" s="23"/>
      <c r="L23" s="163"/>
      <c r="M23" s="41"/>
    </row>
    <row r="24" spans="1:13" s="2" customFormat="1" ht="84" customHeight="1">
      <c r="A24" s="169" t="s">
        <v>142</v>
      </c>
      <c r="B24" s="138" t="s">
        <v>130</v>
      </c>
      <c r="C24" s="139" t="s">
        <v>143</v>
      </c>
      <c r="D24" s="167" t="s">
        <v>144</v>
      </c>
      <c r="E24" s="167">
        <v>130</v>
      </c>
      <c r="F24" s="168"/>
      <c r="G24" s="21"/>
      <c r="H24" s="22"/>
      <c r="I24" s="23"/>
      <c r="J24" s="23"/>
      <c r="K24" s="23"/>
      <c r="L24" s="163"/>
      <c r="M24" s="41"/>
    </row>
    <row r="25" spans="1:13" s="2" customFormat="1" ht="147.75" customHeight="1">
      <c r="A25" s="137" t="s">
        <v>145</v>
      </c>
      <c r="B25" s="138" t="s">
        <v>30</v>
      </c>
      <c r="C25" s="139" t="s">
        <v>146</v>
      </c>
      <c r="D25" s="167">
        <v>1.2</v>
      </c>
      <c r="E25" s="167">
        <v>50</v>
      </c>
      <c r="F25" s="168"/>
      <c r="G25" s="21"/>
      <c r="H25" s="22"/>
      <c r="I25" s="23"/>
      <c r="J25" s="23"/>
      <c r="K25" s="23"/>
      <c r="L25" s="163"/>
      <c r="M25" s="41"/>
    </row>
    <row r="26" spans="1:13" s="2" customFormat="1" ht="181.5" customHeight="1">
      <c r="A26" s="137" t="s">
        <v>147</v>
      </c>
      <c r="B26" s="138" t="s">
        <v>30</v>
      </c>
      <c r="C26" s="170" t="s">
        <v>148</v>
      </c>
      <c r="D26" s="167" t="s">
        <v>149</v>
      </c>
      <c r="E26" s="167">
        <v>400</v>
      </c>
      <c r="F26" s="168"/>
      <c r="G26" s="21"/>
      <c r="H26" s="22"/>
      <c r="I26" s="23"/>
      <c r="J26" s="23"/>
      <c r="K26" s="23"/>
      <c r="L26" s="163"/>
      <c r="M26" s="41"/>
    </row>
    <row r="27" spans="1:13" s="2" customFormat="1" ht="151.5" customHeight="1">
      <c r="A27" s="137" t="s">
        <v>150</v>
      </c>
      <c r="B27" s="138" t="s">
        <v>30</v>
      </c>
      <c r="C27" s="170" t="s">
        <v>151</v>
      </c>
      <c r="D27" s="167" t="s">
        <v>152</v>
      </c>
      <c r="E27" s="167">
        <v>500</v>
      </c>
      <c r="F27" s="171"/>
      <c r="G27" s="21"/>
      <c r="H27" s="22"/>
      <c r="I27" s="23"/>
      <c r="J27" s="23"/>
      <c r="K27" s="23"/>
      <c r="L27" s="163"/>
      <c r="M27" s="41"/>
    </row>
    <row r="28" spans="1:13" ht="37.5" customHeight="1">
      <c r="A28" s="137" t="s">
        <v>153</v>
      </c>
      <c r="B28" s="138" t="s">
        <v>154</v>
      </c>
      <c r="C28" s="139" t="s">
        <v>155</v>
      </c>
      <c r="D28" s="172" t="s">
        <v>156</v>
      </c>
      <c r="E28" s="140">
        <v>6</v>
      </c>
      <c r="F28" s="140"/>
      <c r="G28" s="21"/>
      <c r="H28" s="22"/>
      <c r="I28" s="23"/>
      <c r="J28" s="23"/>
      <c r="K28" s="23"/>
      <c r="L28" s="173"/>
      <c r="M28" s="174"/>
    </row>
    <row r="29" spans="1:12" ht="108" customHeight="1">
      <c r="A29" s="137" t="s">
        <v>157</v>
      </c>
      <c r="B29" s="138" t="s">
        <v>30</v>
      </c>
      <c r="C29" s="139" t="s">
        <v>158</v>
      </c>
      <c r="D29" s="160" t="s">
        <v>18</v>
      </c>
      <c r="E29" s="162">
        <v>4</v>
      </c>
      <c r="F29" s="175"/>
      <c r="G29" s="21"/>
      <c r="H29" s="22"/>
      <c r="I29" s="23"/>
      <c r="J29" s="23"/>
      <c r="K29" s="23"/>
      <c r="L29" s="160"/>
    </row>
    <row r="30" spans="1:12" ht="108" customHeight="1">
      <c r="A30" s="137" t="s">
        <v>159</v>
      </c>
      <c r="B30" s="138" t="s">
        <v>30</v>
      </c>
      <c r="C30" s="139" t="s">
        <v>160</v>
      </c>
      <c r="D30" s="160" t="s">
        <v>18</v>
      </c>
      <c r="E30" s="171">
        <v>4</v>
      </c>
      <c r="F30" s="176"/>
      <c r="G30" s="21"/>
      <c r="H30" s="22"/>
      <c r="I30" s="23"/>
      <c r="J30" s="23"/>
      <c r="K30" s="23"/>
      <c r="L30" s="177"/>
    </row>
    <row r="31" spans="1:12" ht="43.5" customHeight="1">
      <c r="A31" s="137" t="s">
        <v>161</v>
      </c>
      <c r="B31" s="138" t="s">
        <v>130</v>
      </c>
      <c r="C31" s="139" t="s">
        <v>162</v>
      </c>
      <c r="D31" s="160" t="s">
        <v>18</v>
      </c>
      <c r="E31" s="171">
        <v>350</v>
      </c>
      <c r="F31" s="176"/>
      <c r="G31" s="21"/>
      <c r="H31" s="22"/>
      <c r="I31" s="23"/>
      <c r="J31" s="23"/>
      <c r="K31" s="23"/>
      <c r="L31" s="160"/>
    </row>
    <row r="32" spans="1:12" ht="94.5" customHeight="1">
      <c r="A32" s="137" t="s">
        <v>163</v>
      </c>
      <c r="B32" s="138" t="s">
        <v>130</v>
      </c>
      <c r="C32" s="170" t="s">
        <v>164</v>
      </c>
      <c r="D32" s="160" t="s">
        <v>18</v>
      </c>
      <c r="E32" s="171">
        <v>1500</v>
      </c>
      <c r="F32" s="176"/>
      <c r="G32" s="21"/>
      <c r="H32" s="22"/>
      <c r="I32" s="23"/>
      <c r="J32" s="23"/>
      <c r="K32" s="23"/>
      <c r="L32" s="160"/>
    </row>
    <row r="33" spans="1:12" ht="67.5" customHeight="1">
      <c r="A33" s="137" t="s">
        <v>165</v>
      </c>
      <c r="B33" s="138" t="s">
        <v>130</v>
      </c>
      <c r="C33" s="139" t="s">
        <v>166</v>
      </c>
      <c r="D33" s="160" t="s">
        <v>18</v>
      </c>
      <c r="E33" s="171">
        <v>50</v>
      </c>
      <c r="F33" s="176"/>
      <c r="G33" s="21"/>
      <c r="H33" s="22"/>
      <c r="I33" s="23"/>
      <c r="J33" s="23"/>
      <c r="K33" s="23"/>
      <c r="L33" s="160"/>
    </row>
    <row r="34" spans="1:12" ht="79.5" customHeight="1">
      <c r="A34" s="137" t="s">
        <v>167</v>
      </c>
      <c r="B34" s="138" t="s">
        <v>130</v>
      </c>
      <c r="C34" s="139" t="s">
        <v>168</v>
      </c>
      <c r="D34" s="160" t="s">
        <v>18</v>
      </c>
      <c r="E34" s="171">
        <v>50</v>
      </c>
      <c r="F34" s="176"/>
      <c r="G34" s="21"/>
      <c r="H34" s="22"/>
      <c r="I34" s="23"/>
      <c r="J34" s="23"/>
      <c r="K34" s="23"/>
      <c r="L34" s="160"/>
    </row>
    <row r="35" spans="1:12" ht="74.25" customHeight="1">
      <c r="A35" s="137" t="s">
        <v>169</v>
      </c>
      <c r="B35" s="138" t="s">
        <v>130</v>
      </c>
      <c r="C35" s="139" t="s">
        <v>170</v>
      </c>
      <c r="D35" s="160" t="s">
        <v>18</v>
      </c>
      <c r="E35" s="171">
        <v>3000</v>
      </c>
      <c r="F35" s="176"/>
      <c r="G35" s="21"/>
      <c r="H35" s="22"/>
      <c r="I35" s="23"/>
      <c r="J35" s="23"/>
      <c r="K35" s="23"/>
      <c r="L35" s="160"/>
    </row>
    <row r="36" spans="1:12" ht="48" customHeight="1">
      <c r="A36" s="137" t="s">
        <v>171</v>
      </c>
      <c r="B36" s="138" t="s">
        <v>130</v>
      </c>
      <c r="C36" s="139" t="s">
        <v>172</v>
      </c>
      <c r="D36" s="160" t="s">
        <v>18</v>
      </c>
      <c r="E36" s="171">
        <v>3000</v>
      </c>
      <c r="F36" s="176"/>
      <c r="G36" s="21"/>
      <c r="H36" s="22"/>
      <c r="I36" s="23"/>
      <c r="J36" s="23"/>
      <c r="K36" s="23"/>
      <c r="L36" s="160"/>
    </row>
    <row r="37" spans="1:12" ht="102" customHeight="1">
      <c r="A37" s="137" t="s">
        <v>173</v>
      </c>
      <c r="B37" s="138" t="s">
        <v>130</v>
      </c>
      <c r="C37" s="139" t="s">
        <v>174</v>
      </c>
      <c r="D37" s="160" t="s">
        <v>18</v>
      </c>
      <c r="E37" s="171">
        <v>15000</v>
      </c>
      <c r="F37" s="176"/>
      <c r="G37" s="21"/>
      <c r="H37" s="22"/>
      <c r="I37" s="23"/>
      <c r="J37" s="23"/>
      <c r="K37" s="23"/>
      <c r="L37" s="160"/>
    </row>
    <row r="38" spans="1:12" ht="12.75" customHeight="1">
      <c r="A38" s="178"/>
      <c r="B38" s="178"/>
      <c r="C38" s="178"/>
      <c r="D38" s="178"/>
      <c r="E38" s="178"/>
      <c r="F38" s="178"/>
      <c r="G38" s="178"/>
      <c r="H38" s="179" t="s">
        <v>53</v>
      </c>
      <c r="I38" s="180">
        <f>SUM(I4:I37)</f>
        <v>0</v>
      </c>
      <c r="J38" s="180">
        <f>SUM(J4:J37)</f>
        <v>0</v>
      </c>
      <c r="K38" s="180">
        <f>SUM(K4:K37)</f>
        <v>0</v>
      </c>
      <c r="L38" s="38"/>
    </row>
    <row r="40" ht="12.75" customHeight="1">
      <c r="C40" s="131" t="s">
        <v>175</v>
      </c>
    </row>
    <row r="41" spans="1:12" ht="12.75" customHeight="1">
      <c r="A41" s="181">
        <v>1</v>
      </c>
      <c r="B41" s="181">
        <v>2</v>
      </c>
      <c r="C41" s="181">
        <v>3</v>
      </c>
      <c r="D41" s="181">
        <v>4</v>
      </c>
      <c r="E41" s="181">
        <v>5</v>
      </c>
      <c r="F41" s="181">
        <v>6</v>
      </c>
      <c r="G41" s="181">
        <v>7</v>
      </c>
      <c r="H41" s="181">
        <v>8</v>
      </c>
      <c r="I41" s="181">
        <v>9</v>
      </c>
      <c r="J41" s="181">
        <v>10</v>
      </c>
      <c r="K41" s="181">
        <v>11</v>
      </c>
      <c r="L41" s="181">
        <v>12</v>
      </c>
    </row>
    <row r="42" spans="1:12" ht="81" customHeight="1">
      <c r="A42" s="134" t="s">
        <v>94</v>
      </c>
      <c r="B42" s="134" t="s">
        <v>2</v>
      </c>
      <c r="C42" s="135" t="s">
        <v>3</v>
      </c>
      <c r="D42" s="134" t="s">
        <v>6</v>
      </c>
      <c r="E42" s="136" t="s">
        <v>96</v>
      </c>
      <c r="F42" s="136" t="s">
        <v>97</v>
      </c>
      <c r="G42" s="136" t="s">
        <v>98</v>
      </c>
      <c r="H42" s="136" t="s">
        <v>99</v>
      </c>
      <c r="I42" s="136" t="s">
        <v>100</v>
      </c>
      <c r="J42" s="136" t="s">
        <v>101</v>
      </c>
      <c r="K42" s="136" t="s">
        <v>176</v>
      </c>
      <c r="L42" s="12" t="s">
        <v>13</v>
      </c>
    </row>
    <row r="43" spans="1:11" ht="47.25" customHeight="1">
      <c r="A43" s="182" t="s">
        <v>14</v>
      </c>
      <c r="B43" s="183" t="s">
        <v>120</v>
      </c>
      <c r="C43" s="184" t="s">
        <v>177</v>
      </c>
      <c r="D43" s="185" t="s">
        <v>425</v>
      </c>
      <c r="E43" s="186"/>
      <c r="F43" s="187"/>
      <c r="G43" s="188"/>
      <c r="H43" s="189"/>
      <c r="I43" s="190"/>
      <c r="J43" s="190"/>
      <c r="K43" s="190"/>
    </row>
    <row r="44" spans="1:12" ht="12.75" customHeight="1">
      <c r="A44" s="178"/>
      <c r="B44" s="178"/>
      <c r="C44" s="178"/>
      <c r="D44" s="178"/>
      <c r="E44" s="178"/>
      <c r="F44" s="178"/>
      <c r="G44" s="178"/>
      <c r="H44" s="179" t="s">
        <v>53</v>
      </c>
      <c r="I44" s="191">
        <f>SUM(I43:I43)</f>
        <v>0</v>
      </c>
      <c r="J44" s="191">
        <f>SUM(J43:J43)</f>
        <v>0</v>
      </c>
      <c r="K44" s="191">
        <f>SUM(K43:K43)</f>
        <v>0</v>
      </c>
      <c r="L44" s="38"/>
    </row>
  </sheetData>
  <sheetProtection selectLockedCells="1" selectUnlockedCells="1"/>
  <printOptions horizontalCentered="1"/>
  <pageMargins left="0.7902777777777777" right="0.7902777777777777" top="0.9798611111111111" bottom="0.9798611111111111" header="0.5118055555555555" footer="0.5118055555555555"/>
  <pageSetup firstPageNumber="1" useFirstPageNumber="1" horizontalDpi="300" verticalDpi="300" orientation="landscape" paperSize="9" scale="57" r:id="rId1"/>
  <rowBreaks count="6" manualBreakCount="6">
    <brk id="8" max="255" man="1"/>
    <brk id="14" max="255" man="1"/>
    <brk id="18" max="255" man="1"/>
    <brk id="25" max="255" man="1"/>
    <brk id="29" max="255" man="1"/>
    <brk id="35" max="255" man="1"/>
  </rowBreaks>
</worksheet>
</file>

<file path=xl/worksheets/sheet4.xml><?xml version="1.0" encoding="utf-8"?>
<worksheet xmlns="http://schemas.openxmlformats.org/spreadsheetml/2006/main" xmlns:r="http://schemas.openxmlformats.org/officeDocument/2006/relationships">
  <dimension ref="A1:A1"/>
  <sheetViews>
    <sheetView defaultGridColor="0" zoomScale="88" zoomScaleNormal="88" zoomScaleSheetLayoutView="100" zoomScalePageLayoutView="0" colorId="8" workbookViewId="0" topLeftCell="A1">
      <selection activeCell="A1" activeCellId="1" sqref="E119:E141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defaultGridColor="0" zoomScale="88" zoomScaleNormal="88" zoomScaleSheetLayoutView="100" zoomScalePageLayoutView="0" colorId="8" workbookViewId="0" topLeftCell="A1">
      <selection activeCell="A1" activeCellId="1" sqref="E119:E141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defaultGridColor="0" zoomScale="88" zoomScaleNormal="88" zoomScaleSheetLayoutView="100" zoomScalePageLayoutView="0" colorId="8" workbookViewId="0" topLeftCell="A1">
      <selection activeCell="A1" activeCellId="1" sqref="E119:E141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defaultGridColor="0" zoomScale="88" zoomScaleNormal="88" zoomScaleSheetLayoutView="100" zoomScalePageLayoutView="0" colorId="8" workbookViewId="0" topLeftCell="A1">
      <selection activeCell="A1" activeCellId="1" sqref="E119:E141 A1"/>
    </sheetView>
  </sheetViews>
  <sheetFormatPr defaultColWidth="9.0039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W43"/>
  <sheetViews>
    <sheetView defaultGridColor="0" view="pageBreakPreview" zoomScaleSheetLayoutView="100" zoomScalePageLayoutView="0" colorId="8" workbookViewId="0" topLeftCell="A1">
      <selection activeCell="F29" sqref="F29:K42"/>
    </sheetView>
  </sheetViews>
  <sheetFormatPr defaultColWidth="11.50390625" defaultRowHeight="12.75"/>
  <cols>
    <col min="1" max="1" width="5.125" style="0" customWidth="1"/>
    <col min="2" max="2" width="13.25390625" style="0" customWidth="1"/>
    <col min="3" max="3" width="35.00390625" style="0" customWidth="1"/>
    <col min="4" max="7" width="8.875" style="0" customWidth="1"/>
    <col min="8" max="8" width="8.75390625" style="0" customWidth="1"/>
    <col min="9" max="9" width="12.00390625" style="0" customWidth="1"/>
    <col min="10" max="10" width="12.50390625" style="0" customWidth="1"/>
    <col min="11" max="11" width="14.375" style="0" customWidth="1"/>
    <col min="12" max="12" width="14.25390625" style="0" customWidth="1"/>
    <col min="13" max="255" width="8.875" style="0" customWidth="1"/>
  </cols>
  <sheetData>
    <row r="1" spans="2:3" ht="12.75" customHeight="1">
      <c r="B1" s="130"/>
      <c r="C1" s="192" t="s">
        <v>178</v>
      </c>
    </row>
    <row r="2" spans="1:12" s="4" customFormat="1" ht="12.75" customHeight="1">
      <c r="A2" s="7">
        <v>1</v>
      </c>
      <c r="B2" s="7">
        <v>2</v>
      </c>
      <c r="C2" s="7">
        <v>3</v>
      </c>
      <c r="D2" s="7">
        <v>5</v>
      </c>
      <c r="E2" s="7">
        <v>6</v>
      </c>
      <c r="F2" s="7">
        <v>7</v>
      </c>
      <c r="G2" s="7">
        <v>8</v>
      </c>
      <c r="H2" s="7">
        <v>9</v>
      </c>
      <c r="I2" s="7">
        <v>10</v>
      </c>
      <c r="J2" s="7">
        <v>11</v>
      </c>
      <c r="K2" s="7">
        <v>12</v>
      </c>
      <c r="L2" s="7">
        <v>13</v>
      </c>
    </row>
    <row r="3" spans="1:49" s="94" customFormat="1" ht="69" customHeight="1">
      <c r="A3" s="8" t="s">
        <v>1</v>
      </c>
      <c r="B3" s="193" t="s">
        <v>2</v>
      </c>
      <c r="C3" s="194" t="s">
        <v>3</v>
      </c>
      <c r="D3" s="10" t="s">
        <v>5</v>
      </c>
      <c r="E3" s="10" t="s">
        <v>6</v>
      </c>
      <c r="F3" s="10" t="s">
        <v>58</v>
      </c>
      <c r="G3" s="11" t="s">
        <v>59</v>
      </c>
      <c r="H3" s="10" t="s">
        <v>179</v>
      </c>
      <c r="I3" s="10" t="s">
        <v>48</v>
      </c>
      <c r="J3" s="10" t="s">
        <v>11</v>
      </c>
      <c r="K3" s="11" t="s">
        <v>62</v>
      </c>
      <c r="L3" s="12" t="s">
        <v>13</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14" s="4" customFormat="1" ht="61.5" customHeight="1">
      <c r="A4" s="195" t="s">
        <v>14</v>
      </c>
      <c r="B4" s="185"/>
      <c r="C4" s="196" t="s">
        <v>180</v>
      </c>
      <c r="D4" s="197" t="s">
        <v>181</v>
      </c>
      <c r="E4" s="198">
        <v>3000</v>
      </c>
      <c r="F4" s="199"/>
      <c r="G4" s="71"/>
      <c r="H4" s="200"/>
      <c r="I4" s="201"/>
      <c r="J4" s="201"/>
      <c r="K4" s="201"/>
      <c r="L4" s="71"/>
      <c r="M4" s="2"/>
      <c r="N4" s="202"/>
    </row>
    <row r="5" spans="1:14" s="4" customFormat="1" ht="47.25" customHeight="1">
      <c r="A5" s="195" t="s">
        <v>19</v>
      </c>
      <c r="B5" s="185"/>
      <c r="C5" s="196" t="s">
        <v>182</v>
      </c>
      <c r="D5" s="197" t="s">
        <v>181</v>
      </c>
      <c r="E5" s="198">
        <v>2000</v>
      </c>
      <c r="F5" s="199"/>
      <c r="G5" s="71"/>
      <c r="H5" s="200"/>
      <c r="I5" s="201"/>
      <c r="J5" s="201"/>
      <c r="K5" s="201"/>
      <c r="L5" s="71"/>
      <c r="M5" s="2"/>
      <c r="N5" s="202"/>
    </row>
    <row r="6" spans="1:14" s="4" customFormat="1" ht="49.5" customHeight="1">
      <c r="A6" s="195" t="s">
        <v>21</v>
      </c>
      <c r="B6" s="185"/>
      <c r="C6" s="196" t="s">
        <v>183</v>
      </c>
      <c r="D6" s="197" t="s">
        <v>181</v>
      </c>
      <c r="E6" s="198">
        <v>1000</v>
      </c>
      <c r="F6" s="199"/>
      <c r="G6" s="71"/>
      <c r="H6" s="200"/>
      <c r="I6" s="201"/>
      <c r="J6" s="201"/>
      <c r="K6" s="201"/>
      <c r="L6" s="71"/>
      <c r="M6" s="2"/>
      <c r="N6" s="202"/>
    </row>
    <row r="7" spans="1:12" s="4" customFormat="1" ht="12" customHeight="1">
      <c r="A7"/>
      <c r="B7" s="25"/>
      <c r="C7" s="203"/>
      <c r="D7" s="35"/>
      <c r="E7" s="35"/>
      <c r="F7" s="204"/>
      <c r="G7" s="205"/>
      <c r="H7" s="206" t="s">
        <v>45</v>
      </c>
      <c r="I7" s="207">
        <f>SUM(I4:I6)</f>
        <v>0</v>
      </c>
      <c r="J7" s="207">
        <f>SUM(J4:J6)</f>
        <v>0</v>
      </c>
      <c r="K7" s="207">
        <f>SUM(K4:K6)</f>
        <v>0</v>
      </c>
      <c r="L7" s="38"/>
    </row>
    <row r="8" spans="1:12" s="4" customFormat="1" ht="12" customHeight="1">
      <c r="A8" s="2"/>
      <c r="B8" s="25"/>
      <c r="C8" s="34"/>
      <c r="D8" s="35"/>
      <c r="E8" s="35"/>
      <c r="F8" s="2"/>
      <c r="G8" s="2"/>
      <c r="H8" s="38"/>
      <c r="I8" s="38"/>
      <c r="J8" s="40"/>
      <c r="K8" s="208"/>
      <c r="L8" s="41"/>
    </row>
    <row r="9" spans="1:12" s="4" customFormat="1" ht="12" customHeight="1">
      <c r="A9" s="2"/>
      <c r="B9" s="25"/>
      <c r="C9" s="34"/>
      <c r="D9" s="35"/>
      <c r="E9" s="35"/>
      <c r="F9" s="2"/>
      <c r="G9" s="2"/>
      <c r="H9" s="38"/>
      <c r="I9" s="38"/>
      <c r="J9" s="40"/>
      <c r="K9" s="208"/>
      <c r="L9" s="41"/>
    </row>
    <row r="10" spans="2:3" ht="12.75" customHeight="1">
      <c r="B10" s="130"/>
      <c r="C10" s="192" t="s">
        <v>184</v>
      </c>
    </row>
    <row r="11" spans="1:12" s="4" customFormat="1" ht="12.75" customHeight="1">
      <c r="A11" s="7">
        <v>1</v>
      </c>
      <c r="B11" s="7">
        <v>2</v>
      </c>
      <c r="C11" s="7">
        <v>3</v>
      </c>
      <c r="D11" s="7">
        <v>5</v>
      </c>
      <c r="E11" s="7">
        <v>6</v>
      </c>
      <c r="F11" s="7">
        <v>7</v>
      </c>
      <c r="G11" s="7">
        <v>8</v>
      </c>
      <c r="H11" s="7">
        <v>9</v>
      </c>
      <c r="I11" s="7">
        <v>10</v>
      </c>
      <c r="J11" s="7">
        <v>11</v>
      </c>
      <c r="K11" s="7">
        <v>12</v>
      </c>
      <c r="L11" s="7">
        <v>13</v>
      </c>
    </row>
    <row r="12" spans="1:49" s="94" customFormat="1" ht="63.75" customHeight="1">
      <c r="A12" s="59" t="s">
        <v>1</v>
      </c>
      <c r="B12" s="60" t="s">
        <v>2</v>
      </c>
      <c r="C12" s="209" t="s">
        <v>3</v>
      </c>
      <c r="D12" s="62" t="s">
        <v>5</v>
      </c>
      <c r="E12" s="62" t="s">
        <v>6</v>
      </c>
      <c r="F12" s="62" t="s">
        <v>58</v>
      </c>
      <c r="G12" s="63" t="s">
        <v>59</v>
      </c>
      <c r="H12" s="62" t="s">
        <v>179</v>
      </c>
      <c r="I12" s="62" t="s">
        <v>48</v>
      </c>
      <c r="J12" s="62" t="s">
        <v>11</v>
      </c>
      <c r="K12" s="63" t="s">
        <v>62</v>
      </c>
      <c r="L12" s="12" t="s">
        <v>13</v>
      </c>
      <c r="M12" s="13"/>
      <c r="N12" s="13"/>
      <c r="O12" s="13"/>
      <c r="P12" s="13"/>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14" s="4" customFormat="1" ht="48" customHeight="1">
      <c r="A13" s="195" t="s">
        <v>14</v>
      </c>
      <c r="B13" s="210" t="s">
        <v>154</v>
      </c>
      <c r="C13" s="196" t="s">
        <v>185</v>
      </c>
      <c r="D13" s="185" t="s">
        <v>18</v>
      </c>
      <c r="E13" s="211">
        <v>300</v>
      </c>
      <c r="F13" s="211"/>
      <c r="G13" s="71"/>
      <c r="H13" s="189"/>
      <c r="I13" s="190"/>
      <c r="J13" s="190"/>
      <c r="K13" s="190"/>
      <c r="L13" s="212"/>
      <c r="M13" s="2"/>
      <c r="N13" s="202"/>
    </row>
    <row r="14" spans="1:14" s="4" customFormat="1" ht="48" customHeight="1">
      <c r="A14" s="195" t="s">
        <v>19</v>
      </c>
      <c r="B14" s="210" t="s">
        <v>154</v>
      </c>
      <c r="C14" s="196" t="s">
        <v>186</v>
      </c>
      <c r="D14" s="185" t="s">
        <v>18</v>
      </c>
      <c r="E14" s="211">
        <v>30</v>
      </c>
      <c r="F14" s="211"/>
      <c r="G14" s="71"/>
      <c r="H14" s="189"/>
      <c r="I14" s="190"/>
      <c r="J14" s="190"/>
      <c r="K14" s="190"/>
      <c r="L14" s="212"/>
      <c r="M14" s="2"/>
      <c r="N14" s="202"/>
    </row>
    <row r="15" spans="1:14" s="4" customFormat="1" ht="60" customHeight="1">
      <c r="A15" s="195" t="s">
        <v>21</v>
      </c>
      <c r="B15" s="210" t="s">
        <v>187</v>
      </c>
      <c r="C15" s="196" t="s">
        <v>188</v>
      </c>
      <c r="D15" s="185" t="s">
        <v>18</v>
      </c>
      <c r="E15" s="211">
        <v>20</v>
      </c>
      <c r="F15" s="211"/>
      <c r="G15" s="211"/>
      <c r="H15" s="189"/>
      <c r="I15" s="190"/>
      <c r="J15" s="190"/>
      <c r="K15" s="190"/>
      <c r="L15" s="212"/>
      <c r="M15" s="2"/>
      <c r="N15" s="202"/>
    </row>
    <row r="16" spans="1:14" s="4" customFormat="1" ht="26.25" customHeight="1">
      <c r="A16" s="195" t="s">
        <v>24</v>
      </c>
      <c r="B16" s="210" t="s">
        <v>187</v>
      </c>
      <c r="C16" s="196" t="s">
        <v>189</v>
      </c>
      <c r="D16" s="185" t="s">
        <v>18</v>
      </c>
      <c r="E16" s="211">
        <v>5</v>
      </c>
      <c r="F16" s="211"/>
      <c r="G16" s="71"/>
      <c r="H16" s="189"/>
      <c r="I16" s="190"/>
      <c r="J16" s="190"/>
      <c r="K16" s="190"/>
      <c r="L16" s="212"/>
      <c r="M16" s="2"/>
      <c r="N16" s="202"/>
    </row>
    <row r="17" spans="1:14" s="4" customFormat="1" ht="48" customHeight="1">
      <c r="A17" s="195" t="s">
        <v>26</v>
      </c>
      <c r="B17" s="210" t="s">
        <v>154</v>
      </c>
      <c r="C17" s="196" t="s">
        <v>190</v>
      </c>
      <c r="D17" s="185" t="s">
        <v>18</v>
      </c>
      <c r="E17" s="211">
        <v>80</v>
      </c>
      <c r="F17" s="213"/>
      <c r="G17" s="214"/>
      <c r="H17" s="215"/>
      <c r="I17" s="216"/>
      <c r="J17" s="216"/>
      <c r="K17" s="216"/>
      <c r="L17" s="212"/>
      <c r="M17" s="2"/>
      <c r="N17" s="202"/>
    </row>
    <row r="18" spans="1:14" s="4" customFormat="1" ht="31.5" customHeight="1">
      <c r="A18" s="195" t="s">
        <v>29</v>
      </c>
      <c r="B18" s="217" t="s">
        <v>120</v>
      </c>
      <c r="C18" s="218" t="s">
        <v>191</v>
      </c>
      <c r="D18" s="219" t="s">
        <v>79</v>
      </c>
      <c r="E18" s="220">
        <v>700</v>
      </c>
      <c r="F18" s="220"/>
      <c r="G18" s="211"/>
      <c r="H18" s="189"/>
      <c r="I18" s="190"/>
      <c r="J18" s="190"/>
      <c r="K18" s="190"/>
      <c r="L18" s="212"/>
      <c r="M18" s="2"/>
      <c r="N18" s="202"/>
    </row>
    <row r="19" spans="1:14" s="4" customFormat="1" ht="93" customHeight="1">
      <c r="A19" s="195" t="s">
        <v>32</v>
      </c>
      <c r="B19" s="221" t="s">
        <v>30</v>
      </c>
      <c r="C19" s="196" t="s">
        <v>192</v>
      </c>
      <c r="D19" s="222" t="s">
        <v>193</v>
      </c>
      <c r="E19" s="197">
        <v>3</v>
      </c>
      <c r="F19" s="223"/>
      <c r="G19" s="185"/>
      <c r="H19" s="189"/>
      <c r="I19" s="190"/>
      <c r="J19" s="190"/>
      <c r="K19" s="190"/>
      <c r="L19" s="212"/>
      <c r="M19" s="2"/>
      <c r="N19" s="202"/>
    </row>
    <row r="20" spans="1:14" s="4" customFormat="1" ht="105" customHeight="1">
      <c r="A20" s="195" t="s">
        <v>36</v>
      </c>
      <c r="B20" s="221" t="s">
        <v>30</v>
      </c>
      <c r="C20" s="196" t="s">
        <v>194</v>
      </c>
      <c r="D20" s="224" t="s">
        <v>195</v>
      </c>
      <c r="E20" s="197">
        <v>400</v>
      </c>
      <c r="F20" s="223"/>
      <c r="G20" s="185"/>
      <c r="H20" s="189"/>
      <c r="I20" s="190"/>
      <c r="J20" s="190"/>
      <c r="K20" s="190"/>
      <c r="L20" s="212"/>
      <c r="M20" s="2"/>
      <c r="N20" s="202"/>
    </row>
    <row r="21" spans="1:14" s="4" customFormat="1" ht="45.75" customHeight="1">
      <c r="A21" s="195" t="s">
        <v>38</v>
      </c>
      <c r="B21" s="221" t="s">
        <v>120</v>
      </c>
      <c r="C21" s="196" t="s">
        <v>196</v>
      </c>
      <c r="D21" s="224" t="s">
        <v>18</v>
      </c>
      <c r="E21" s="224">
        <v>400</v>
      </c>
      <c r="F21" s="225"/>
      <c r="G21" s="226"/>
      <c r="H21" s="227"/>
      <c r="I21" s="228"/>
      <c r="J21" s="228"/>
      <c r="K21" s="228"/>
      <c r="L21" s="71"/>
      <c r="M21" s="2"/>
      <c r="N21" s="202"/>
    </row>
    <row r="22" spans="1:14" s="4" customFormat="1" ht="47.25" customHeight="1">
      <c r="A22" s="195" t="s">
        <v>40</v>
      </c>
      <c r="B22" s="221" t="s">
        <v>120</v>
      </c>
      <c r="C22" s="196" t="s">
        <v>197</v>
      </c>
      <c r="D22" s="224" t="s">
        <v>18</v>
      </c>
      <c r="E22" s="224">
        <v>100</v>
      </c>
      <c r="F22" s="225"/>
      <c r="G22" s="226"/>
      <c r="H22" s="227"/>
      <c r="I22" s="228"/>
      <c r="J22" s="228"/>
      <c r="K22" s="228"/>
      <c r="L22" s="71"/>
      <c r="M22" s="2"/>
      <c r="N22" s="202"/>
    </row>
    <row r="23" spans="1:14" s="4" customFormat="1" ht="47.25" customHeight="1">
      <c r="A23" s="195" t="s">
        <v>42</v>
      </c>
      <c r="B23" s="221" t="s">
        <v>120</v>
      </c>
      <c r="C23" s="196" t="s">
        <v>198</v>
      </c>
      <c r="D23" s="224" t="s">
        <v>18</v>
      </c>
      <c r="E23" s="224">
        <v>20</v>
      </c>
      <c r="F23" s="225"/>
      <c r="G23" s="226"/>
      <c r="H23" s="227"/>
      <c r="I23" s="228"/>
      <c r="J23" s="228"/>
      <c r="K23" s="228"/>
      <c r="L23" s="71"/>
      <c r="M23" s="2"/>
      <c r="N23" s="202"/>
    </row>
    <row r="24" spans="1:12" s="4" customFormat="1" ht="12" customHeight="1">
      <c r="A24"/>
      <c r="B24" s="229"/>
      <c r="C24" s="34"/>
      <c r="D24" s="35"/>
      <c r="E24" s="35"/>
      <c r="F24" s="2"/>
      <c r="G24" s="205"/>
      <c r="H24" s="74" t="s">
        <v>45</v>
      </c>
      <c r="I24" s="230">
        <f>SUM(I13:I23)</f>
        <v>0</v>
      </c>
      <c r="J24" s="230">
        <f>SUM(J13:J23)</f>
        <v>0</v>
      </c>
      <c r="K24" s="230">
        <f>SUM(K13:K23)</f>
        <v>0</v>
      </c>
      <c r="L24" s="38"/>
    </row>
    <row r="26" spans="2:3" ht="12.75" customHeight="1">
      <c r="B26" s="130"/>
      <c r="C26" s="192" t="s">
        <v>199</v>
      </c>
    </row>
    <row r="27" spans="1:12" s="4" customFormat="1" ht="12.75" customHeight="1">
      <c r="A27" s="7">
        <v>1</v>
      </c>
      <c r="B27" s="7">
        <v>2</v>
      </c>
      <c r="C27" s="7">
        <v>3</v>
      </c>
      <c r="D27" s="7">
        <v>5</v>
      </c>
      <c r="E27" s="7">
        <v>6</v>
      </c>
      <c r="F27" s="7">
        <v>7</v>
      </c>
      <c r="G27" s="7">
        <v>8</v>
      </c>
      <c r="H27" s="7">
        <v>9</v>
      </c>
      <c r="I27" s="7">
        <v>10</v>
      </c>
      <c r="J27" s="7">
        <v>11</v>
      </c>
      <c r="K27" s="7">
        <v>12</v>
      </c>
      <c r="L27" s="7">
        <v>13</v>
      </c>
    </row>
    <row r="28" spans="1:49" s="94" customFormat="1" ht="66.75" customHeight="1">
      <c r="A28" s="8" t="s">
        <v>1</v>
      </c>
      <c r="B28" s="193" t="s">
        <v>2</v>
      </c>
      <c r="C28" s="194" t="s">
        <v>3</v>
      </c>
      <c r="D28" s="10" t="s">
        <v>5</v>
      </c>
      <c r="E28" s="10" t="s">
        <v>6</v>
      </c>
      <c r="F28" s="10" t="s">
        <v>58</v>
      </c>
      <c r="G28" s="11" t="s">
        <v>59</v>
      </c>
      <c r="H28" s="10" t="s">
        <v>179</v>
      </c>
      <c r="I28" s="10" t="s">
        <v>48</v>
      </c>
      <c r="J28" s="10" t="s">
        <v>11</v>
      </c>
      <c r="K28" s="11" t="s">
        <v>200</v>
      </c>
      <c r="L28" s="12" t="s">
        <v>13</v>
      </c>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14" s="236" customFormat="1" ht="302.25" customHeight="1">
      <c r="A29" s="231" t="s">
        <v>14</v>
      </c>
      <c r="B29" s="232" t="s">
        <v>154</v>
      </c>
      <c r="C29" s="151" t="s">
        <v>201</v>
      </c>
      <c r="D29" s="233" t="s">
        <v>18</v>
      </c>
      <c r="E29" s="234">
        <v>150</v>
      </c>
      <c r="F29" s="152"/>
      <c r="G29" s="152"/>
      <c r="H29" s="156"/>
      <c r="I29" s="157"/>
      <c r="J29" s="157"/>
      <c r="K29" s="157"/>
      <c r="L29" s="235"/>
      <c r="M29" s="109"/>
      <c r="N29" s="109"/>
    </row>
    <row r="30" spans="1:14" s="4" customFormat="1" ht="273" customHeight="1">
      <c r="A30" s="231" t="s">
        <v>19</v>
      </c>
      <c r="B30" s="232" t="s">
        <v>154</v>
      </c>
      <c r="C30" s="151" t="s">
        <v>202</v>
      </c>
      <c r="D30" s="233" t="s">
        <v>18</v>
      </c>
      <c r="E30" s="234">
        <v>500</v>
      </c>
      <c r="F30" s="152"/>
      <c r="G30" s="152"/>
      <c r="H30" s="156"/>
      <c r="I30" s="157"/>
      <c r="J30" s="157"/>
      <c r="K30" s="157"/>
      <c r="L30" s="235"/>
      <c r="M30" s="2"/>
      <c r="N30" s="202"/>
    </row>
    <row r="31" spans="1:14" s="4" customFormat="1" ht="156" customHeight="1">
      <c r="A31" s="231" t="s">
        <v>203</v>
      </c>
      <c r="B31" s="232" t="s">
        <v>154</v>
      </c>
      <c r="C31" s="151" t="s">
        <v>204</v>
      </c>
      <c r="D31" s="233" t="s">
        <v>18</v>
      </c>
      <c r="E31" s="234">
        <v>800</v>
      </c>
      <c r="F31" s="152"/>
      <c r="G31" s="152"/>
      <c r="H31" s="156"/>
      <c r="I31" s="157"/>
      <c r="J31" s="157"/>
      <c r="K31" s="157"/>
      <c r="L31" s="235"/>
      <c r="M31" s="2"/>
      <c r="N31" s="202"/>
    </row>
    <row r="32" spans="1:14" s="4" customFormat="1" ht="112.5" customHeight="1">
      <c r="A32" s="231" t="s">
        <v>24</v>
      </c>
      <c r="B32" s="232"/>
      <c r="C32" s="151" t="s">
        <v>205</v>
      </c>
      <c r="D32" s="233" t="s">
        <v>18</v>
      </c>
      <c r="E32" s="234">
        <v>120</v>
      </c>
      <c r="F32" s="237"/>
      <c r="G32" s="152"/>
      <c r="H32" s="156"/>
      <c r="I32" s="157"/>
      <c r="J32" s="157"/>
      <c r="K32" s="157"/>
      <c r="L32" s="238"/>
      <c r="M32" s="2"/>
      <c r="N32" s="202"/>
    </row>
    <row r="33" spans="1:12" s="4" customFormat="1" ht="117" customHeight="1">
      <c r="A33" s="231" t="s">
        <v>26</v>
      </c>
      <c r="B33" s="232" t="s">
        <v>154</v>
      </c>
      <c r="C33" s="239" t="s">
        <v>206</v>
      </c>
      <c r="D33" s="152" t="s">
        <v>64</v>
      </c>
      <c r="E33" s="234">
        <v>10</v>
      </c>
      <c r="F33" s="237"/>
      <c r="G33" s="152"/>
      <c r="H33" s="156"/>
      <c r="I33" s="157"/>
      <c r="J33" s="157"/>
      <c r="K33" s="157"/>
      <c r="L33" s="238"/>
    </row>
    <row r="34" spans="1:12" s="4" customFormat="1" ht="122.25" customHeight="1">
      <c r="A34" s="231" t="s">
        <v>29</v>
      </c>
      <c r="B34" s="232" t="s">
        <v>154</v>
      </c>
      <c r="C34" s="151" t="s">
        <v>207</v>
      </c>
      <c r="D34" s="152" t="s">
        <v>64</v>
      </c>
      <c r="E34" s="234">
        <v>400</v>
      </c>
      <c r="F34" s="237"/>
      <c r="G34" s="152"/>
      <c r="H34" s="156"/>
      <c r="I34" s="157"/>
      <c r="J34" s="157"/>
      <c r="K34" s="157"/>
      <c r="L34" s="238"/>
    </row>
    <row r="35" spans="1:12" s="4" customFormat="1" ht="81.75" customHeight="1">
      <c r="A35" s="231" t="s">
        <v>32</v>
      </c>
      <c r="B35" s="232" t="s">
        <v>208</v>
      </c>
      <c r="C35" s="239" t="s">
        <v>209</v>
      </c>
      <c r="D35" s="152" t="s">
        <v>64</v>
      </c>
      <c r="E35" s="152">
        <v>200</v>
      </c>
      <c r="F35" s="152"/>
      <c r="G35" s="155"/>
      <c r="H35" s="156"/>
      <c r="I35" s="157"/>
      <c r="J35" s="157"/>
      <c r="K35" s="157"/>
      <c r="L35" s="235"/>
    </row>
    <row r="36" spans="1:12" s="4" customFormat="1" ht="63.75" customHeight="1">
      <c r="A36" s="231" t="s">
        <v>36</v>
      </c>
      <c r="B36" s="232"/>
      <c r="C36" s="239" t="s">
        <v>210</v>
      </c>
      <c r="D36" s="152" t="s">
        <v>18</v>
      </c>
      <c r="E36" s="152">
        <v>200</v>
      </c>
      <c r="F36" s="152"/>
      <c r="G36" s="155"/>
      <c r="H36" s="156"/>
      <c r="I36" s="157"/>
      <c r="J36" s="157"/>
      <c r="K36" s="157"/>
      <c r="L36" s="235"/>
    </row>
    <row r="37" spans="1:12" s="4" customFormat="1" ht="156" customHeight="1">
      <c r="A37" s="231" t="s">
        <v>38</v>
      </c>
      <c r="B37" s="231" t="s">
        <v>30</v>
      </c>
      <c r="C37" s="151" t="s">
        <v>211</v>
      </c>
      <c r="D37" s="233" t="s">
        <v>64</v>
      </c>
      <c r="E37" s="233">
        <v>450</v>
      </c>
      <c r="F37" s="233"/>
      <c r="G37" s="152"/>
      <c r="H37" s="240"/>
      <c r="I37" s="241"/>
      <c r="J37" s="241"/>
      <c r="K37" s="241"/>
      <c r="L37" s="242"/>
    </row>
    <row r="38" spans="1:12" ht="67.5" customHeight="1">
      <c r="A38" s="95" t="s">
        <v>40</v>
      </c>
      <c r="B38" s="95" t="s">
        <v>66</v>
      </c>
      <c r="C38" s="139" t="s">
        <v>212</v>
      </c>
      <c r="D38" s="162" t="s">
        <v>64</v>
      </c>
      <c r="E38" s="162">
        <v>1600</v>
      </c>
      <c r="F38" s="162"/>
      <c r="G38" s="140"/>
      <c r="H38" s="243"/>
      <c r="I38" s="244"/>
      <c r="J38" s="244"/>
      <c r="K38" s="244"/>
      <c r="L38" s="245"/>
    </row>
    <row r="39" spans="1:12" ht="155.25" customHeight="1">
      <c r="A39" s="95" t="s">
        <v>42</v>
      </c>
      <c r="B39" s="246" t="s">
        <v>213</v>
      </c>
      <c r="C39" s="139" t="s">
        <v>214</v>
      </c>
      <c r="D39" s="162" t="s">
        <v>79</v>
      </c>
      <c r="E39" s="162">
        <v>300</v>
      </c>
      <c r="F39" s="162"/>
      <c r="G39" s="140"/>
      <c r="H39" s="243"/>
      <c r="I39" s="244"/>
      <c r="J39" s="244"/>
      <c r="K39" s="244"/>
      <c r="L39" s="245"/>
    </row>
    <row r="40" spans="1:12" ht="200.25" customHeight="1">
      <c r="A40" s="95" t="s">
        <v>88</v>
      </c>
      <c r="B40" s="246" t="s">
        <v>213</v>
      </c>
      <c r="C40" s="170" t="s">
        <v>215</v>
      </c>
      <c r="D40" s="162" t="s">
        <v>79</v>
      </c>
      <c r="E40" s="162">
        <v>300</v>
      </c>
      <c r="F40" s="162"/>
      <c r="G40" s="140"/>
      <c r="H40" s="243"/>
      <c r="I40" s="244"/>
      <c r="J40" s="244"/>
      <c r="K40" s="244"/>
      <c r="L40" s="245"/>
    </row>
    <row r="41" spans="1:12" ht="205.5" customHeight="1">
      <c r="A41" s="95" t="s">
        <v>90</v>
      </c>
      <c r="B41" s="246" t="s">
        <v>213</v>
      </c>
      <c r="C41" s="139" t="s">
        <v>216</v>
      </c>
      <c r="D41" s="162" t="s">
        <v>217</v>
      </c>
      <c r="E41" s="162">
        <v>2500</v>
      </c>
      <c r="F41" s="162"/>
      <c r="G41" s="140"/>
      <c r="H41" s="243"/>
      <c r="I41" s="244"/>
      <c r="J41" s="244"/>
      <c r="K41" s="244"/>
      <c r="L41" s="245"/>
    </row>
    <row r="42" spans="1:12" ht="129" customHeight="1">
      <c r="A42" s="95" t="s">
        <v>123</v>
      </c>
      <c r="B42" s="246" t="s">
        <v>213</v>
      </c>
      <c r="C42" s="247" t="s">
        <v>218</v>
      </c>
      <c r="D42" s="162" t="s">
        <v>219</v>
      </c>
      <c r="E42" s="173">
        <v>250</v>
      </c>
      <c r="F42" s="248"/>
      <c r="G42" s="249"/>
      <c r="H42" s="243"/>
      <c r="I42" s="244"/>
      <c r="J42" s="244"/>
      <c r="K42" s="244"/>
      <c r="L42" s="245"/>
    </row>
    <row r="43" spans="8:11" ht="13.5">
      <c r="H43" s="74" t="s">
        <v>45</v>
      </c>
      <c r="I43" s="230">
        <f>SUM(I29:I42)</f>
        <v>0</v>
      </c>
      <c r="J43" s="230">
        <f>SUM(J29:J42)</f>
        <v>0</v>
      </c>
      <c r="K43" s="230">
        <f>SUM(K29:K42)</f>
        <v>0</v>
      </c>
    </row>
    <row r="65517" ht="12.75" customHeight="1"/>
  </sheetData>
  <sheetProtection selectLockedCells="1" selectUnlockedCells="1"/>
  <printOptions horizontalCentered="1"/>
  <pageMargins left="0.7902777777777777" right="0.7902777777777777" top="0.9798611111111111" bottom="0.9798611111111111" header="0.5118055555555555" footer="0.5118055555555555"/>
  <pageSetup firstPageNumber="1" useFirstPageNumber="1" horizontalDpi="300" verticalDpi="300" orientation="landscape" paperSize="9" scale="63" r:id="rId1"/>
  <rowBreaks count="4" manualBreakCount="4">
    <brk id="8" max="255" man="1"/>
    <brk id="18" max="255" man="1"/>
    <brk id="25" max="255" man="1"/>
    <brk id="30" max="255" man="1"/>
  </rowBreaks>
</worksheet>
</file>

<file path=xl/worksheets/sheet9.xml><?xml version="1.0" encoding="utf-8"?>
<worksheet xmlns="http://schemas.openxmlformats.org/spreadsheetml/2006/main" xmlns:r="http://schemas.openxmlformats.org/officeDocument/2006/relationships">
  <dimension ref="A1:AX150"/>
  <sheetViews>
    <sheetView defaultGridColor="0" view="pageBreakPreview" zoomScaleSheetLayoutView="100" zoomScalePageLayoutView="0" colorId="8" workbookViewId="0" topLeftCell="A1">
      <selection activeCell="F4" sqref="F4:F49"/>
    </sheetView>
  </sheetViews>
  <sheetFormatPr defaultColWidth="9.00390625" defaultRowHeight="12.75"/>
  <cols>
    <col min="1" max="1" width="5.50390625" style="0" customWidth="1"/>
    <col min="2" max="2" width="11.875" style="0" customWidth="1"/>
    <col min="3" max="3" width="53.125" style="0" customWidth="1"/>
    <col min="4" max="4" width="10.50390625" style="0" customWidth="1"/>
    <col min="7" max="7" width="10.50390625" style="0" customWidth="1"/>
    <col min="9" max="9" width="13.25390625" style="0" customWidth="1"/>
    <col min="10" max="10" width="12.875" style="0" customWidth="1"/>
    <col min="11" max="11" width="13.50390625" style="0" customWidth="1"/>
    <col min="12" max="12" width="16.25390625" style="0" customWidth="1"/>
    <col min="13" max="13" width="15.875" style="0" customWidth="1"/>
  </cols>
  <sheetData>
    <row r="1" spans="1:16" ht="12.75" customHeight="1">
      <c r="A1" s="250"/>
      <c r="B1" s="250"/>
      <c r="C1" s="192" t="s">
        <v>220</v>
      </c>
      <c r="D1" s="251"/>
      <c r="E1" s="250"/>
      <c r="F1" s="250"/>
      <c r="G1" s="250"/>
      <c r="H1" s="250"/>
      <c r="I1" s="250"/>
      <c r="J1" s="250"/>
      <c r="K1" s="250"/>
      <c r="L1" s="250"/>
      <c r="M1" s="250"/>
      <c r="N1" s="250"/>
      <c r="O1" s="250"/>
      <c r="P1" s="250"/>
    </row>
    <row r="2" spans="1:16" ht="14.25" customHeight="1">
      <c r="A2" s="252">
        <v>1</v>
      </c>
      <c r="B2" s="252">
        <v>2</v>
      </c>
      <c r="C2" s="252">
        <v>3</v>
      </c>
      <c r="D2" s="252">
        <v>4</v>
      </c>
      <c r="E2" s="252">
        <v>5</v>
      </c>
      <c r="F2" s="252">
        <v>6</v>
      </c>
      <c r="G2" s="252">
        <v>7</v>
      </c>
      <c r="H2" s="252">
        <v>8</v>
      </c>
      <c r="I2" s="252">
        <v>9</v>
      </c>
      <c r="J2" s="252">
        <v>10</v>
      </c>
      <c r="K2" s="252">
        <v>11</v>
      </c>
      <c r="L2" s="252">
        <v>12</v>
      </c>
      <c r="M2" s="253"/>
      <c r="N2" s="250"/>
      <c r="O2" s="250"/>
      <c r="P2" s="250"/>
    </row>
    <row r="3" spans="1:16" ht="75.75" customHeight="1">
      <c r="A3" s="254" t="s">
        <v>94</v>
      </c>
      <c r="B3" s="254" t="s">
        <v>2</v>
      </c>
      <c r="C3" s="254" t="s">
        <v>47</v>
      </c>
      <c r="D3" s="254" t="s">
        <v>95</v>
      </c>
      <c r="E3" s="254" t="s">
        <v>6</v>
      </c>
      <c r="F3" s="255" t="s">
        <v>96</v>
      </c>
      <c r="G3" s="255" t="s">
        <v>97</v>
      </c>
      <c r="H3" s="255" t="s">
        <v>98</v>
      </c>
      <c r="I3" s="255" t="s">
        <v>99</v>
      </c>
      <c r="J3" s="255" t="s">
        <v>100</v>
      </c>
      <c r="K3" s="255" t="s">
        <v>101</v>
      </c>
      <c r="L3" s="255" t="s">
        <v>176</v>
      </c>
      <c r="M3" s="253"/>
      <c r="N3" s="250"/>
      <c r="O3" s="250"/>
      <c r="P3" s="250"/>
    </row>
    <row r="4" spans="1:16" ht="45.75" customHeight="1">
      <c r="A4" s="256" t="s">
        <v>14</v>
      </c>
      <c r="B4" s="257" t="s">
        <v>15</v>
      </c>
      <c r="C4" s="139" t="s">
        <v>221</v>
      </c>
      <c r="D4" s="140" t="s">
        <v>222</v>
      </c>
      <c r="E4" s="258">
        <v>120</v>
      </c>
      <c r="F4" s="140"/>
      <c r="G4" s="168"/>
      <c r="H4" s="140"/>
      <c r="I4" s="243"/>
      <c r="J4" s="244"/>
      <c r="K4" s="244"/>
      <c r="L4" s="244"/>
      <c r="M4" s="259"/>
      <c r="N4" s="250"/>
      <c r="O4" s="250"/>
      <c r="P4" s="250"/>
    </row>
    <row r="5" spans="1:16" ht="45.75" customHeight="1">
      <c r="A5" s="256" t="s">
        <v>19</v>
      </c>
      <c r="B5" s="257" t="s">
        <v>15</v>
      </c>
      <c r="C5" s="139" t="s">
        <v>223</v>
      </c>
      <c r="D5" s="140" t="s">
        <v>222</v>
      </c>
      <c r="E5" s="258">
        <v>200</v>
      </c>
      <c r="F5" s="140"/>
      <c r="G5" s="168"/>
      <c r="H5" s="140"/>
      <c r="I5" s="243"/>
      <c r="J5" s="244"/>
      <c r="K5" s="244"/>
      <c r="L5" s="244"/>
      <c r="M5" s="259"/>
      <c r="N5" s="250"/>
      <c r="O5" s="250"/>
      <c r="P5" s="250"/>
    </row>
    <row r="6" spans="1:16" ht="45.75" customHeight="1">
      <c r="A6" s="256" t="s">
        <v>21</v>
      </c>
      <c r="B6" s="257" t="s">
        <v>15</v>
      </c>
      <c r="C6" s="139" t="s">
        <v>224</v>
      </c>
      <c r="D6" s="140" t="s">
        <v>222</v>
      </c>
      <c r="E6" s="258">
        <v>100</v>
      </c>
      <c r="F6" s="140"/>
      <c r="G6" s="168"/>
      <c r="H6" s="140"/>
      <c r="I6" s="243"/>
      <c r="J6" s="244"/>
      <c r="K6" s="244"/>
      <c r="L6" s="244"/>
      <c r="M6" s="259"/>
      <c r="N6" s="250"/>
      <c r="O6" s="250"/>
      <c r="P6" s="250"/>
    </row>
    <row r="7" spans="1:16" ht="31.5" customHeight="1">
      <c r="A7" s="256" t="s">
        <v>24</v>
      </c>
      <c r="B7" s="256" t="s">
        <v>225</v>
      </c>
      <c r="C7" s="139" t="s">
        <v>226</v>
      </c>
      <c r="D7" s="260"/>
      <c r="E7" s="258">
        <v>40</v>
      </c>
      <c r="F7" s="162"/>
      <c r="G7" s="168"/>
      <c r="H7" s="140"/>
      <c r="I7" s="243"/>
      <c r="J7" s="244"/>
      <c r="K7" s="244"/>
      <c r="L7" s="244"/>
      <c r="M7" s="259"/>
      <c r="N7" s="250"/>
      <c r="O7" s="250"/>
      <c r="P7" s="250"/>
    </row>
    <row r="8" spans="1:16" ht="31.5" customHeight="1">
      <c r="A8" s="261" t="s">
        <v>26</v>
      </c>
      <c r="B8" s="261" t="s">
        <v>225</v>
      </c>
      <c r="C8" s="262" t="s">
        <v>227</v>
      </c>
      <c r="D8" s="260"/>
      <c r="E8" s="258">
        <v>15</v>
      </c>
      <c r="F8" s="263"/>
      <c r="G8" s="168"/>
      <c r="H8" s="140"/>
      <c r="I8" s="243"/>
      <c r="J8" s="244"/>
      <c r="K8" s="244"/>
      <c r="L8" s="244"/>
      <c r="M8" s="259"/>
      <c r="N8" s="250"/>
      <c r="O8" s="250"/>
      <c r="P8" s="250"/>
    </row>
    <row r="9" spans="1:16" ht="59.25" customHeight="1">
      <c r="A9" s="256" t="s">
        <v>29</v>
      </c>
      <c r="B9" s="257" t="s">
        <v>15</v>
      </c>
      <c r="C9" s="151" t="s">
        <v>228</v>
      </c>
      <c r="D9" s="260"/>
      <c r="E9" s="258">
        <v>200</v>
      </c>
      <c r="F9" s="162"/>
      <c r="G9" s="168"/>
      <c r="H9" s="140"/>
      <c r="I9" s="243"/>
      <c r="J9" s="244"/>
      <c r="K9" s="244"/>
      <c r="L9" s="244"/>
      <c r="M9" s="259"/>
      <c r="N9" s="250"/>
      <c r="O9" s="250"/>
      <c r="P9" s="250"/>
    </row>
    <row r="10" spans="1:16" ht="96" customHeight="1">
      <c r="A10" s="256" t="s">
        <v>32</v>
      </c>
      <c r="B10" s="257" t="s">
        <v>15</v>
      </c>
      <c r="C10" s="151" t="s">
        <v>229</v>
      </c>
      <c r="D10" s="247"/>
      <c r="E10" s="258">
        <v>100</v>
      </c>
      <c r="F10" s="162"/>
      <c r="G10" s="168"/>
      <c r="H10" s="140"/>
      <c r="I10" s="243"/>
      <c r="J10" s="244"/>
      <c r="K10" s="244"/>
      <c r="L10" s="244"/>
      <c r="M10" s="264"/>
      <c r="N10" s="250"/>
      <c r="O10" s="250"/>
      <c r="P10" s="250"/>
    </row>
    <row r="11" spans="1:16" ht="88.5" customHeight="1">
      <c r="A11" s="256" t="s">
        <v>36</v>
      </c>
      <c r="B11" s="257" t="s">
        <v>30</v>
      </c>
      <c r="C11" s="144" t="s">
        <v>230</v>
      </c>
      <c r="D11" s="247"/>
      <c r="E11" s="258">
        <v>120</v>
      </c>
      <c r="F11" s="162"/>
      <c r="G11" s="168"/>
      <c r="H11" s="140"/>
      <c r="I11" s="243"/>
      <c r="J11" s="244"/>
      <c r="K11" s="244"/>
      <c r="L11" s="244"/>
      <c r="M11" s="264"/>
      <c r="N11" s="250"/>
      <c r="O11" s="250"/>
      <c r="P11" s="250"/>
    </row>
    <row r="12" spans="1:16" ht="112.5" customHeight="1">
      <c r="A12" s="256" t="s">
        <v>38</v>
      </c>
      <c r="B12" s="257" t="s">
        <v>30</v>
      </c>
      <c r="C12" s="144" t="s">
        <v>231</v>
      </c>
      <c r="D12" s="247"/>
      <c r="E12" s="258">
        <v>800</v>
      </c>
      <c r="F12" s="162"/>
      <c r="G12" s="168"/>
      <c r="H12" s="140"/>
      <c r="I12" s="243"/>
      <c r="J12" s="244"/>
      <c r="K12" s="244"/>
      <c r="L12" s="244"/>
      <c r="M12" s="264"/>
      <c r="N12" s="250"/>
      <c r="O12" s="250"/>
      <c r="P12" s="250"/>
    </row>
    <row r="13" spans="1:16" ht="158.25" customHeight="1">
      <c r="A13" s="256" t="s">
        <v>40</v>
      </c>
      <c r="B13" s="257" t="s">
        <v>30</v>
      </c>
      <c r="C13" s="144" t="s">
        <v>232</v>
      </c>
      <c r="D13" s="247"/>
      <c r="E13" s="258">
        <v>100</v>
      </c>
      <c r="F13" s="162"/>
      <c r="G13" s="168"/>
      <c r="H13" s="140"/>
      <c r="I13" s="243"/>
      <c r="J13" s="244"/>
      <c r="K13" s="244"/>
      <c r="L13" s="244"/>
      <c r="M13" s="264"/>
      <c r="N13" s="250"/>
      <c r="O13" s="250"/>
      <c r="P13" s="250"/>
    </row>
    <row r="14" spans="1:16" ht="106.5" customHeight="1">
      <c r="A14" s="256" t="s">
        <v>42</v>
      </c>
      <c r="B14" s="257" t="s">
        <v>30</v>
      </c>
      <c r="C14" s="265" t="s">
        <v>233</v>
      </c>
      <c r="D14" s="247"/>
      <c r="E14" s="258">
        <v>100</v>
      </c>
      <c r="F14" s="162"/>
      <c r="G14" s="168"/>
      <c r="H14" s="140"/>
      <c r="I14" s="243"/>
      <c r="J14" s="244"/>
      <c r="K14" s="244"/>
      <c r="L14" s="244"/>
      <c r="M14" s="264"/>
      <c r="N14" s="250"/>
      <c r="O14" s="250"/>
      <c r="P14" s="250"/>
    </row>
    <row r="15" spans="1:16" ht="142.5" customHeight="1">
      <c r="A15" s="256" t="s">
        <v>88</v>
      </c>
      <c r="B15" s="257" t="s">
        <v>30</v>
      </c>
      <c r="C15" s="144" t="s">
        <v>234</v>
      </c>
      <c r="D15" s="171" t="s">
        <v>64</v>
      </c>
      <c r="E15" s="258">
        <v>120</v>
      </c>
      <c r="F15" s="171"/>
      <c r="G15" s="171"/>
      <c r="H15" s="140"/>
      <c r="I15" s="243"/>
      <c r="J15" s="244"/>
      <c r="K15" s="244"/>
      <c r="L15" s="244"/>
      <c r="M15" s="264"/>
      <c r="N15" s="250"/>
      <c r="O15" s="250"/>
      <c r="P15" s="250"/>
    </row>
    <row r="16" spans="1:16" ht="153" customHeight="1">
      <c r="A16" s="256" t="s">
        <v>90</v>
      </c>
      <c r="B16" s="257" t="s">
        <v>30</v>
      </c>
      <c r="C16" s="144" t="s">
        <v>235</v>
      </c>
      <c r="D16" s="171" t="s">
        <v>64</v>
      </c>
      <c r="E16" s="258">
        <v>85</v>
      </c>
      <c r="F16" s="171"/>
      <c r="G16" s="171"/>
      <c r="H16" s="140"/>
      <c r="I16" s="243"/>
      <c r="J16" s="244"/>
      <c r="K16" s="244"/>
      <c r="L16" s="244"/>
      <c r="M16" s="264"/>
      <c r="N16" s="250"/>
      <c r="O16" s="250"/>
      <c r="P16" s="250"/>
    </row>
    <row r="17" spans="1:16" ht="153" customHeight="1">
      <c r="A17" s="256" t="s">
        <v>123</v>
      </c>
      <c r="B17" s="257" t="s">
        <v>30</v>
      </c>
      <c r="C17" s="144" t="s">
        <v>236</v>
      </c>
      <c r="D17" s="171" t="s">
        <v>64</v>
      </c>
      <c r="E17" s="258">
        <v>80</v>
      </c>
      <c r="F17" s="171"/>
      <c r="G17" s="171"/>
      <c r="H17" s="140"/>
      <c r="I17" s="243"/>
      <c r="J17" s="244"/>
      <c r="K17" s="244"/>
      <c r="L17" s="244"/>
      <c r="M17" s="264"/>
      <c r="N17" s="250"/>
      <c r="O17" s="250"/>
      <c r="P17" s="250"/>
    </row>
    <row r="18" spans="1:16" ht="156.75" customHeight="1">
      <c r="A18" s="256" t="s">
        <v>125</v>
      </c>
      <c r="B18" s="257" t="s">
        <v>30</v>
      </c>
      <c r="C18" s="144" t="s">
        <v>237</v>
      </c>
      <c r="D18" s="171" t="s">
        <v>64</v>
      </c>
      <c r="E18" s="258">
        <v>80</v>
      </c>
      <c r="F18" s="171"/>
      <c r="G18" s="171"/>
      <c r="H18" s="140"/>
      <c r="I18" s="243"/>
      <c r="J18" s="244"/>
      <c r="K18" s="244"/>
      <c r="L18" s="244"/>
      <c r="M18" s="264"/>
      <c r="N18" s="250"/>
      <c r="O18" s="250"/>
      <c r="P18" s="250"/>
    </row>
    <row r="19" spans="1:16" ht="157.5" customHeight="1">
      <c r="A19" s="256" t="s">
        <v>127</v>
      </c>
      <c r="B19" s="257" t="s">
        <v>30</v>
      </c>
      <c r="C19" s="144" t="s">
        <v>238</v>
      </c>
      <c r="D19" s="171" t="s">
        <v>64</v>
      </c>
      <c r="E19" s="258">
        <v>40</v>
      </c>
      <c r="F19" s="171"/>
      <c r="G19" s="171"/>
      <c r="H19" s="140"/>
      <c r="I19" s="243"/>
      <c r="J19" s="244"/>
      <c r="K19" s="244"/>
      <c r="L19" s="244"/>
      <c r="M19" s="264"/>
      <c r="N19" s="250"/>
      <c r="O19" s="250"/>
      <c r="P19" s="250"/>
    </row>
    <row r="20" spans="1:16" ht="42.75" customHeight="1">
      <c r="A20" s="256" t="s">
        <v>129</v>
      </c>
      <c r="B20" s="256" t="s">
        <v>30</v>
      </c>
      <c r="C20" s="139" t="s">
        <v>239</v>
      </c>
      <c r="D20" s="247" t="s">
        <v>240</v>
      </c>
      <c r="E20" s="258">
        <v>200</v>
      </c>
      <c r="F20" s="162"/>
      <c r="G20" s="168"/>
      <c r="H20" s="140"/>
      <c r="I20" s="243"/>
      <c r="J20" s="244"/>
      <c r="K20" s="244"/>
      <c r="L20" s="244"/>
      <c r="M20" s="264"/>
      <c r="N20" s="250"/>
      <c r="O20" s="250"/>
      <c r="P20" s="250"/>
    </row>
    <row r="21" spans="1:16" ht="58.5" customHeight="1">
      <c r="A21" s="256" t="s">
        <v>133</v>
      </c>
      <c r="B21" s="257" t="s">
        <v>130</v>
      </c>
      <c r="C21" s="139" t="s">
        <v>241</v>
      </c>
      <c r="D21" s="173"/>
      <c r="E21" s="258">
        <v>200</v>
      </c>
      <c r="F21" s="162"/>
      <c r="G21" s="266"/>
      <c r="H21" s="140"/>
      <c r="I21" s="243"/>
      <c r="J21" s="244"/>
      <c r="K21" s="244"/>
      <c r="L21" s="244"/>
      <c r="M21" s="264"/>
      <c r="N21" s="250"/>
      <c r="O21" s="250"/>
      <c r="P21" s="250"/>
    </row>
    <row r="22" spans="1:16" ht="24" customHeight="1">
      <c r="A22" s="256" t="s">
        <v>136</v>
      </c>
      <c r="B22" s="257" t="s">
        <v>30</v>
      </c>
      <c r="C22" s="139" t="s">
        <v>242</v>
      </c>
      <c r="D22" s="140" t="s">
        <v>243</v>
      </c>
      <c r="E22" s="258">
        <v>25</v>
      </c>
      <c r="F22" s="267"/>
      <c r="G22" s="171"/>
      <c r="H22" s="140"/>
      <c r="I22" s="243"/>
      <c r="J22" s="244"/>
      <c r="K22" s="244"/>
      <c r="L22" s="244"/>
      <c r="M22" s="264"/>
      <c r="N22" s="250"/>
      <c r="O22" s="250"/>
      <c r="P22" s="250"/>
    </row>
    <row r="23" spans="1:16" ht="66.75" customHeight="1">
      <c r="A23" s="256" t="s">
        <v>139</v>
      </c>
      <c r="B23" s="257" t="s">
        <v>15</v>
      </c>
      <c r="C23" s="139" t="s">
        <v>244</v>
      </c>
      <c r="D23" s="167" t="s">
        <v>245</v>
      </c>
      <c r="E23" s="258">
        <v>12</v>
      </c>
      <c r="F23" s="267"/>
      <c r="G23" s="168"/>
      <c r="H23" s="140"/>
      <c r="I23" s="243"/>
      <c r="J23" s="244"/>
      <c r="K23" s="244"/>
      <c r="L23" s="244"/>
      <c r="M23" s="264"/>
      <c r="N23" s="250"/>
      <c r="O23" s="250"/>
      <c r="P23" s="250"/>
    </row>
    <row r="24" spans="1:16" ht="87.75" customHeight="1">
      <c r="A24" s="256" t="s">
        <v>142</v>
      </c>
      <c r="B24" s="268" t="s">
        <v>15</v>
      </c>
      <c r="C24" s="151" t="s">
        <v>246</v>
      </c>
      <c r="D24" s="269"/>
      <c r="E24" s="258">
        <v>30</v>
      </c>
      <c r="F24" s="270"/>
      <c r="G24" s="168"/>
      <c r="H24" s="140"/>
      <c r="I24" s="243"/>
      <c r="J24" s="244"/>
      <c r="K24" s="244"/>
      <c r="L24" s="244"/>
      <c r="M24" s="264"/>
      <c r="N24" s="250"/>
      <c r="O24" s="250"/>
      <c r="P24" s="250"/>
    </row>
    <row r="25" spans="1:16" ht="70.5" customHeight="1">
      <c r="A25" s="256" t="s">
        <v>145</v>
      </c>
      <c r="B25" s="257" t="s">
        <v>15</v>
      </c>
      <c r="C25" s="139" t="s">
        <v>247</v>
      </c>
      <c r="D25" s="167"/>
      <c r="E25" s="258">
        <v>25</v>
      </c>
      <c r="F25" s="267"/>
      <c r="G25" s="168"/>
      <c r="H25" s="140"/>
      <c r="I25" s="243"/>
      <c r="J25" s="244"/>
      <c r="K25" s="244"/>
      <c r="L25" s="244"/>
      <c r="M25" s="264"/>
      <c r="N25" s="250"/>
      <c r="O25" s="250"/>
      <c r="P25" s="250"/>
    </row>
    <row r="26" spans="1:16" ht="30" customHeight="1">
      <c r="A26" s="256" t="s">
        <v>147</v>
      </c>
      <c r="B26" s="257" t="s">
        <v>30</v>
      </c>
      <c r="C26" s="139" t="s">
        <v>248</v>
      </c>
      <c r="D26" s="140" t="s">
        <v>18</v>
      </c>
      <c r="E26" s="258">
        <v>1500</v>
      </c>
      <c r="F26" s="267"/>
      <c r="G26" s="168"/>
      <c r="H26" s="140"/>
      <c r="I26" s="243"/>
      <c r="J26" s="244"/>
      <c r="K26" s="244"/>
      <c r="L26" s="244"/>
      <c r="M26" s="264"/>
      <c r="N26" s="250"/>
      <c r="O26" s="250"/>
      <c r="P26" s="250"/>
    </row>
    <row r="27" spans="1:16" ht="30" customHeight="1">
      <c r="A27" s="256" t="s">
        <v>150</v>
      </c>
      <c r="B27" s="257" t="s">
        <v>30</v>
      </c>
      <c r="C27" s="139" t="s">
        <v>249</v>
      </c>
      <c r="D27" s="171"/>
      <c r="E27" s="258">
        <v>800</v>
      </c>
      <c r="F27" s="162"/>
      <c r="G27" s="168"/>
      <c r="H27" s="140"/>
      <c r="I27" s="243"/>
      <c r="J27" s="244"/>
      <c r="K27" s="244"/>
      <c r="L27" s="244"/>
      <c r="M27" s="264"/>
      <c r="N27" s="250"/>
      <c r="O27" s="250"/>
      <c r="P27" s="250"/>
    </row>
    <row r="28" spans="1:16" ht="43.5" customHeight="1">
      <c r="A28" s="256" t="s">
        <v>153</v>
      </c>
      <c r="B28" s="257" t="s">
        <v>154</v>
      </c>
      <c r="C28" s="139" t="s">
        <v>250</v>
      </c>
      <c r="D28" s="172" t="s">
        <v>251</v>
      </c>
      <c r="E28" s="258">
        <v>4000</v>
      </c>
      <c r="F28" s="267"/>
      <c r="G28" s="266"/>
      <c r="H28" s="140"/>
      <c r="I28" s="243"/>
      <c r="J28" s="244"/>
      <c r="K28" s="244"/>
      <c r="L28" s="244"/>
      <c r="M28" s="264"/>
      <c r="N28" s="250"/>
      <c r="O28" s="250"/>
      <c r="P28" s="250"/>
    </row>
    <row r="29" spans="1:16" ht="102.75" customHeight="1">
      <c r="A29" s="256" t="s">
        <v>157</v>
      </c>
      <c r="B29" s="256" t="s">
        <v>252</v>
      </c>
      <c r="C29" s="139" t="s">
        <v>253</v>
      </c>
      <c r="D29" s="160" t="s">
        <v>18</v>
      </c>
      <c r="E29" s="258">
        <v>1300</v>
      </c>
      <c r="F29" s="162"/>
      <c r="G29" s="168"/>
      <c r="H29" s="140"/>
      <c r="I29" s="243"/>
      <c r="J29" s="244"/>
      <c r="K29" s="244"/>
      <c r="L29" s="244"/>
      <c r="M29" s="259"/>
      <c r="N29" s="250"/>
      <c r="O29" s="250"/>
      <c r="P29" s="250"/>
    </row>
    <row r="30" spans="1:16" ht="84" customHeight="1">
      <c r="A30" s="256" t="s">
        <v>159</v>
      </c>
      <c r="B30" s="256" t="s">
        <v>252</v>
      </c>
      <c r="C30" s="118" t="s">
        <v>254</v>
      </c>
      <c r="D30" s="160" t="s">
        <v>181</v>
      </c>
      <c r="E30" s="258">
        <v>300</v>
      </c>
      <c r="F30" s="162"/>
      <c r="G30" s="168"/>
      <c r="H30" s="140"/>
      <c r="I30" s="243"/>
      <c r="J30" s="244"/>
      <c r="K30" s="244"/>
      <c r="L30" s="244"/>
      <c r="M30" s="259"/>
      <c r="N30" s="250"/>
      <c r="O30" s="250"/>
      <c r="P30" s="250"/>
    </row>
    <row r="31" spans="1:16" ht="62.25" customHeight="1">
      <c r="A31" s="256" t="s">
        <v>161</v>
      </c>
      <c r="B31" s="257" t="s">
        <v>213</v>
      </c>
      <c r="C31" s="139" t="s">
        <v>255</v>
      </c>
      <c r="D31" s="160" t="s">
        <v>79</v>
      </c>
      <c r="E31" s="258">
        <v>300</v>
      </c>
      <c r="F31" s="162"/>
      <c r="G31" s="162"/>
      <c r="H31" s="140"/>
      <c r="I31" s="243"/>
      <c r="J31" s="244"/>
      <c r="K31" s="244"/>
      <c r="L31" s="244"/>
      <c r="M31" s="259"/>
      <c r="N31" s="250"/>
      <c r="O31" s="250"/>
      <c r="P31" s="250"/>
    </row>
    <row r="32" spans="1:16" ht="37.5" customHeight="1">
      <c r="A32" s="256" t="s">
        <v>163</v>
      </c>
      <c r="B32" s="257" t="s">
        <v>15</v>
      </c>
      <c r="C32" s="139" t="s">
        <v>256</v>
      </c>
      <c r="D32" s="140" t="s">
        <v>257</v>
      </c>
      <c r="E32" s="152">
        <v>300</v>
      </c>
      <c r="F32" s="140"/>
      <c r="G32" s="271"/>
      <c r="H32" s="272"/>
      <c r="I32" s="22"/>
      <c r="J32" s="23"/>
      <c r="K32" s="23"/>
      <c r="L32" s="23"/>
      <c r="M32" s="259"/>
      <c r="N32" s="250"/>
      <c r="O32" s="250"/>
      <c r="P32" s="250"/>
    </row>
    <row r="33" spans="1:16" ht="34.5" customHeight="1">
      <c r="A33" s="256" t="s">
        <v>165</v>
      </c>
      <c r="B33" s="257" t="s">
        <v>15</v>
      </c>
      <c r="C33" s="139" t="s">
        <v>256</v>
      </c>
      <c r="D33" s="140" t="s">
        <v>258</v>
      </c>
      <c r="E33" s="152">
        <v>60</v>
      </c>
      <c r="F33" s="140"/>
      <c r="G33" s="271"/>
      <c r="H33" s="272"/>
      <c r="I33" s="22"/>
      <c r="J33" s="23"/>
      <c r="K33" s="23"/>
      <c r="L33" s="23"/>
      <c r="M33" s="259"/>
      <c r="N33" s="250"/>
      <c r="O33" s="250"/>
      <c r="P33" s="250"/>
    </row>
    <row r="34" spans="1:16" ht="34.5" customHeight="1">
      <c r="A34" s="256" t="s">
        <v>167</v>
      </c>
      <c r="B34" s="257" t="s">
        <v>15</v>
      </c>
      <c r="C34" s="139" t="s">
        <v>256</v>
      </c>
      <c r="D34" s="140" t="s">
        <v>259</v>
      </c>
      <c r="E34" s="152">
        <v>150</v>
      </c>
      <c r="F34" s="140"/>
      <c r="G34" s="271"/>
      <c r="H34" s="272"/>
      <c r="I34" s="22"/>
      <c r="J34" s="23"/>
      <c r="K34" s="23"/>
      <c r="L34" s="23"/>
      <c r="M34" s="259"/>
      <c r="N34" s="250"/>
      <c r="O34" s="250"/>
      <c r="P34" s="250"/>
    </row>
    <row r="35" spans="1:16" ht="36.75" customHeight="1">
      <c r="A35" s="256" t="s">
        <v>169</v>
      </c>
      <c r="B35" s="257" t="s">
        <v>15</v>
      </c>
      <c r="C35" s="139" t="s">
        <v>256</v>
      </c>
      <c r="D35" s="140" t="s">
        <v>260</v>
      </c>
      <c r="E35" s="140">
        <v>550</v>
      </c>
      <c r="F35" s="140"/>
      <c r="G35" s="271"/>
      <c r="H35" s="272"/>
      <c r="I35" s="22"/>
      <c r="J35" s="23"/>
      <c r="K35" s="23"/>
      <c r="L35" s="23"/>
      <c r="M35" s="273"/>
      <c r="N35" s="250"/>
      <c r="O35" s="250"/>
      <c r="P35" s="250"/>
    </row>
    <row r="36" spans="1:16" ht="33.75" customHeight="1">
      <c r="A36" s="256" t="s">
        <v>171</v>
      </c>
      <c r="B36" s="257" t="s">
        <v>15</v>
      </c>
      <c r="C36" s="139" t="s">
        <v>256</v>
      </c>
      <c r="D36" s="140" t="s">
        <v>261</v>
      </c>
      <c r="E36" s="140">
        <v>500</v>
      </c>
      <c r="F36" s="140"/>
      <c r="G36" s="271"/>
      <c r="H36" s="272"/>
      <c r="I36" s="22"/>
      <c r="J36" s="23"/>
      <c r="K36" s="23"/>
      <c r="L36" s="23"/>
      <c r="M36" s="273"/>
      <c r="N36" s="250"/>
      <c r="O36" s="250"/>
      <c r="P36" s="250"/>
    </row>
    <row r="37" spans="1:16" ht="29.25" customHeight="1">
      <c r="A37" s="256" t="s">
        <v>173</v>
      </c>
      <c r="B37" s="257" t="s">
        <v>15</v>
      </c>
      <c r="C37" s="139" t="s">
        <v>256</v>
      </c>
      <c r="D37" s="140" t="s">
        <v>262</v>
      </c>
      <c r="E37" s="140">
        <v>450</v>
      </c>
      <c r="F37" s="140"/>
      <c r="G37" s="271"/>
      <c r="H37" s="272"/>
      <c r="I37" s="22"/>
      <c r="J37" s="23"/>
      <c r="K37" s="23"/>
      <c r="L37" s="23"/>
      <c r="M37" s="273"/>
      <c r="N37" s="250"/>
      <c r="O37" s="250"/>
      <c r="P37" s="250"/>
    </row>
    <row r="38" spans="1:16" ht="36.75" customHeight="1">
      <c r="A38" s="256" t="s">
        <v>263</v>
      </c>
      <c r="B38" s="257" t="s">
        <v>15</v>
      </c>
      <c r="C38" s="139" t="s">
        <v>256</v>
      </c>
      <c r="D38" s="140" t="s">
        <v>264</v>
      </c>
      <c r="E38" s="140">
        <v>1500</v>
      </c>
      <c r="F38" s="140"/>
      <c r="G38" s="271"/>
      <c r="H38" s="272"/>
      <c r="I38" s="22"/>
      <c r="J38" s="23"/>
      <c r="K38" s="23"/>
      <c r="L38" s="23"/>
      <c r="M38" s="273"/>
      <c r="N38" s="250"/>
      <c r="O38" s="250"/>
      <c r="P38" s="250"/>
    </row>
    <row r="39" spans="1:16" ht="50.25" customHeight="1">
      <c r="A39" s="256" t="s">
        <v>265</v>
      </c>
      <c r="B39" s="257" t="s">
        <v>15</v>
      </c>
      <c r="C39" s="139" t="s">
        <v>256</v>
      </c>
      <c r="D39" s="140" t="s">
        <v>266</v>
      </c>
      <c r="E39" s="140">
        <v>10</v>
      </c>
      <c r="F39" s="140"/>
      <c r="G39" s="271"/>
      <c r="H39" s="272"/>
      <c r="I39" s="22"/>
      <c r="J39" s="23"/>
      <c r="K39" s="23"/>
      <c r="L39" s="23"/>
      <c r="M39" s="273"/>
      <c r="N39" s="250"/>
      <c r="O39" s="250"/>
      <c r="P39" s="250"/>
    </row>
    <row r="40" spans="1:16" ht="87" customHeight="1">
      <c r="A40" s="256" t="s">
        <v>267</v>
      </c>
      <c r="B40" s="257" t="s">
        <v>80</v>
      </c>
      <c r="C40" s="139" t="s">
        <v>268</v>
      </c>
      <c r="D40" s="274"/>
      <c r="E40" s="140">
        <v>950</v>
      </c>
      <c r="F40" s="140"/>
      <c r="G40" s="271"/>
      <c r="H40" s="272"/>
      <c r="I40" s="22"/>
      <c r="J40" s="23"/>
      <c r="K40" s="23"/>
      <c r="L40" s="23"/>
      <c r="M40" s="273"/>
      <c r="N40" s="250"/>
      <c r="O40" s="250"/>
      <c r="P40" s="250"/>
    </row>
    <row r="41" spans="1:16" ht="93.75" customHeight="1">
      <c r="A41" s="256" t="s">
        <v>269</v>
      </c>
      <c r="B41" s="257" t="s">
        <v>80</v>
      </c>
      <c r="C41" s="139" t="s">
        <v>270</v>
      </c>
      <c r="D41" s="274"/>
      <c r="E41" s="140">
        <v>1100</v>
      </c>
      <c r="F41" s="140"/>
      <c r="G41" s="271"/>
      <c r="H41" s="272"/>
      <c r="I41" s="22"/>
      <c r="J41" s="23"/>
      <c r="K41" s="23"/>
      <c r="L41" s="23"/>
      <c r="M41" s="273"/>
      <c r="N41" s="250"/>
      <c r="O41" s="250"/>
      <c r="P41" s="250"/>
    </row>
    <row r="42" spans="1:16" ht="96.75" customHeight="1">
      <c r="A42" s="256" t="s">
        <v>271</v>
      </c>
      <c r="B42" s="257" t="s">
        <v>80</v>
      </c>
      <c r="C42" s="139" t="s">
        <v>272</v>
      </c>
      <c r="D42" s="274"/>
      <c r="E42" s="140">
        <v>1200</v>
      </c>
      <c r="F42" s="140"/>
      <c r="G42" s="275"/>
      <c r="H42" s="272"/>
      <c r="I42" s="22"/>
      <c r="J42" s="23"/>
      <c r="K42" s="23"/>
      <c r="L42" s="23"/>
      <c r="M42" s="273"/>
      <c r="N42" s="250"/>
      <c r="O42" s="250"/>
      <c r="P42" s="250"/>
    </row>
    <row r="43" spans="1:16" ht="99" customHeight="1">
      <c r="A43" s="256" t="s">
        <v>273</v>
      </c>
      <c r="B43" s="257" t="s">
        <v>80</v>
      </c>
      <c r="C43" s="139" t="s">
        <v>274</v>
      </c>
      <c r="D43" s="274"/>
      <c r="E43" s="140">
        <v>1200</v>
      </c>
      <c r="F43" s="140"/>
      <c r="G43" s="271"/>
      <c r="H43" s="272"/>
      <c r="I43" s="22"/>
      <c r="J43" s="23"/>
      <c r="K43" s="23"/>
      <c r="L43" s="23"/>
      <c r="M43" s="273"/>
      <c r="N43" s="250"/>
      <c r="O43" s="250"/>
      <c r="P43" s="250"/>
    </row>
    <row r="44" spans="1:16" ht="99.75" customHeight="1">
      <c r="A44" s="256" t="s">
        <v>275</v>
      </c>
      <c r="B44" s="257" t="s">
        <v>80</v>
      </c>
      <c r="C44" s="139" t="s">
        <v>276</v>
      </c>
      <c r="D44" s="274"/>
      <c r="E44" s="140">
        <v>4500</v>
      </c>
      <c r="F44" s="140"/>
      <c r="G44" s="276"/>
      <c r="H44" s="272"/>
      <c r="I44" s="22"/>
      <c r="J44" s="23"/>
      <c r="K44" s="23"/>
      <c r="L44" s="23"/>
      <c r="M44" s="273"/>
      <c r="N44" s="250"/>
      <c r="O44" s="250"/>
      <c r="P44" s="250"/>
    </row>
    <row r="45" spans="1:16" ht="51.75" customHeight="1">
      <c r="A45" s="256" t="s">
        <v>277</v>
      </c>
      <c r="B45" s="257" t="s">
        <v>80</v>
      </c>
      <c r="C45" s="139" t="s">
        <v>278</v>
      </c>
      <c r="D45" s="274"/>
      <c r="E45" s="140">
        <v>2000</v>
      </c>
      <c r="F45" s="140"/>
      <c r="G45" s="271"/>
      <c r="H45" s="272"/>
      <c r="I45" s="22"/>
      <c r="J45" s="23"/>
      <c r="K45" s="23"/>
      <c r="L45" s="23"/>
      <c r="M45" s="273"/>
      <c r="N45" s="250"/>
      <c r="O45" s="250"/>
      <c r="P45" s="250"/>
    </row>
    <row r="46" spans="1:16" ht="108" customHeight="1">
      <c r="A46" s="256" t="s">
        <v>279</v>
      </c>
      <c r="B46" s="257" t="s">
        <v>80</v>
      </c>
      <c r="C46" s="139" t="s">
        <v>280</v>
      </c>
      <c r="D46" s="277"/>
      <c r="E46" s="140">
        <v>7000</v>
      </c>
      <c r="F46" s="140"/>
      <c r="G46" s="271"/>
      <c r="H46" s="272"/>
      <c r="I46" s="22"/>
      <c r="J46" s="23"/>
      <c r="K46" s="23"/>
      <c r="L46" s="23"/>
      <c r="M46" s="273"/>
      <c r="N46" s="250"/>
      <c r="O46" s="250"/>
      <c r="P46" s="250"/>
    </row>
    <row r="47" spans="1:16" ht="97.5" customHeight="1">
      <c r="A47" s="256" t="s">
        <v>281</v>
      </c>
      <c r="B47" s="257" t="s">
        <v>80</v>
      </c>
      <c r="C47" s="139" t="s">
        <v>282</v>
      </c>
      <c r="D47" s="277"/>
      <c r="E47" s="140">
        <v>3000</v>
      </c>
      <c r="F47" s="140"/>
      <c r="G47" s="271"/>
      <c r="H47" s="272"/>
      <c r="I47" s="22"/>
      <c r="J47" s="23"/>
      <c r="K47" s="23"/>
      <c r="L47" s="23"/>
      <c r="M47" s="273"/>
      <c r="N47" s="250"/>
      <c r="O47" s="250"/>
      <c r="P47" s="250"/>
    </row>
    <row r="48" spans="1:16" ht="97.5" customHeight="1">
      <c r="A48" s="256" t="s">
        <v>283</v>
      </c>
      <c r="B48" s="257" t="s">
        <v>80</v>
      </c>
      <c r="C48" s="139" t="s">
        <v>284</v>
      </c>
      <c r="D48" s="274"/>
      <c r="E48" s="140">
        <v>9000</v>
      </c>
      <c r="F48" s="140"/>
      <c r="G48" s="271"/>
      <c r="H48" s="272"/>
      <c r="I48" s="22"/>
      <c r="J48" s="23"/>
      <c r="K48" s="23"/>
      <c r="L48" s="23"/>
      <c r="M48" s="273"/>
      <c r="N48" s="250"/>
      <c r="O48" s="250"/>
      <c r="P48" s="250"/>
    </row>
    <row r="49" spans="1:16" ht="57.75" customHeight="1">
      <c r="A49" s="256" t="s">
        <v>285</v>
      </c>
      <c r="B49" s="257" t="s">
        <v>80</v>
      </c>
      <c r="C49" s="139" t="s">
        <v>286</v>
      </c>
      <c r="D49" s="274"/>
      <c r="E49" s="140">
        <v>10000</v>
      </c>
      <c r="F49" s="140"/>
      <c r="G49" s="271"/>
      <c r="H49" s="272"/>
      <c r="I49" s="22"/>
      <c r="J49" s="23"/>
      <c r="K49" s="23"/>
      <c r="L49" s="23"/>
      <c r="M49" s="273"/>
      <c r="N49" s="250"/>
      <c r="O49" s="250"/>
      <c r="P49" s="250"/>
    </row>
    <row r="50" spans="1:16" ht="18" customHeight="1">
      <c r="A50" s="278"/>
      <c r="B50" s="250"/>
      <c r="C50" s="250"/>
      <c r="D50" s="250"/>
      <c r="E50" s="250"/>
      <c r="F50" s="250"/>
      <c r="G50" s="250"/>
      <c r="I50" s="279" t="s">
        <v>53</v>
      </c>
      <c r="J50" s="280">
        <f>SUM(J4:J49)</f>
        <v>0</v>
      </c>
      <c r="K50" s="280">
        <f>SUM(K4:K49)</f>
        <v>0</v>
      </c>
      <c r="L50" s="280">
        <f>SUM(L4:L49)</f>
        <v>0</v>
      </c>
      <c r="M50" s="250"/>
      <c r="N50" s="250"/>
      <c r="O50" s="250"/>
      <c r="P50" s="250"/>
    </row>
    <row r="51" spans="1:16" ht="12.75" customHeight="1">
      <c r="A51" s="250"/>
      <c r="M51" s="250"/>
      <c r="N51" s="250"/>
      <c r="O51" s="250"/>
      <c r="P51" s="250"/>
    </row>
    <row r="52" spans="1:16" ht="12.75" customHeight="1">
      <c r="A52" s="250"/>
      <c r="B52" s="250"/>
      <c r="C52" s="250"/>
      <c r="D52" s="250"/>
      <c r="E52" s="250"/>
      <c r="F52" s="250"/>
      <c r="G52" s="250"/>
      <c r="H52" s="250"/>
      <c r="I52" s="250"/>
      <c r="J52" s="250"/>
      <c r="K52" s="250"/>
      <c r="L52" s="250"/>
      <c r="M52" s="250"/>
      <c r="N52" s="250"/>
      <c r="O52" s="250"/>
      <c r="P52" s="250"/>
    </row>
    <row r="53" spans="1:16" ht="12.75" customHeight="1">
      <c r="A53" s="250"/>
      <c r="B53" s="453" t="s">
        <v>287</v>
      </c>
      <c r="C53" s="453"/>
      <c r="D53" s="453"/>
      <c r="E53" s="453"/>
      <c r="F53" s="453"/>
      <c r="G53" s="453"/>
      <c r="H53" s="453"/>
      <c r="I53" s="453"/>
      <c r="J53" s="453"/>
      <c r="K53" s="453"/>
      <c r="L53" s="453"/>
      <c r="M53" s="453"/>
      <c r="N53" s="250"/>
      <c r="O53" s="250"/>
      <c r="P53" s="250"/>
    </row>
    <row r="54" spans="1:16" ht="12.75" customHeight="1">
      <c r="A54" s="250"/>
      <c r="B54" s="250"/>
      <c r="C54" s="250"/>
      <c r="D54" s="250"/>
      <c r="E54" s="250"/>
      <c r="F54" s="250"/>
      <c r="G54" s="250"/>
      <c r="H54" s="250"/>
      <c r="I54" s="250"/>
      <c r="J54" s="250"/>
      <c r="K54" s="250"/>
      <c r="L54" s="250"/>
      <c r="M54" s="250"/>
      <c r="N54" s="250"/>
      <c r="O54" s="250"/>
      <c r="P54" s="250"/>
    </row>
    <row r="55" spans="1:16" ht="12.75" customHeight="1">
      <c r="A55" s="250"/>
      <c r="B55" s="250"/>
      <c r="C55" s="250"/>
      <c r="D55" s="250"/>
      <c r="E55" s="250"/>
      <c r="F55" s="250"/>
      <c r="G55" s="250"/>
      <c r="H55" s="250"/>
      <c r="I55" s="250"/>
      <c r="J55" s="250"/>
      <c r="K55" s="250"/>
      <c r="L55" s="250"/>
      <c r="M55" s="250"/>
      <c r="N55" s="250"/>
      <c r="O55" s="250"/>
      <c r="P55" s="250"/>
    </row>
    <row r="56" spans="1:16" ht="12.75" customHeight="1">
      <c r="A56" s="250"/>
      <c r="B56" s="250"/>
      <c r="C56" s="131" t="s">
        <v>288</v>
      </c>
      <c r="D56" s="250"/>
      <c r="E56" s="250"/>
      <c r="F56" s="250"/>
      <c r="G56" s="250"/>
      <c r="H56" s="250"/>
      <c r="I56" s="250"/>
      <c r="J56" s="250"/>
      <c r="K56" s="250"/>
      <c r="L56" s="250"/>
      <c r="M56" s="250"/>
      <c r="N56" s="250"/>
      <c r="O56" s="250"/>
      <c r="P56" s="250"/>
    </row>
    <row r="57" spans="1:16" ht="14.25" customHeight="1">
      <c r="A57" s="252">
        <v>1</v>
      </c>
      <c r="B57" s="252">
        <v>2</v>
      </c>
      <c r="C57" s="252">
        <v>3</v>
      </c>
      <c r="D57" s="252">
        <v>4</v>
      </c>
      <c r="E57" s="252">
        <v>5</v>
      </c>
      <c r="F57" s="252">
        <v>6</v>
      </c>
      <c r="G57" s="252">
        <v>7</v>
      </c>
      <c r="H57" s="252">
        <v>8</v>
      </c>
      <c r="I57" s="252">
        <v>9</v>
      </c>
      <c r="J57" s="252">
        <v>10</v>
      </c>
      <c r="K57" s="252">
        <v>11</v>
      </c>
      <c r="L57" s="252">
        <v>12</v>
      </c>
      <c r="M57" s="253"/>
      <c r="N57" s="250"/>
      <c r="O57" s="250"/>
      <c r="P57" s="250"/>
    </row>
    <row r="58" spans="1:16" ht="62.25" customHeight="1">
      <c r="A58" s="281" t="s">
        <v>94</v>
      </c>
      <c r="B58" s="281" t="s">
        <v>2</v>
      </c>
      <c r="C58" s="281" t="s">
        <v>47</v>
      </c>
      <c r="D58" s="281" t="s">
        <v>289</v>
      </c>
      <c r="E58" s="281" t="s">
        <v>6</v>
      </c>
      <c r="F58" s="282" t="s">
        <v>96</v>
      </c>
      <c r="G58" s="282" t="s">
        <v>97</v>
      </c>
      <c r="H58" s="282" t="s">
        <v>98</v>
      </c>
      <c r="I58" s="282" t="s">
        <v>99</v>
      </c>
      <c r="J58" s="282" t="s">
        <v>100</v>
      </c>
      <c r="K58" s="282" t="s">
        <v>101</v>
      </c>
      <c r="L58" s="136" t="s">
        <v>176</v>
      </c>
      <c r="M58" s="253"/>
      <c r="N58" s="250"/>
      <c r="O58" s="250"/>
      <c r="P58" s="250"/>
    </row>
    <row r="59" spans="1:16" ht="29.25" customHeight="1">
      <c r="A59" s="283" t="s">
        <v>14</v>
      </c>
      <c r="B59" s="284" t="s">
        <v>30</v>
      </c>
      <c r="C59" s="285" t="s">
        <v>290</v>
      </c>
      <c r="D59" s="286" t="s">
        <v>18</v>
      </c>
      <c r="E59" s="287">
        <f>10</f>
        <v>10</v>
      </c>
      <c r="F59" s="288"/>
      <c r="G59" s="289"/>
      <c r="H59" s="290"/>
      <c r="I59" s="291"/>
      <c r="J59" s="291"/>
      <c r="K59" s="291"/>
      <c r="L59" s="292"/>
      <c r="M59" s="293"/>
      <c r="N59" s="250"/>
      <c r="O59" s="250"/>
      <c r="P59" s="250"/>
    </row>
    <row r="60" spans="1:16" ht="29.25" customHeight="1">
      <c r="A60" s="283" t="s">
        <v>19</v>
      </c>
      <c r="B60" s="294" t="s">
        <v>15</v>
      </c>
      <c r="C60" s="285" t="s">
        <v>291</v>
      </c>
      <c r="D60" s="295" t="s">
        <v>292</v>
      </c>
      <c r="E60" s="296">
        <f>100</f>
        <v>100</v>
      </c>
      <c r="F60" s="297"/>
      <c r="G60" s="289"/>
      <c r="H60" s="290"/>
      <c r="I60" s="291"/>
      <c r="J60" s="291"/>
      <c r="K60" s="291"/>
      <c r="L60" s="292"/>
      <c r="M60" s="293"/>
      <c r="N60" s="250"/>
      <c r="O60" s="250"/>
      <c r="P60" s="250"/>
    </row>
    <row r="61" spans="1:16" ht="43.5" customHeight="1">
      <c r="A61" s="283" t="s">
        <v>21</v>
      </c>
      <c r="B61" s="284" t="s">
        <v>30</v>
      </c>
      <c r="C61" s="285" t="s">
        <v>293</v>
      </c>
      <c r="D61" s="286" t="s">
        <v>18</v>
      </c>
      <c r="E61" s="287">
        <f>40</f>
        <v>40</v>
      </c>
      <c r="F61" s="298"/>
      <c r="G61" s="289"/>
      <c r="H61" s="290"/>
      <c r="I61" s="291"/>
      <c r="J61" s="291"/>
      <c r="K61" s="291"/>
      <c r="L61" s="292"/>
      <c r="M61" s="293"/>
      <c r="N61" s="250"/>
      <c r="O61" s="250"/>
      <c r="P61" s="250"/>
    </row>
    <row r="62" spans="1:16" ht="60.75" customHeight="1">
      <c r="A62" s="283" t="s">
        <v>24</v>
      </c>
      <c r="B62" s="299"/>
      <c r="C62" s="295" t="s">
        <v>294</v>
      </c>
      <c r="D62" s="300" t="s">
        <v>64</v>
      </c>
      <c r="E62" s="301">
        <f>5</f>
        <v>5</v>
      </c>
      <c r="F62" s="302"/>
      <c r="G62" s="289"/>
      <c r="H62" s="290"/>
      <c r="I62" s="291"/>
      <c r="J62" s="291"/>
      <c r="K62" s="291"/>
      <c r="L62" s="292"/>
      <c r="M62" s="293"/>
      <c r="N62" s="250"/>
      <c r="O62" s="250"/>
      <c r="P62" s="250"/>
    </row>
    <row r="63" spans="1:16" ht="45.75" customHeight="1">
      <c r="A63" s="283" t="s">
        <v>26</v>
      </c>
      <c r="B63" s="284" t="s">
        <v>30</v>
      </c>
      <c r="C63" s="285" t="s">
        <v>295</v>
      </c>
      <c r="D63" s="286" t="s">
        <v>18</v>
      </c>
      <c r="E63" s="287">
        <f>1000</f>
        <v>1000</v>
      </c>
      <c r="F63" s="297"/>
      <c r="G63" s="289"/>
      <c r="H63" s="290"/>
      <c r="I63" s="291"/>
      <c r="J63" s="291"/>
      <c r="K63" s="291"/>
      <c r="L63" s="292"/>
      <c r="M63" s="293"/>
      <c r="N63" s="250"/>
      <c r="O63" s="250"/>
      <c r="P63" s="250"/>
    </row>
    <row r="64" spans="1:16" ht="29.25" customHeight="1">
      <c r="A64" s="283" t="s">
        <v>29</v>
      </c>
      <c r="B64" s="303" t="s">
        <v>33</v>
      </c>
      <c r="C64" s="304" t="s">
        <v>296</v>
      </c>
      <c r="D64" s="286" t="s">
        <v>18</v>
      </c>
      <c r="E64" s="305">
        <f>6</f>
        <v>6</v>
      </c>
      <c r="F64" s="288"/>
      <c r="G64" s="289"/>
      <c r="H64" s="290"/>
      <c r="I64" s="291"/>
      <c r="J64" s="291"/>
      <c r="K64" s="291"/>
      <c r="L64" s="292"/>
      <c r="M64" s="293"/>
      <c r="N64" s="250"/>
      <c r="O64" s="250"/>
      <c r="P64" s="250"/>
    </row>
    <row r="65" spans="1:16" ht="67.5" customHeight="1">
      <c r="A65" s="283" t="s">
        <v>32</v>
      </c>
      <c r="B65" s="284" t="s">
        <v>30</v>
      </c>
      <c r="C65" s="285" t="s">
        <v>297</v>
      </c>
      <c r="D65" s="286" t="s">
        <v>18</v>
      </c>
      <c r="E65" s="287">
        <f>20</f>
        <v>20</v>
      </c>
      <c r="F65" s="288"/>
      <c r="G65" s="289"/>
      <c r="H65" s="290"/>
      <c r="I65" s="291"/>
      <c r="J65" s="291"/>
      <c r="K65" s="291"/>
      <c r="L65" s="292"/>
      <c r="M65" s="293"/>
      <c r="N65" s="250"/>
      <c r="O65" s="250"/>
      <c r="P65" s="250"/>
    </row>
    <row r="66" spans="1:16" ht="30" customHeight="1">
      <c r="A66" s="283" t="s">
        <v>36</v>
      </c>
      <c r="B66" s="284" t="s">
        <v>30</v>
      </c>
      <c r="C66" s="285" t="s">
        <v>298</v>
      </c>
      <c r="D66" s="286" t="s">
        <v>18</v>
      </c>
      <c r="E66" s="287">
        <v>60</v>
      </c>
      <c r="F66" s="288"/>
      <c r="G66" s="289"/>
      <c r="H66" s="290"/>
      <c r="I66" s="291"/>
      <c r="J66" s="291"/>
      <c r="K66" s="291"/>
      <c r="L66" s="292"/>
      <c r="M66" s="293"/>
      <c r="N66" s="250"/>
      <c r="O66" s="250"/>
      <c r="P66" s="250"/>
    </row>
    <row r="67" spans="1:16" ht="29.25" customHeight="1">
      <c r="A67" s="283" t="s">
        <v>38</v>
      </c>
      <c r="B67" s="284" t="s">
        <v>30</v>
      </c>
      <c r="C67" s="239" t="s">
        <v>299</v>
      </c>
      <c r="D67" s="286" t="s">
        <v>18</v>
      </c>
      <c r="E67" s="287">
        <f>10</f>
        <v>10</v>
      </c>
      <c r="F67" s="288"/>
      <c r="G67" s="289"/>
      <c r="H67" s="290"/>
      <c r="I67" s="291"/>
      <c r="J67" s="291"/>
      <c r="K67" s="291"/>
      <c r="L67" s="292"/>
      <c r="M67" s="293"/>
      <c r="N67" s="250"/>
      <c r="O67" s="250"/>
      <c r="P67" s="250"/>
    </row>
    <row r="68" spans="1:16" ht="110.25" customHeight="1">
      <c r="A68" s="283" t="s">
        <v>40</v>
      </c>
      <c r="B68" s="284" t="s">
        <v>30</v>
      </c>
      <c r="C68" s="306" t="s">
        <v>300</v>
      </c>
      <c r="D68" s="286" t="s">
        <v>79</v>
      </c>
      <c r="E68" s="287">
        <v>100</v>
      </c>
      <c r="F68" s="288"/>
      <c r="G68" s="289"/>
      <c r="H68" s="290"/>
      <c r="I68" s="291"/>
      <c r="J68" s="291"/>
      <c r="K68" s="291"/>
      <c r="L68" s="292"/>
      <c r="M68" s="293"/>
      <c r="N68" s="250"/>
      <c r="O68" s="250"/>
      <c r="P68" s="250"/>
    </row>
    <row r="69" spans="1:16" ht="12.75" customHeight="1">
      <c r="A69" s="253"/>
      <c r="B69" s="253"/>
      <c r="C69" s="307"/>
      <c r="D69" s="253"/>
      <c r="E69" s="253"/>
      <c r="F69" s="253"/>
      <c r="G69" s="253"/>
      <c r="H69" s="308" t="s">
        <v>53</v>
      </c>
      <c r="I69" s="309">
        <f>SUM(I59:I68)</f>
        <v>0</v>
      </c>
      <c r="J69" s="309">
        <f>SUM(J59:J68)</f>
        <v>0</v>
      </c>
      <c r="K69" s="309">
        <f>SUM(K59:K68)</f>
        <v>0</v>
      </c>
      <c r="L69" s="253"/>
      <c r="M69" s="253"/>
      <c r="N69" s="250"/>
      <c r="O69" s="250"/>
      <c r="P69" s="250"/>
    </row>
    <row r="70" spans="1:16" ht="12.75" customHeight="1">
      <c r="A70" s="250"/>
      <c r="B70" s="250"/>
      <c r="C70" s="307"/>
      <c r="D70" s="250"/>
      <c r="E70" s="250"/>
      <c r="F70" s="250"/>
      <c r="G70" s="250"/>
      <c r="H70" s="250"/>
      <c r="I70" s="250"/>
      <c r="J70" s="250"/>
      <c r="K70" s="250"/>
      <c r="L70" s="250"/>
      <c r="M70" s="250"/>
      <c r="N70" s="250"/>
      <c r="O70" s="250"/>
      <c r="P70" s="250"/>
    </row>
    <row r="71" spans="1:16" ht="63" customHeight="1">
      <c r="A71" s="250"/>
      <c r="B71" s="250"/>
      <c r="C71" s="307"/>
      <c r="D71" s="310"/>
      <c r="E71" s="310"/>
      <c r="F71" s="310"/>
      <c r="G71" s="310"/>
      <c r="H71" s="310"/>
      <c r="I71" s="310"/>
      <c r="J71" s="310"/>
      <c r="K71" s="310"/>
      <c r="L71" s="310"/>
      <c r="M71" s="250"/>
      <c r="N71" s="250"/>
      <c r="O71" s="250"/>
      <c r="P71" s="250"/>
    </row>
    <row r="72" spans="1:16" ht="12.75" customHeight="1">
      <c r="A72" s="250"/>
      <c r="B72" s="250"/>
      <c r="C72" s="307"/>
      <c r="D72" s="310"/>
      <c r="E72" s="310"/>
      <c r="F72" s="310"/>
      <c r="G72" s="310"/>
      <c r="H72" s="310"/>
      <c r="I72" s="310"/>
      <c r="J72" s="310"/>
      <c r="K72" s="310"/>
      <c r="L72" s="310"/>
      <c r="M72" s="250"/>
      <c r="N72" s="250"/>
      <c r="O72" s="250"/>
      <c r="P72" s="250"/>
    </row>
    <row r="73" spans="1:16" ht="12.75" customHeight="1">
      <c r="A73" s="250"/>
      <c r="B73" s="250"/>
      <c r="C73" s="307"/>
      <c r="D73" s="250"/>
      <c r="E73" s="250"/>
      <c r="F73" s="250"/>
      <c r="G73" s="250"/>
      <c r="H73" s="250"/>
      <c r="I73" s="250"/>
      <c r="J73" s="250"/>
      <c r="K73" s="250"/>
      <c r="L73" s="250"/>
      <c r="M73" s="250"/>
      <c r="N73" s="250"/>
      <c r="O73" s="250"/>
      <c r="P73" s="250"/>
    </row>
    <row r="74" spans="1:16" ht="12.75" customHeight="1">
      <c r="A74" s="250"/>
      <c r="B74" s="250"/>
      <c r="C74" s="131" t="s">
        <v>301</v>
      </c>
      <c r="D74" s="251"/>
      <c r="E74" s="250"/>
      <c r="F74" s="250"/>
      <c r="G74" s="250"/>
      <c r="H74" s="250"/>
      <c r="I74" s="250"/>
      <c r="J74" s="250"/>
      <c r="K74" s="250"/>
      <c r="L74" s="250"/>
      <c r="M74" s="250"/>
      <c r="N74" s="250"/>
      <c r="O74" s="250"/>
      <c r="P74" s="250"/>
    </row>
    <row r="75" spans="1:16" ht="12.75" customHeight="1">
      <c r="A75" s="252">
        <v>1</v>
      </c>
      <c r="B75" s="252">
        <v>2</v>
      </c>
      <c r="C75" s="252">
        <v>3</v>
      </c>
      <c r="D75" s="252">
        <v>4</v>
      </c>
      <c r="E75" s="252">
        <v>5</v>
      </c>
      <c r="F75" s="252">
        <v>6</v>
      </c>
      <c r="G75" s="252">
        <v>7</v>
      </c>
      <c r="H75" s="252">
        <v>8</v>
      </c>
      <c r="I75" s="252">
        <v>9</v>
      </c>
      <c r="J75" s="252">
        <v>10</v>
      </c>
      <c r="K75" s="252">
        <v>11</v>
      </c>
      <c r="L75" s="252">
        <v>12</v>
      </c>
      <c r="M75" s="253"/>
      <c r="N75" s="250"/>
      <c r="O75" s="250"/>
      <c r="P75" s="250"/>
    </row>
    <row r="76" spans="1:16" s="313" customFormat="1" ht="81" customHeight="1">
      <c r="A76" s="281" t="s">
        <v>94</v>
      </c>
      <c r="B76" s="281" t="s">
        <v>2</v>
      </c>
      <c r="C76" s="281" t="s">
        <v>47</v>
      </c>
      <c r="D76" s="281" t="s">
        <v>289</v>
      </c>
      <c r="E76" s="281" t="s">
        <v>6</v>
      </c>
      <c r="F76" s="282" t="s">
        <v>96</v>
      </c>
      <c r="G76" s="282" t="s">
        <v>97</v>
      </c>
      <c r="H76" s="282" t="s">
        <v>98</v>
      </c>
      <c r="I76" s="282" t="s">
        <v>99</v>
      </c>
      <c r="J76" s="282" t="s">
        <v>100</v>
      </c>
      <c r="K76" s="282" t="s">
        <v>101</v>
      </c>
      <c r="L76" s="282" t="s">
        <v>176</v>
      </c>
      <c r="M76" s="311"/>
      <c r="N76" s="312"/>
      <c r="O76" s="312"/>
      <c r="P76" s="312"/>
    </row>
    <row r="77" spans="1:16" ht="117" customHeight="1">
      <c r="A77" s="314" t="s">
        <v>14</v>
      </c>
      <c r="B77" s="315" t="s">
        <v>15</v>
      </c>
      <c r="C77" s="316" t="s">
        <v>302</v>
      </c>
      <c r="D77" s="317" t="s">
        <v>18</v>
      </c>
      <c r="E77" s="318">
        <v>20000</v>
      </c>
      <c r="F77" s="317"/>
      <c r="G77" s="289"/>
      <c r="H77" s="319"/>
      <c r="I77" s="320"/>
      <c r="J77" s="320"/>
      <c r="K77" s="320"/>
      <c r="L77" s="126"/>
      <c r="M77" s="293"/>
      <c r="N77" s="250"/>
      <c r="O77" s="250"/>
      <c r="P77" s="250"/>
    </row>
    <row r="78" spans="1:16" ht="69.75" customHeight="1">
      <c r="A78" s="314" t="s">
        <v>19</v>
      </c>
      <c r="B78" s="231" t="s">
        <v>213</v>
      </c>
      <c r="C78" s="321" t="s">
        <v>303</v>
      </c>
      <c r="D78" s="317" t="s">
        <v>304</v>
      </c>
      <c r="E78" s="317">
        <v>50</v>
      </c>
      <c r="F78" s="317"/>
      <c r="G78" s="289"/>
      <c r="H78" s="319"/>
      <c r="I78" s="320"/>
      <c r="J78" s="320"/>
      <c r="K78" s="320"/>
      <c r="L78" s="292"/>
      <c r="M78" s="293"/>
      <c r="N78" s="250"/>
      <c r="O78" s="250"/>
      <c r="P78" s="250"/>
    </row>
    <row r="79" spans="1:16" ht="14.25" customHeight="1">
      <c r="A79" s="253"/>
      <c r="B79" s="253"/>
      <c r="C79" s="253"/>
      <c r="D79" s="253"/>
      <c r="E79" s="253"/>
      <c r="F79" s="253"/>
      <c r="G79" s="253"/>
      <c r="H79" s="279" t="s">
        <v>53</v>
      </c>
      <c r="I79" s="322">
        <f>SUM(I77:I78)</f>
        <v>0</v>
      </c>
      <c r="J79" s="322">
        <f>SUM(J77:J78)</f>
        <v>0</v>
      </c>
      <c r="K79" s="322">
        <f>SUM(K77:K78)</f>
        <v>0</v>
      </c>
      <c r="L79" s="253"/>
      <c r="M79" s="253"/>
      <c r="N79" s="250"/>
      <c r="O79" s="250"/>
      <c r="P79" s="250"/>
    </row>
    <row r="80" spans="1:16" ht="12.75" customHeight="1">
      <c r="A80" s="250"/>
      <c r="B80" s="250"/>
      <c r="C80" s="250"/>
      <c r="D80" s="250"/>
      <c r="E80" s="250"/>
      <c r="F80" s="250"/>
      <c r="G80" s="250"/>
      <c r="H80" s="250"/>
      <c r="I80" s="250"/>
      <c r="J80" s="250"/>
      <c r="K80" s="250"/>
      <c r="L80" s="250"/>
      <c r="M80" s="250"/>
      <c r="N80" s="250"/>
      <c r="O80" s="250"/>
      <c r="P80" s="250"/>
    </row>
    <row r="81" spans="1:16" ht="12.75" customHeight="1">
      <c r="A81" s="250"/>
      <c r="B81" s="250"/>
      <c r="C81" s="250"/>
      <c r="D81" s="250"/>
      <c r="E81" s="250"/>
      <c r="F81" s="250"/>
      <c r="G81" s="250"/>
      <c r="H81" s="250"/>
      <c r="I81" s="250"/>
      <c r="J81" s="250"/>
      <c r="K81" s="250"/>
      <c r="L81" s="250"/>
      <c r="M81" s="250"/>
      <c r="N81" s="250"/>
      <c r="O81" s="250"/>
      <c r="P81" s="250"/>
    </row>
    <row r="82" spans="1:16" ht="12.75" customHeight="1">
      <c r="A82" s="250"/>
      <c r="B82" s="250"/>
      <c r="C82" s="250"/>
      <c r="D82" s="250"/>
      <c r="E82" s="250"/>
      <c r="F82" s="250"/>
      <c r="G82" s="250"/>
      <c r="H82" s="250"/>
      <c r="I82" s="250"/>
      <c r="J82" s="250"/>
      <c r="K82" s="250"/>
      <c r="L82" s="250"/>
      <c r="M82" s="250"/>
      <c r="N82" s="250"/>
      <c r="O82" s="250"/>
      <c r="P82" s="250"/>
    </row>
    <row r="83" spans="1:16" ht="12.75" customHeight="1">
      <c r="A83" s="250"/>
      <c r="B83" s="250"/>
      <c r="C83" s="131" t="s">
        <v>305</v>
      </c>
      <c r="D83" s="251"/>
      <c r="E83" s="250"/>
      <c r="F83" s="250"/>
      <c r="G83" s="250"/>
      <c r="H83" s="250"/>
      <c r="I83" s="250"/>
      <c r="J83" s="250"/>
      <c r="K83" s="250"/>
      <c r="L83" s="250"/>
      <c r="M83" s="250"/>
      <c r="N83" s="250"/>
      <c r="O83" s="250"/>
      <c r="P83" s="250"/>
    </row>
    <row r="84" spans="1:16" ht="12.75" customHeight="1">
      <c r="A84" s="252">
        <v>1</v>
      </c>
      <c r="B84" s="252">
        <v>2</v>
      </c>
      <c r="C84" s="252">
        <v>3</v>
      </c>
      <c r="D84" s="252">
        <v>4</v>
      </c>
      <c r="E84" s="252">
        <v>5</v>
      </c>
      <c r="F84" s="252">
        <v>6</v>
      </c>
      <c r="G84" s="252">
        <v>7</v>
      </c>
      <c r="H84" s="252">
        <v>8</v>
      </c>
      <c r="I84" s="252">
        <v>9</v>
      </c>
      <c r="J84" s="252">
        <v>10</v>
      </c>
      <c r="K84" s="252">
        <v>11</v>
      </c>
      <c r="L84" s="252">
        <v>12</v>
      </c>
      <c r="M84" s="253"/>
      <c r="N84" s="250"/>
      <c r="O84" s="250"/>
      <c r="P84" s="250"/>
    </row>
    <row r="85" spans="1:16" ht="81" customHeight="1">
      <c r="A85" s="281" t="s">
        <v>94</v>
      </c>
      <c r="B85" s="281" t="s">
        <v>2</v>
      </c>
      <c r="C85" s="281" t="s">
        <v>47</v>
      </c>
      <c r="D85" s="281" t="s">
        <v>289</v>
      </c>
      <c r="E85" s="281" t="s">
        <v>6</v>
      </c>
      <c r="F85" s="282" t="s">
        <v>96</v>
      </c>
      <c r="G85" s="282" t="s">
        <v>97</v>
      </c>
      <c r="H85" s="282" t="s">
        <v>98</v>
      </c>
      <c r="I85" s="282" t="s">
        <v>99</v>
      </c>
      <c r="J85" s="282" t="s">
        <v>100</v>
      </c>
      <c r="K85" s="282" t="s">
        <v>101</v>
      </c>
      <c r="L85" s="282" t="s">
        <v>176</v>
      </c>
      <c r="M85" s="253"/>
      <c r="N85" s="250"/>
      <c r="O85" s="250"/>
      <c r="P85" s="250"/>
    </row>
    <row r="86" spans="1:16" ht="38.25" customHeight="1">
      <c r="A86" s="314" t="s">
        <v>14</v>
      </c>
      <c r="B86" s="314" t="s">
        <v>154</v>
      </c>
      <c r="C86" s="323" t="s">
        <v>306</v>
      </c>
      <c r="D86" s="324" t="s">
        <v>18</v>
      </c>
      <c r="E86" s="288">
        <v>300</v>
      </c>
      <c r="F86" s="325"/>
      <c r="G86" s="289"/>
      <c r="H86" s="290"/>
      <c r="I86" s="291"/>
      <c r="J86" s="291"/>
      <c r="K86" s="291"/>
      <c r="L86" s="317"/>
      <c r="M86" s="293"/>
      <c r="N86" s="250"/>
      <c r="O86" s="250"/>
      <c r="P86" s="250"/>
    </row>
    <row r="87" spans="1:16" ht="60" customHeight="1">
      <c r="A87" s="314" t="s">
        <v>19</v>
      </c>
      <c r="B87" s="314" t="s">
        <v>154</v>
      </c>
      <c r="C87" s="323" t="s">
        <v>307</v>
      </c>
      <c r="D87" s="324" t="s">
        <v>18</v>
      </c>
      <c r="E87" s="288">
        <v>30</v>
      </c>
      <c r="F87" s="325"/>
      <c r="G87" s="289"/>
      <c r="H87" s="290"/>
      <c r="I87" s="291"/>
      <c r="J87" s="291"/>
      <c r="K87" s="291"/>
      <c r="L87" s="317"/>
      <c r="M87" s="293"/>
      <c r="N87" s="250"/>
      <c r="O87" s="250"/>
      <c r="P87" s="250"/>
    </row>
    <row r="88" spans="1:16" ht="38.25" customHeight="1">
      <c r="A88" s="314" t="s">
        <v>21</v>
      </c>
      <c r="B88" s="314" t="s">
        <v>154</v>
      </c>
      <c r="C88" s="323" t="s">
        <v>308</v>
      </c>
      <c r="D88" s="324" t="s">
        <v>18</v>
      </c>
      <c r="E88" s="288">
        <v>100</v>
      </c>
      <c r="F88" s="325"/>
      <c r="G88" s="289"/>
      <c r="H88" s="290"/>
      <c r="I88" s="291"/>
      <c r="J88" s="291"/>
      <c r="K88" s="291"/>
      <c r="L88" s="317"/>
      <c r="M88" s="293"/>
      <c r="N88" s="250"/>
      <c r="O88" s="250"/>
      <c r="P88" s="250"/>
    </row>
    <row r="89" spans="1:16" ht="39" customHeight="1">
      <c r="A89" s="314" t="s">
        <v>24</v>
      </c>
      <c r="B89" s="314" t="s">
        <v>154</v>
      </c>
      <c r="C89" s="323" t="s">
        <v>309</v>
      </c>
      <c r="D89" s="324" t="s">
        <v>18</v>
      </c>
      <c r="E89" s="288">
        <v>90</v>
      </c>
      <c r="F89" s="325"/>
      <c r="G89" s="289"/>
      <c r="H89" s="290"/>
      <c r="I89" s="291"/>
      <c r="J89" s="291"/>
      <c r="K89" s="291"/>
      <c r="L89" s="317"/>
      <c r="M89" s="293"/>
      <c r="N89" s="250"/>
      <c r="O89" s="250"/>
      <c r="P89" s="250"/>
    </row>
    <row r="90" spans="1:16" ht="36.75" customHeight="1">
      <c r="A90" s="314" t="s">
        <v>26</v>
      </c>
      <c r="B90" s="314" t="s">
        <v>310</v>
      </c>
      <c r="C90" s="323" t="s">
        <v>311</v>
      </c>
      <c r="D90" s="324" t="s">
        <v>18</v>
      </c>
      <c r="E90" s="288">
        <v>2000</v>
      </c>
      <c r="F90" s="325"/>
      <c r="G90" s="289"/>
      <c r="H90" s="290"/>
      <c r="I90" s="291"/>
      <c r="J90" s="291"/>
      <c r="K90" s="291"/>
      <c r="L90" s="317"/>
      <c r="M90" s="293"/>
      <c r="N90" s="250"/>
      <c r="O90" s="250"/>
      <c r="P90" s="250"/>
    </row>
    <row r="91" spans="1:16" ht="40.5" customHeight="1">
      <c r="A91" s="314" t="s">
        <v>29</v>
      </c>
      <c r="B91" s="314" t="s">
        <v>312</v>
      </c>
      <c r="C91" s="323" t="s">
        <v>313</v>
      </c>
      <c r="D91" s="324" t="s">
        <v>18</v>
      </c>
      <c r="E91" s="288">
        <v>3000</v>
      </c>
      <c r="F91" s="325"/>
      <c r="G91" s="289"/>
      <c r="H91" s="290"/>
      <c r="I91" s="291"/>
      <c r="J91" s="291"/>
      <c r="K91" s="291"/>
      <c r="L91" s="317"/>
      <c r="M91" s="293"/>
      <c r="N91" s="250"/>
      <c r="O91" s="250"/>
      <c r="P91" s="250"/>
    </row>
    <row r="92" spans="1:16" ht="51.75" customHeight="1">
      <c r="A92" s="314" t="s">
        <v>32</v>
      </c>
      <c r="B92" s="314">
        <v>33141207</v>
      </c>
      <c r="C92" s="323" t="s">
        <v>314</v>
      </c>
      <c r="D92" s="324" t="s">
        <v>18</v>
      </c>
      <c r="E92" s="288">
        <v>4</v>
      </c>
      <c r="F92" s="325"/>
      <c r="G92" s="289"/>
      <c r="H92" s="290"/>
      <c r="I92" s="291"/>
      <c r="J92" s="291"/>
      <c r="K92" s="291"/>
      <c r="L92" s="317"/>
      <c r="M92" s="293"/>
      <c r="N92" s="250"/>
      <c r="O92" s="250"/>
      <c r="P92" s="250"/>
    </row>
    <row r="93" spans="1:16" ht="60.75" customHeight="1">
      <c r="A93" s="314" t="s">
        <v>36</v>
      </c>
      <c r="B93" s="326" t="s">
        <v>33</v>
      </c>
      <c r="C93" s="323" t="s">
        <v>315</v>
      </c>
      <c r="D93" s="289" t="s">
        <v>18</v>
      </c>
      <c r="E93" s="289">
        <v>300</v>
      </c>
      <c r="F93" s="327"/>
      <c r="G93" s="289"/>
      <c r="H93" s="290"/>
      <c r="I93" s="291"/>
      <c r="J93" s="291"/>
      <c r="K93" s="291"/>
      <c r="L93" s="317"/>
      <c r="M93" s="293"/>
      <c r="N93" s="250"/>
      <c r="O93" s="250"/>
      <c r="P93" s="250"/>
    </row>
    <row r="94" spans="1:16" ht="46.5" customHeight="1">
      <c r="A94" s="314" t="s">
        <v>38</v>
      </c>
      <c r="B94" s="326" t="s">
        <v>120</v>
      </c>
      <c r="C94" s="323" t="s">
        <v>316</v>
      </c>
      <c r="D94" s="289" t="s">
        <v>79</v>
      </c>
      <c r="E94" s="289">
        <v>2700</v>
      </c>
      <c r="F94" s="327"/>
      <c r="G94" s="289"/>
      <c r="H94" s="290"/>
      <c r="I94" s="291"/>
      <c r="J94" s="291"/>
      <c r="K94" s="291"/>
      <c r="L94" s="317"/>
      <c r="M94" s="293"/>
      <c r="N94" s="250"/>
      <c r="O94" s="250"/>
      <c r="P94" s="250"/>
    </row>
    <row r="95" spans="1:16" ht="76.5" customHeight="1">
      <c r="A95" s="314" t="s">
        <v>40</v>
      </c>
      <c r="B95" s="326" t="s">
        <v>33</v>
      </c>
      <c r="C95" s="328" t="s">
        <v>317</v>
      </c>
      <c r="D95" s="289" t="s">
        <v>18</v>
      </c>
      <c r="E95" s="289">
        <v>1000</v>
      </c>
      <c r="F95" s="327"/>
      <c r="G95" s="289"/>
      <c r="H95" s="290"/>
      <c r="I95" s="291"/>
      <c r="J95" s="291"/>
      <c r="K95" s="291"/>
      <c r="L95" s="317"/>
      <c r="M95" s="293"/>
      <c r="N95" s="250"/>
      <c r="O95" s="250"/>
      <c r="P95" s="250"/>
    </row>
    <row r="96" spans="1:16" ht="149.25" customHeight="1">
      <c r="A96" s="314" t="s">
        <v>42</v>
      </c>
      <c r="B96" s="314" t="s">
        <v>30</v>
      </c>
      <c r="C96" s="323" t="s">
        <v>318</v>
      </c>
      <c r="D96" s="324" t="s">
        <v>18</v>
      </c>
      <c r="E96" s="288">
        <v>40</v>
      </c>
      <c r="F96" s="325"/>
      <c r="G96" s="289"/>
      <c r="H96" s="290"/>
      <c r="I96" s="291"/>
      <c r="J96" s="291"/>
      <c r="K96" s="291"/>
      <c r="L96" s="317"/>
      <c r="M96" s="293"/>
      <c r="N96" s="250"/>
      <c r="O96" s="250"/>
      <c r="P96" s="250"/>
    </row>
    <row r="97" spans="1:16" ht="72" customHeight="1">
      <c r="A97" s="314" t="s">
        <v>88</v>
      </c>
      <c r="B97" s="314" t="s">
        <v>30</v>
      </c>
      <c r="C97" s="323" t="s">
        <v>319</v>
      </c>
      <c r="D97" s="324" t="s">
        <v>18</v>
      </c>
      <c r="E97" s="288">
        <v>1200</v>
      </c>
      <c r="F97" s="329"/>
      <c r="G97" s="289"/>
      <c r="H97" s="290"/>
      <c r="I97" s="291"/>
      <c r="J97" s="291"/>
      <c r="K97" s="291"/>
      <c r="L97" s="317"/>
      <c r="M97" s="293"/>
      <c r="N97" s="250"/>
      <c r="O97" s="250"/>
      <c r="P97" s="250"/>
    </row>
    <row r="98" spans="1:16" ht="75" customHeight="1">
      <c r="A98" s="314" t="s">
        <v>90</v>
      </c>
      <c r="B98" s="314" t="s">
        <v>30</v>
      </c>
      <c r="C98" s="323" t="s">
        <v>320</v>
      </c>
      <c r="D98" s="324" t="s">
        <v>18</v>
      </c>
      <c r="E98" s="288">
        <v>400</v>
      </c>
      <c r="F98" s="329"/>
      <c r="G98" s="289"/>
      <c r="H98" s="290"/>
      <c r="I98" s="291"/>
      <c r="J98" s="291"/>
      <c r="K98" s="291"/>
      <c r="L98" s="317"/>
      <c r="M98" s="293"/>
      <c r="N98" s="250"/>
      <c r="O98" s="250"/>
      <c r="P98" s="250"/>
    </row>
    <row r="99" spans="1:16" ht="60.75" customHeight="1">
      <c r="A99" s="314" t="s">
        <v>123</v>
      </c>
      <c r="B99" s="314" t="s">
        <v>321</v>
      </c>
      <c r="C99" s="323" t="s">
        <v>322</v>
      </c>
      <c r="D99" s="324" t="s">
        <v>18</v>
      </c>
      <c r="E99" s="288">
        <v>90</v>
      </c>
      <c r="F99" s="325"/>
      <c r="G99" s="289"/>
      <c r="H99" s="290"/>
      <c r="I99" s="291"/>
      <c r="J99" s="291"/>
      <c r="K99" s="291"/>
      <c r="L99" s="317"/>
      <c r="M99" s="293"/>
      <c r="N99" s="250"/>
      <c r="O99" s="250"/>
      <c r="P99" s="250"/>
    </row>
    <row r="100" spans="1:16" ht="123" customHeight="1">
      <c r="A100" s="314" t="s">
        <v>125</v>
      </c>
      <c r="B100" s="326" t="s">
        <v>30</v>
      </c>
      <c r="C100" s="323" t="s">
        <v>323</v>
      </c>
      <c r="D100" s="324" t="s">
        <v>181</v>
      </c>
      <c r="E100" s="324">
        <v>1200</v>
      </c>
      <c r="F100" s="325"/>
      <c r="G100" s="289"/>
      <c r="H100" s="330"/>
      <c r="I100" s="331"/>
      <c r="J100" s="331"/>
      <c r="K100" s="331"/>
      <c r="L100" s="317"/>
      <c r="M100" s="293"/>
      <c r="N100" s="250"/>
      <c r="O100" s="250"/>
      <c r="P100" s="250"/>
    </row>
    <row r="101" spans="1:16" ht="151.5" customHeight="1">
      <c r="A101" s="314" t="s">
        <v>127</v>
      </c>
      <c r="B101" s="326" t="s">
        <v>30</v>
      </c>
      <c r="C101" s="323" t="s">
        <v>324</v>
      </c>
      <c r="D101" s="324" t="s">
        <v>79</v>
      </c>
      <c r="E101" s="324">
        <v>1000</v>
      </c>
      <c r="F101" s="325"/>
      <c r="G101" s="289"/>
      <c r="H101" s="330"/>
      <c r="I101" s="331"/>
      <c r="J101" s="331"/>
      <c r="K101" s="331"/>
      <c r="L101" s="317"/>
      <c r="M101" s="293"/>
      <c r="N101" s="250"/>
      <c r="O101" s="250"/>
      <c r="P101" s="250"/>
    </row>
    <row r="102" spans="1:16" ht="48" customHeight="1">
      <c r="A102" s="314" t="s">
        <v>129</v>
      </c>
      <c r="B102" s="326" t="s">
        <v>30</v>
      </c>
      <c r="C102" s="323" t="s">
        <v>325</v>
      </c>
      <c r="D102" s="324" t="s">
        <v>79</v>
      </c>
      <c r="E102" s="324">
        <v>2500</v>
      </c>
      <c r="F102" s="325"/>
      <c r="G102" s="289"/>
      <c r="H102" s="330"/>
      <c r="I102" s="331"/>
      <c r="J102" s="331"/>
      <c r="K102" s="331"/>
      <c r="L102" s="332"/>
      <c r="M102" s="293"/>
      <c r="N102" s="250"/>
      <c r="O102" s="250"/>
      <c r="P102" s="250"/>
    </row>
    <row r="103" spans="1:16" ht="72" customHeight="1">
      <c r="A103" s="314" t="s">
        <v>133</v>
      </c>
      <c r="B103" s="326" t="s">
        <v>30</v>
      </c>
      <c r="C103" s="323" t="s">
        <v>326</v>
      </c>
      <c r="D103" s="289" t="s">
        <v>18</v>
      </c>
      <c r="E103" s="289">
        <v>14000</v>
      </c>
      <c r="F103" s="333"/>
      <c r="G103" s="289"/>
      <c r="H103" s="290"/>
      <c r="I103" s="291"/>
      <c r="J103" s="291"/>
      <c r="K103" s="291"/>
      <c r="L103" s="332"/>
      <c r="M103" s="293"/>
      <c r="N103" s="250"/>
      <c r="O103" s="250"/>
      <c r="P103" s="250"/>
    </row>
    <row r="104" spans="1:16" ht="105" customHeight="1">
      <c r="A104" s="314" t="s">
        <v>136</v>
      </c>
      <c r="B104" s="326" t="s">
        <v>30</v>
      </c>
      <c r="C104" s="323" t="s">
        <v>327</v>
      </c>
      <c r="D104" s="289" t="s">
        <v>18</v>
      </c>
      <c r="E104" s="289">
        <v>80</v>
      </c>
      <c r="F104" s="333"/>
      <c r="G104" s="289"/>
      <c r="H104" s="290"/>
      <c r="I104" s="291"/>
      <c r="J104" s="291"/>
      <c r="K104" s="291"/>
      <c r="L104" s="332"/>
      <c r="M104" s="293"/>
      <c r="N104" s="250"/>
      <c r="O104" s="250"/>
      <c r="P104" s="250"/>
    </row>
    <row r="105" spans="1:16" ht="121.5" customHeight="1">
      <c r="A105" s="314" t="s">
        <v>139</v>
      </c>
      <c r="B105" s="326" t="s">
        <v>30</v>
      </c>
      <c r="C105" s="323" t="s">
        <v>328</v>
      </c>
      <c r="D105" s="289" t="s">
        <v>18</v>
      </c>
      <c r="E105" s="289">
        <v>100</v>
      </c>
      <c r="F105" s="333"/>
      <c r="G105" s="289"/>
      <c r="H105" s="290"/>
      <c r="I105" s="291"/>
      <c r="J105" s="291"/>
      <c r="K105" s="291"/>
      <c r="L105" s="334"/>
      <c r="M105" s="293"/>
      <c r="N105" s="250"/>
      <c r="O105" s="250"/>
      <c r="P105" s="250"/>
    </row>
    <row r="106" spans="1:16" ht="146.25" customHeight="1">
      <c r="A106" s="314" t="s">
        <v>142</v>
      </c>
      <c r="B106" s="314" t="s">
        <v>329</v>
      </c>
      <c r="C106" s="335" t="s">
        <v>330</v>
      </c>
      <c r="D106" s="324" t="s">
        <v>18</v>
      </c>
      <c r="E106" s="288">
        <v>25</v>
      </c>
      <c r="F106" s="336"/>
      <c r="G106" s="289"/>
      <c r="H106" s="290"/>
      <c r="I106" s="291"/>
      <c r="J106" s="291"/>
      <c r="K106" s="291"/>
      <c r="L106" s="334"/>
      <c r="M106" s="2"/>
      <c r="N106" s="250"/>
      <c r="O106" s="250"/>
      <c r="P106" s="250"/>
    </row>
    <row r="107" spans="1:16" ht="48" customHeight="1">
      <c r="A107" s="314" t="s">
        <v>145</v>
      </c>
      <c r="B107" s="314" t="s">
        <v>30</v>
      </c>
      <c r="C107" s="323" t="s">
        <v>331</v>
      </c>
      <c r="D107" s="324" t="s">
        <v>64</v>
      </c>
      <c r="E107" s="288">
        <v>4</v>
      </c>
      <c r="F107" s="336"/>
      <c r="G107" s="289"/>
      <c r="H107" s="290"/>
      <c r="I107" s="291"/>
      <c r="J107" s="291"/>
      <c r="K107" s="291"/>
      <c r="L107" s="334"/>
      <c r="M107" s="2"/>
      <c r="N107" s="250"/>
      <c r="O107" s="250"/>
      <c r="P107" s="250"/>
    </row>
    <row r="108" spans="1:16" ht="12.75" customHeight="1">
      <c r="A108" s="253"/>
      <c r="B108" s="253"/>
      <c r="C108" s="253"/>
      <c r="D108" s="253"/>
      <c r="E108" s="253"/>
      <c r="F108" s="253"/>
      <c r="G108" s="253"/>
      <c r="H108" s="279" t="s">
        <v>53</v>
      </c>
      <c r="I108" s="322">
        <f>SUM(I86:I107)</f>
        <v>0</v>
      </c>
      <c r="J108" s="322">
        <f>SUM(J86:J107)</f>
        <v>0</v>
      </c>
      <c r="K108" s="322">
        <f>SUM(K86:K107)</f>
        <v>0</v>
      </c>
      <c r="L108" s="253"/>
      <c r="M108" s="253"/>
      <c r="N108" s="250"/>
      <c r="O108" s="250"/>
      <c r="P108" s="250"/>
    </row>
    <row r="109" spans="1:16" ht="12.75" customHeight="1">
      <c r="A109" s="250"/>
      <c r="B109" s="250"/>
      <c r="C109" s="250"/>
      <c r="D109" s="250"/>
      <c r="E109" s="250"/>
      <c r="F109" s="250"/>
      <c r="G109" s="250"/>
      <c r="H109" s="250"/>
      <c r="I109" s="250"/>
      <c r="J109" s="250"/>
      <c r="K109" s="250"/>
      <c r="L109" s="250"/>
      <c r="M109" s="250"/>
      <c r="N109" s="250"/>
      <c r="O109" s="250"/>
      <c r="P109" s="250"/>
    </row>
    <row r="110" spans="1:16" ht="12.75" customHeight="1">
      <c r="A110" s="250"/>
      <c r="B110" s="250"/>
      <c r="C110" s="250"/>
      <c r="D110" s="250"/>
      <c r="E110" s="250"/>
      <c r="F110" s="250"/>
      <c r="G110" s="250"/>
      <c r="H110" s="250"/>
      <c r="I110" s="250"/>
      <c r="J110" s="250"/>
      <c r="K110" s="250"/>
      <c r="L110" s="250"/>
      <c r="M110" s="250"/>
      <c r="N110" s="250"/>
      <c r="O110" s="250"/>
      <c r="P110" s="250"/>
    </row>
    <row r="111" spans="1:16" ht="12.75" customHeight="1">
      <c r="A111" s="250"/>
      <c r="B111" s="250"/>
      <c r="C111" s="250"/>
      <c r="D111" s="250"/>
      <c r="E111" s="250"/>
      <c r="F111" s="250"/>
      <c r="G111" s="250"/>
      <c r="H111" s="250"/>
      <c r="I111" s="250"/>
      <c r="J111" s="250"/>
      <c r="K111" s="250"/>
      <c r="L111" s="250"/>
      <c r="M111" s="250"/>
      <c r="N111" s="250"/>
      <c r="O111" s="250"/>
      <c r="P111" s="250"/>
    </row>
    <row r="112" spans="1:16" ht="12.75" customHeight="1">
      <c r="A112" s="250"/>
      <c r="B112" s="250"/>
      <c r="C112" s="337" t="s">
        <v>332</v>
      </c>
      <c r="D112" s="250"/>
      <c r="E112" s="250"/>
      <c r="F112" s="250"/>
      <c r="G112" s="250"/>
      <c r="H112" s="250"/>
      <c r="I112" s="250"/>
      <c r="J112" s="250"/>
      <c r="K112" s="250"/>
      <c r="L112" s="250"/>
      <c r="M112" s="250"/>
      <c r="N112" s="250"/>
      <c r="O112" s="250"/>
      <c r="P112" s="250"/>
    </row>
    <row r="113" spans="1:13" s="4" customFormat="1" ht="12.75" customHeight="1">
      <c r="A113" s="7">
        <v>1</v>
      </c>
      <c r="B113" s="7">
        <v>2</v>
      </c>
      <c r="C113" s="7">
        <v>3</v>
      </c>
      <c r="D113" s="7">
        <v>4</v>
      </c>
      <c r="E113" s="7">
        <v>5</v>
      </c>
      <c r="F113" s="7">
        <v>6</v>
      </c>
      <c r="G113" s="7">
        <v>7</v>
      </c>
      <c r="H113" s="7">
        <v>8</v>
      </c>
      <c r="I113" s="7">
        <v>9</v>
      </c>
      <c r="J113" s="7">
        <v>10</v>
      </c>
      <c r="K113" s="7">
        <v>11</v>
      </c>
      <c r="L113" s="7">
        <v>12</v>
      </c>
      <c r="M113" s="7">
        <v>13</v>
      </c>
    </row>
    <row r="114" spans="1:50" s="94" customFormat="1" ht="64.5" customHeight="1">
      <c r="A114" s="338" t="s">
        <v>1</v>
      </c>
      <c r="B114" s="339" t="s">
        <v>2</v>
      </c>
      <c r="C114" s="340" t="s">
        <v>47</v>
      </c>
      <c r="D114" s="341" t="s">
        <v>4</v>
      </c>
      <c r="E114" s="341" t="s">
        <v>5</v>
      </c>
      <c r="F114" s="341" t="s">
        <v>6</v>
      </c>
      <c r="G114" s="341" t="s">
        <v>7</v>
      </c>
      <c r="H114" s="342" t="s">
        <v>59</v>
      </c>
      <c r="I114" s="341" t="s">
        <v>9</v>
      </c>
      <c r="J114" s="341" t="s">
        <v>48</v>
      </c>
      <c r="K114" s="341" t="s">
        <v>11</v>
      </c>
      <c r="L114" s="341" t="s">
        <v>12</v>
      </c>
      <c r="M114" s="9" t="s">
        <v>333</v>
      </c>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13" s="4" customFormat="1" ht="24" customHeight="1">
      <c r="A115" s="314" t="s">
        <v>14</v>
      </c>
      <c r="B115" s="343" t="s">
        <v>30</v>
      </c>
      <c r="C115" s="316" t="s">
        <v>334</v>
      </c>
      <c r="D115" s="344"/>
      <c r="E115" s="345" t="s">
        <v>79</v>
      </c>
      <c r="F115" s="346">
        <v>1500</v>
      </c>
      <c r="G115" s="347"/>
      <c r="H115" s="348"/>
      <c r="I115" s="290"/>
      <c r="J115" s="291"/>
      <c r="K115" s="291"/>
      <c r="L115" s="291"/>
      <c r="M115" s="349"/>
    </row>
    <row r="116" spans="1:13" s="4" customFormat="1" ht="24" customHeight="1">
      <c r="A116" s="314" t="s">
        <v>19</v>
      </c>
      <c r="B116" s="343" t="s">
        <v>30</v>
      </c>
      <c r="C116" s="316" t="s">
        <v>335</v>
      </c>
      <c r="D116" s="344"/>
      <c r="E116" s="345" t="s">
        <v>64</v>
      </c>
      <c r="F116" s="346">
        <v>10</v>
      </c>
      <c r="G116" s="347"/>
      <c r="H116" s="348"/>
      <c r="I116" s="290"/>
      <c r="J116" s="291"/>
      <c r="K116" s="291"/>
      <c r="L116" s="291"/>
      <c r="M116" s="349"/>
    </row>
    <row r="117" spans="1:13" s="4" customFormat="1" ht="36.75" customHeight="1">
      <c r="A117" s="314" t="s">
        <v>21</v>
      </c>
      <c r="B117" s="343" t="s">
        <v>30</v>
      </c>
      <c r="C117" s="316" t="s">
        <v>336</v>
      </c>
      <c r="D117" s="344"/>
      <c r="E117" s="345" t="s">
        <v>79</v>
      </c>
      <c r="F117" s="346">
        <v>1300</v>
      </c>
      <c r="G117" s="347"/>
      <c r="H117" s="348"/>
      <c r="I117" s="290"/>
      <c r="J117" s="291"/>
      <c r="K117" s="291"/>
      <c r="L117" s="291"/>
      <c r="M117" s="349"/>
    </row>
    <row r="118" spans="1:13" s="4" customFormat="1" ht="30.75" customHeight="1">
      <c r="A118" s="314" t="s">
        <v>24</v>
      </c>
      <c r="B118" s="343" t="s">
        <v>30</v>
      </c>
      <c r="C118" s="316" t="s">
        <v>337</v>
      </c>
      <c r="D118" s="344"/>
      <c r="E118" s="345" t="s">
        <v>79</v>
      </c>
      <c r="F118" s="346">
        <v>4000</v>
      </c>
      <c r="G118" s="347"/>
      <c r="H118" s="348"/>
      <c r="I118" s="290"/>
      <c r="J118" s="291"/>
      <c r="K118" s="291"/>
      <c r="L118" s="291"/>
      <c r="M118" s="349"/>
    </row>
    <row r="119" spans="1:13" s="4" customFormat="1" ht="24" customHeight="1">
      <c r="A119" s="314" t="s">
        <v>26</v>
      </c>
      <c r="B119" s="343" t="s">
        <v>30</v>
      </c>
      <c r="C119" s="316" t="s">
        <v>338</v>
      </c>
      <c r="D119" s="344"/>
      <c r="E119" s="345" t="s">
        <v>79</v>
      </c>
      <c r="F119" s="346">
        <v>10000</v>
      </c>
      <c r="G119" s="347"/>
      <c r="H119" s="348"/>
      <c r="I119" s="290"/>
      <c r="J119" s="291"/>
      <c r="K119" s="291"/>
      <c r="L119" s="291"/>
      <c r="M119" s="349"/>
    </row>
    <row r="120" spans="1:13" s="4" customFormat="1" ht="30" customHeight="1">
      <c r="A120" s="314" t="s">
        <v>29</v>
      </c>
      <c r="B120" s="343" t="s">
        <v>30</v>
      </c>
      <c r="C120" s="316" t="s">
        <v>339</v>
      </c>
      <c r="D120" s="344"/>
      <c r="E120" s="345" t="s">
        <v>79</v>
      </c>
      <c r="F120" s="346">
        <v>3000</v>
      </c>
      <c r="G120" s="347"/>
      <c r="H120" s="348"/>
      <c r="I120" s="290"/>
      <c r="J120" s="291"/>
      <c r="K120" s="291"/>
      <c r="L120" s="291"/>
      <c r="M120" s="349"/>
    </row>
    <row r="121" spans="1:13" s="4" customFormat="1" ht="24" customHeight="1">
      <c r="A121" s="314" t="s">
        <v>32</v>
      </c>
      <c r="B121" s="343" t="s">
        <v>30</v>
      </c>
      <c r="C121" s="316" t="s">
        <v>340</v>
      </c>
      <c r="D121" s="344"/>
      <c r="E121" s="345" t="s">
        <v>79</v>
      </c>
      <c r="F121" s="346">
        <v>2000</v>
      </c>
      <c r="G121" s="347"/>
      <c r="H121" s="348"/>
      <c r="I121" s="290"/>
      <c r="J121" s="291"/>
      <c r="K121" s="291"/>
      <c r="L121" s="291"/>
      <c r="M121" s="349"/>
    </row>
    <row r="122" spans="1:13" s="4" customFormat="1" ht="20.25" customHeight="1">
      <c r="A122" s="314" t="s">
        <v>36</v>
      </c>
      <c r="B122" s="343" t="s">
        <v>30</v>
      </c>
      <c r="C122" s="316" t="s">
        <v>341</v>
      </c>
      <c r="D122" s="344"/>
      <c r="E122" s="345" t="s">
        <v>79</v>
      </c>
      <c r="F122" s="346">
        <v>2</v>
      </c>
      <c r="G122" s="347"/>
      <c r="H122" s="348"/>
      <c r="I122" s="290"/>
      <c r="J122" s="291"/>
      <c r="K122" s="291"/>
      <c r="L122" s="291"/>
      <c r="M122" s="349"/>
    </row>
    <row r="123" spans="1:13" s="4" customFormat="1" ht="24" customHeight="1">
      <c r="A123" s="314" t="s">
        <v>38</v>
      </c>
      <c r="B123" s="343" t="s">
        <v>30</v>
      </c>
      <c r="C123" s="316" t="s">
        <v>342</v>
      </c>
      <c r="D123" s="344"/>
      <c r="E123" s="345" t="s">
        <v>79</v>
      </c>
      <c r="F123" s="346">
        <v>300</v>
      </c>
      <c r="G123" s="347"/>
      <c r="H123" s="348"/>
      <c r="I123" s="290"/>
      <c r="J123" s="291"/>
      <c r="K123" s="291"/>
      <c r="L123" s="291"/>
      <c r="M123" s="349"/>
    </row>
    <row r="124" spans="1:13" s="4" customFormat="1" ht="24" customHeight="1">
      <c r="A124" s="314" t="s">
        <v>40</v>
      </c>
      <c r="B124" s="343" t="s">
        <v>30</v>
      </c>
      <c r="C124" s="316" t="s">
        <v>343</v>
      </c>
      <c r="D124" s="344"/>
      <c r="E124" s="345" t="s">
        <v>79</v>
      </c>
      <c r="F124" s="346">
        <v>1200</v>
      </c>
      <c r="G124" s="347"/>
      <c r="H124" s="348"/>
      <c r="I124" s="290"/>
      <c r="J124" s="291"/>
      <c r="K124" s="291"/>
      <c r="L124" s="291"/>
      <c r="M124" s="349"/>
    </row>
    <row r="125" spans="1:13" s="4" customFormat="1" ht="24" customHeight="1">
      <c r="A125" s="314" t="s">
        <v>42</v>
      </c>
      <c r="B125" s="343" t="s">
        <v>30</v>
      </c>
      <c r="C125" s="316" t="s">
        <v>344</v>
      </c>
      <c r="D125" s="344"/>
      <c r="E125" s="345" t="s">
        <v>79</v>
      </c>
      <c r="F125" s="346">
        <v>900</v>
      </c>
      <c r="G125" s="347"/>
      <c r="H125" s="348"/>
      <c r="I125" s="290"/>
      <c r="J125" s="291"/>
      <c r="K125" s="291"/>
      <c r="L125" s="291"/>
      <c r="M125" s="349"/>
    </row>
    <row r="126" spans="1:13" s="4" customFormat="1" ht="36" customHeight="1">
      <c r="A126" s="314" t="s">
        <v>88</v>
      </c>
      <c r="B126" s="343" t="s">
        <v>30</v>
      </c>
      <c r="C126" s="316" t="s">
        <v>345</v>
      </c>
      <c r="D126" s="344"/>
      <c r="E126" s="345" t="s">
        <v>79</v>
      </c>
      <c r="F126" s="346">
        <v>220</v>
      </c>
      <c r="G126" s="347"/>
      <c r="H126" s="348"/>
      <c r="I126" s="290"/>
      <c r="J126" s="291"/>
      <c r="K126" s="291"/>
      <c r="L126" s="291"/>
      <c r="M126" s="349"/>
    </row>
    <row r="127" spans="1:13" s="4" customFormat="1" ht="24" customHeight="1">
      <c r="A127" s="314" t="s">
        <v>90</v>
      </c>
      <c r="B127" s="343" t="s">
        <v>130</v>
      </c>
      <c r="C127" s="316" t="s">
        <v>346</v>
      </c>
      <c r="D127" s="344" t="s">
        <v>347</v>
      </c>
      <c r="E127" s="345" t="s">
        <v>79</v>
      </c>
      <c r="F127" s="346">
        <v>3000</v>
      </c>
      <c r="G127" s="347"/>
      <c r="H127" s="348"/>
      <c r="I127" s="290"/>
      <c r="J127" s="291"/>
      <c r="K127" s="291"/>
      <c r="L127" s="291"/>
      <c r="M127" s="349"/>
    </row>
    <row r="128" spans="1:13" s="4" customFormat="1" ht="16.5" customHeight="1">
      <c r="A128" s="314" t="s">
        <v>123</v>
      </c>
      <c r="B128" s="343" t="s">
        <v>30</v>
      </c>
      <c r="C128" s="316" t="s">
        <v>348</v>
      </c>
      <c r="D128" s="344"/>
      <c r="E128" s="345" t="s">
        <v>79</v>
      </c>
      <c r="F128" s="346">
        <v>40</v>
      </c>
      <c r="G128" s="347"/>
      <c r="H128" s="348"/>
      <c r="I128" s="290"/>
      <c r="J128" s="291"/>
      <c r="K128" s="291"/>
      <c r="L128" s="291"/>
      <c r="M128" s="349"/>
    </row>
    <row r="129" spans="1:13" s="4" customFormat="1" ht="25.5" customHeight="1">
      <c r="A129" s="314" t="s">
        <v>125</v>
      </c>
      <c r="B129" s="314" t="s">
        <v>120</v>
      </c>
      <c r="C129" s="316" t="s">
        <v>349</v>
      </c>
      <c r="D129" s="350"/>
      <c r="E129" s="345" t="s">
        <v>79</v>
      </c>
      <c r="F129" s="351">
        <v>2200</v>
      </c>
      <c r="G129" s="347"/>
      <c r="H129" s="348"/>
      <c r="I129" s="290"/>
      <c r="J129" s="291"/>
      <c r="K129" s="291"/>
      <c r="L129" s="291"/>
      <c r="M129" s="349"/>
    </row>
    <row r="130" spans="1:13" s="4" customFormat="1" ht="25.5" customHeight="1">
      <c r="A130" s="314" t="s">
        <v>127</v>
      </c>
      <c r="B130" s="314" t="s">
        <v>120</v>
      </c>
      <c r="C130" s="316" t="s">
        <v>350</v>
      </c>
      <c r="D130" s="350"/>
      <c r="E130" s="345" t="s">
        <v>79</v>
      </c>
      <c r="F130" s="351">
        <v>100</v>
      </c>
      <c r="G130" s="347"/>
      <c r="H130" s="348"/>
      <c r="I130" s="290"/>
      <c r="J130" s="291"/>
      <c r="K130" s="291"/>
      <c r="L130" s="291"/>
      <c r="M130" s="349"/>
    </row>
    <row r="131" spans="1:13" s="4" customFormat="1" ht="25.5" customHeight="1">
      <c r="A131" s="314" t="s">
        <v>129</v>
      </c>
      <c r="B131" s="314" t="s">
        <v>120</v>
      </c>
      <c r="C131" s="316" t="s">
        <v>351</v>
      </c>
      <c r="D131" s="350"/>
      <c r="E131" s="345" t="s">
        <v>79</v>
      </c>
      <c r="F131" s="351">
        <v>70</v>
      </c>
      <c r="G131" s="347"/>
      <c r="H131" s="348"/>
      <c r="I131" s="290"/>
      <c r="J131" s="291"/>
      <c r="K131" s="291"/>
      <c r="L131" s="291"/>
      <c r="M131" s="349"/>
    </row>
    <row r="132" spans="1:13" s="4" customFormat="1" ht="38.25" customHeight="1">
      <c r="A132" s="314" t="s">
        <v>133</v>
      </c>
      <c r="B132" s="314" t="s">
        <v>120</v>
      </c>
      <c r="C132" s="316" t="s">
        <v>352</v>
      </c>
      <c r="D132" s="350"/>
      <c r="E132" s="345" t="s">
        <v>79</v>
      </c>
      <c r="F132" s="351">
        <v>600</v>
      </c>
      <c r="G132" s="347"/>
      <c r="H132" s="348"/>
      <c r="I132" s="290"/>
      <c r="J132" s="291"/>
      <c r="K132" s="291"/>
      <c r="L132" s="291"/>
      <c r="M132" s="349"/>
    </row>
    <row r="133" spans="1:13" s="4" customFormat="1" ht="90.75" customHeight="1">
      <c r="A133" s="314" t="s">
        <v>136</v>
      </c>
      <c r="B133" s="314" t="s">
        <v>154</v>
      </c>
      <c r="C133" s="352" t="s">
        <v>353</v>
      </c>
      <c r="D133" s="353" t="s">
        <v>354</v>
      </c>
      <c r="E133" s="345" t="s">
        <v>79</v>
      </c>
      <c r="F133" s="346">
        <v>240</v>
      </c>
      <c r="G133" s="354"/>
      <c r="H133" s="348"/>
      <c r="I133" s="290"/>
      <c r="J133" s="291"/>
      <c r="K133" s="291"/>
      <c r="L133" s="291"/>
      <c r="M133" s="349"/>
    </row>
    <row r="134" spans="1:13" s="4" customFormat="1" ht="24" customHeight="1">
      <c r="A134" s="314" t="s">
        <v>139</v>
      </c>
      <c r="B134" s="343" t="s">
        <v>130</v>
      </c>
      <c r="C134" s="352" t="s">
        <v>355</v>
      </c>
      <c r="D134" s="355" t="s">
        <v>356</v>
      </c>
      <c r="E134" s="345" t="s">
        <v>79</v>
      </c>
      <c r="F134" s="346">
        <v>200</v>
      </c>
      <c r="G134" s="354"/>
      <c r="H134" s="348"/>
      <c r="I134" s="290"/>
      <c r="J134" s="291"/>
      <c r="K134" s="291"/>
      <c r="L134" s="291"/>
      <c r="M134" s="349"/>
    </row>
    <row r="135" spans="1:27" s="4" customFormat="1" ht="42.75" customHeight="1">
      <c r="A135" s="314" t="s">
        <v>142</v>
      </c>
      <c r="B135" s="314" t="s">
        <v>310</v>
      </c>
      <c r="C135" s="316" t="s">
        <v>357</v>
      </c>
      <c r="D135" s="350"/>
      <c r="E135" s="345" t="s">
        <v>79</v>
      </c>
      <c r="F135" s="351">
        <v>12</v>
      </c>
      <c r="G135" s="356"/>
      <c r="H135" s="348"/>
      <c r="I135" s="290"/>
      <c r="J135" s="291"/>
      <c r="K135" s="291"/>
      <c r="L135" s="291"/>
      <c r="M135" s="357"/>
      <c r="Q135" s="358"/>
      <c r="R135" s="359"/>
      <c r="S135" s="358"/>
      <c r="T135" s="360"/>
      <c r="U135" s="361"/>
      <c r="V135" s="362"/>
      <c r="W135" s="363"/>
      <c r="X135" s="364"/>
      <c r="Y135" s="364"/>
      <c r="Z135" s="364"/>
      <c r="AA135" s="358"/>
    </row>
    <row r="136" spans="1:27" s="4" customFormat="1" ht="42.75" customHeight="1">
      <c r="A136" s="314" t="s">
        <v>145</v>
      </c>
      <c r="B136" s="314" t="s">
        <v>358</v>
      </c>
      <c r="C136" s="335" t="s">
        <v>359</v>
      </c>
      <c r="D136" s="350"/>
      <c r="E136" s="345" t="s">
        <v>79</v>
      </c>
      <c r="F136" s="351">
        <v>300</v>
      </c>
      <c r="G136" s="356"/>
      <c r="H136" s="348"/>
      <c r="I136" s="290"/>
      <c r="J136" s="291"/>
      <c r="K136" s="291"/>
      <c r="L136" s="291"/>
      <c r="M136" s="41"/>
      <c r="Q136" s="358"/>
      <c r="R136" s="359"/>
      <c r="S136" s="358"/>
      <c r="T136" s="360"/>
      <c r="U136" s="361"/>
      <c r="V136" s="362"/>
      <c r="W136" s="363"/>
      <c r="X136" s="364"/>
      <c r="Y136" s="364"/>
      <c r="Z136" s="364"/>
      <c r="AA136" s="358"/>
    </row>
    <row r="137" spans="1:27" s="4" customFormat="1" ht="42.75" customHeight="1">
      <c r="A137" s="314" t="s">
        <v>147</v>
      </c>
      <c r="B137" s="326" t="s">
        <v>130</v>
      </c>
      <c r="C137" s="316" t="s">
        <v>360</v>
      </c>
      <c r="D137" s="350"/>
      <c r="E137" s="345" t="s">
        <v>79</v>
      </c>
      <c r="F137" s="351">
        <v>60</v>
      </c>
      <c r="G137" s="317"/>
      <c r="H137" s="365"/>
      <c r="I137" s="319"/>
      <c r="J137" s="320"/>
      <c r="K137" s="320"/>
      <c r="L137" s="320"/>
      <c r="M137" s="41"/>
      <c r="Q137" s="358"/>
      <c r="R137" s="359"/>
      <c r="S137" s="358"/>
      <c r="T137" s="360"/>
      <c r="U137" s="361"/>
      <c r="V137" s="362"/>
      <c r="W137" s="363"/>
      <c r="X137" s="364"/>
      <c r="Y137" s="364"/>
      <c r="Z137" s="364"/>
      <c r="AA137" s="358"/>
    </row>
    <row r="138" spans="1:27" s="4" customFormat="1" ht="42.75" customHeight="1">
      <c r="A138" s="314" t="s">
        <v>150</v>
      </c>
      <c r="B138" s="326" t="s">
        <v>130</v>
      </c>
      <c r="C138" s="316" t="s">
        <v>361</v>
      </c>
      <c r="D138" s="350"/>
      <c r="E138" s="345" t="s">
        <v>79</v>
      </c>
      <c r="F138" s="351">
        <v>100</v>
      </c>
      <c r="G138" s="317"/>
      <c r="H138" s="365"/>
      <c r="I138" s="319"/>
      <c r="J138" s="320"/>
      <c r="K138" s="320"/>
      <c r="L138" s="320"/>
      <c r="M138" s="41"/>
      <c r="Q138" s="358"/>
      <c r="R138" s="359"/>
      <c r="S138" s="358"/>
      <c r="T138" s="360"/>
      <c r="U138" s="361"/>
      <c r="V138" s="362"/>
      <c r="W138" s="363"/>
      <c r="X138" s="364"/>
      <c r="Y138" s="364"/>
      <c r="Z138" s="364"/>
      <c r="AA138" s="358"/>
    </row>
    <row r="139" spans="1:27" s="4" customFormat="1" ht="84" customHeight="1">
      <c r="A139" s="314" t="s">
        <v>153</v>
      </c>
      <c r="B139" s="326" t="s">
        <v>130</v>
      </c>
      <c r="C139" s="316" t="s">
        <v>362</v>
      </c>
      <c r="D139" s="350"/>
      <c r="E139" s="345" t="s">
        <v>79</v>
      </c>
      <c r="F139" s="351">
        <v>100</v>
      </c>
      <c r="G139" s="317"/>
      <c r="H139" s="365"/>
      <c r="I139" s="319"/>
      <c r="J139" s="320"/>
      <c r="K139" s="320"/>
      <c r="L139" s="320"/>
      <c r="M139" s="41"/>
      <c r="Q139" s="358"/>
      <c r="R139" s="359"/>
      <c r="S139" s="358"/>
      <c r="T139" s="360"/>
      <c r="U139" s="361"/>
      <c r="V139" s="362"/>
      <c r="W139" s="363"/>
      <c r="X139" s="364"/>
      <c r="Y139" s="364"/>
      <c r="Z139" s="364"/>
      <c r="AA139" s="358"/>
    </row>
    <row r="140" spans="1:13" s="4" customFormat="1" ht="12" customHeight="1">
      <c r="A140" s="2"/>
      <c r="B140" s="25"/>
      <c r="C140" s="34"/>
      <c r="D140" s="35"/>
      <c r="E140" s="35"/>
      <c r="F140" s="35"/>
      <c r="G140"/>
      <c r="H140" s="205"/>
      <c r="I140" s="366" t="s">
        <v>45</v>
      </c>
      <c r="J140" s="75">
        <f>SUM(J115:J139)</f>
        <v>0</v>
      </c>
      <c r="K140" s="75">
        <f>SUM(K115:K139)</f>
        <v>0</v>
      </c>
      <c r="L140" s="75">
        <f>SUM(L115:L139)</f>
        <v>0</v>
      </c>
      <c r="M140" s="38"/>
    </row>
    <row r="141" spans="1:16" ht="12.75" customHeight="1">
      <c r="A141" s="250"/>
      <c r="B141" s="250"/>
      <c r="C141" s="250"/>
      <c r="D141" s="250"/>
      <c r="E141" s="250"/>
      <c r="F141" s="250"/>
      <c r="G141" s="250"/>
      <c r="H141" s="250"/>
      <c r="I141" s="250"/>
      <c r="J141" s="250"/>
      <c r="K141" s="250"/>
      <c r="L141" s="250"/>
      <c r="M141" s="250"/>
      <c r="N141" s="250"/>
      <c r="O141" s="250"/>
      <c r="P141" s="250"/>
    </row>
    <row r="142" spans="1:16" ht="12.75" customHeight="1">
      <c r="A142" s="250"/>
      <c r="L142" s="250"/>
      <c r="M142" s="250"/>
      <c r="N142" s="250"/>
      <c r="O142" s="250"/>
      <c r="P142" s="250"/>
    </row>
    <row r="143" spans="1:16" ht="12.75" customHeight="1">
      <c r="A143" s="250"/>
      <c r="B143" s="250"/>
      <c r="C143" s="250"/>
      <c r="D143" s="250"/>
      <c r="E143" s="250"/>
      <c r="F143" s="250"/>
      <c r="G143" s="250"/>
      <c r="H143" s="250"/>
      <c r="I143" s="250"/>
      <c r="J143" s="250"/>
      <c r="K143" s="250"/>
      <c r="L143" s="250"/>
      <c r="M143" s="250"/>
      <c r="N143" s="250"/>
      <c r="O143" s="250"/>
      <c r="P143" s="250"/>
    </row>
    <row r="145" spans="2:3" ht="14.25" customHeight="1">
      <c r="B145" s="130"/>
      <c r="C145" s="337" t="s">
        <v>363</v>
      </c>
    </row>
    <row r="146" spans="1:12" ht="14.25" customHeight="1">
      <c r="A146" s="7">
        <v>1</v>
      </c>
      <c r="B146" s="7">
        <v>2</v>
      </c>
      <c r="C146" s="7">
        <v>3</v>
      </c>
      <c r="D146" s="7">
        <v>4</v>
      </c>
      <c r="E146" s="7">
        <v>5</v>
      </c>
      <c r="F146" s="7">
        <v>6</v>
      </c>
      <c r="G146" s="7">
        <v>7</v>
      </c>
      <c r="H146" s="7">
        <v>8</v>
      </c>
      <c r="I146" s="7">
        <v>9</v>
      </c>
      <c r="J146" s="7">
        <v>10</v>
      </c>
      <c r="K146" s="7">
        <v>11</v>
      </c>
      <c r="L146" s="7">
        <v>12</v>
      </c>
    </row>
    <row r="147" spans="1:12" ht="69.75" customHeight="1">
      <c r="A147" s="340" t="s">
        <v>94</v>
      </c>
      <c r="B147" s="340" t="s">
        <v>2</v>
      </c>
      <c r="C147" s="340" t="s">
        <v>47</v>
      </c>
      <c r="D147" s="340" t="s">
        <v>289</v>
      </c>
      <c r="E147" s="340" t="s">
        <v>6</v>
      </c>
      <c r="F147" s="367" t="s">
        <v>96</v>
      </c>
      <c r="G147" s="367" t="s">
        <v>97</v>
      </c>
      <c r="H147" s="367" t="s">
        <v>98</v>
      </c>
      <c r="I147" s="367" t="s">
        <v>99</v>
      </c>
      <c r="J147" s="367" t="s">
        <v>100</v>
      </c>
      <c r="K147" s="367" t="s">
        <v>101</v>
      </c>
      <c r="L147" s="367" t="s">
        <v>176</v>
      </c>
    </row>
    <row r="148" spans="1:12" ht="25.5" customHeight="1">
      <c r="A148" s="368" t="s">
        <v>14</v>
      </c>
      <c r="B148" s="369" t="s">
        <v>30</v>
      </c>
      <c r="C148" s="369" t="s">
        <v>364</v>
      </c>
      <c r="D148" s="370" t="s">
        <v>79</v>
      </c>
      <c r="E148" s="371">
        <v>2000</v>
      </c>
      <c r="F148" s="371"/>
      <c r="G148" s="155"/>
      <c r="H148" s="156"/>
      <c r="I148" s="157"/>
      <c r="J148" s="157"/>
      <c r="K148" s="157"/>
      <c r="L148" s="372"/>
    </row>
    <row r="149" spans="1:12" ht="25.5" customHeight="1">
      <c r="A149" s="368" t="s">
        <v>19</v>
      </c>
      <c r="B149" s="369" t="s">
        <v>30</v>
      </c>
      <c r="C149" s="369" t="s">
        <v>365</v>
      </c>
      <c r="D149" s="370" t="s">
        <v>366</v>
      </c>
      <c r="E149" s="371">
        <v>200</v>
      </c>
      <c r="F149" s="371"/>
      <c r="G149" s="155"/>
      <c r="H149" s="156"/>
      <c r="I149" s="157"/>
      <c r="J149" s="157"/>
      <c r="K149" s="157"/>
      <c r="L149" s="372"/>
    </row>
    <row r="150" spans="1:12" ht="14.25" customHeight="1">
      <c r="A150" s="253"/>
      <c r="B150" s="253"/>
      <c r="C150" s="178"/>
      <c r="D150" s="178"/>
      <c r="E150" s="178"/>
      <c r="F150" s="178"/>
      <c r="G150" s="178"/>
      <c r="H150" s="373" t="s">
        <v>53</v>
      </c>
      <c r="I150" s="374">
        <f>SUM(I148:I149)</f>
        <v>0</v>
      </c>
      <c r="J150" s="374">
        <f>SUM(J148:J149)</f>
        <v>0</v>
      </c>
      <c r="K150" s="374">
        <f>SUM(K148:K149)</f>
        <v>0</v>
      </c>
      <c r="L150" s="178"/>
    </row>
    <row r="151" ht="14.25" customHeight="1"/>
  </sheetData>
  <sheetProtection selectLockedCells="1" selectUnlockedCells="1"/>
  <mergeCells count="1">
    <mergeCell ref="B53:M53"/>
  </mergeCells>
  <printOptions horizontalCentered="1"/>
  <pageMargins left="0.7902777777777777" right="0.7902777777777777" top="0.9798611111111111" bottom="0.9798611111111111" header="0.5118055555555555" footer="0.5118055555555555"/>
  <pageSetup firstPageNumber="1" useFirstPageNumber="1" horizontalDpi="300" verticalDpi="300" orientation="landscape" paperSize="9" scale="64" r:id="rId1"/>
  <rowBreaks count="10" manualBreakCount="10">
    <brk id="20" max="255" man="1"/>
    <brk id="28" max="255" man="1"/>
    <brk id="54" max="255" man="1"/>
    <brk id="71" max="255" man="1"/>
    <brk id="80" max="255" man="1"/>
    <brk id="94" max="255" man="1"/>
    <brk id="102" max="255" man="1"/>
    <brk id="109" max="255" man="1"/>
    <brk id="126" max="255" man="1"/>
    <brk id="1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a.habieda</cp:lastModifiedBy>
  <cp:lastPrinted>2023-11-10T12:59:39Z</cp:lastPrinted>
  <dcterms:created xsi:type="dcterms:W3CDTF">1997-02-26T16:46:00Z</dcterms:created>
  <dcterms:modified xsi:type="dcterms:W3CDTF">2024-01-02T11:51:27Z</dcterms:modified>
  <cp:category/>
  <cp:version/>
  <cp:contentType/>
  <cp:contentStatus/>
  <cp:revision>227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12FAAD09BD724DF290B0CB8A52324994_13</vt:lpwstr>
  </property>
  <property fmtid="{D5CDD505-2E9C-101B-9397-08002B2CF9AE}" pid="3" name="KSOProductBuildVer">
    <vt:lpwstr>1045-12.2.0.13266</vt:lpwstr>
  </property>
</Properties>
</file>