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805" tabRatio="819" activeTab="7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</sheets>
  <definedNames>
    <definedName name="_xlnm.Print_Area" localSheetId="1">'część (1)'!$A$1:$N$15</definedName>
    <definedName name="_xlnm.Print_Area" localSheetId="2">'część (2)'!$A$1:$N$15</definedName>
    <definedName name="_xlnm.Print_Area" localSheetId="3">'część (3)'!$A$1:$N$15</definedName>
    <definedName name="_xlnm.Print_Area" localSheetId="5">'część (5)'!$A$1:$N$15</definedName>
    <definedName name="_xlnm.Print_Area" localSheetId="0">'formularz oferty'!$A$1:$E$66</definedName>
  </definedNames>
  <calcPr fullCalcOnLoad="1"/>
</workbook>
</file>

<file path=xl/sharedStrings.xml><?xml version="1.0" encoding="utf-8"?>
<sst xmlns="http://schemas.openxmlformats.org/spreadsheetml/2006/main" count="382" uniqueCount="151">
  <si>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</si>
  <si>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</si>
  <si>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</si>
  <si>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</si>
  <si>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</si>
  <si>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</si>
  <si>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</si>
  <si>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</si>
  <si>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</si>
  <si>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</si>
  <si>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</si>
  <si>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</si>
  <si>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</si>
  <si>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</si>
  <si>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</si>
  <si>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</si>
  <si>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</si>
  <si>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</si>
  <si>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</si>
  <si>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</si>
  <si>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</si>
  <si>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</si>
  <si>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</si>
  <si>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</si>
  <si>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</si>
  <si>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</si>
  <si>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</si>
  <si>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</si>
  <si>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</si>
  <si>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</si>
  <si>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</si>
  <si>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</si>
  <si>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</si>
  <si>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</si>
  <si>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</si>
  <si>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</si>
  <si>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</si>
  <si>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</si>
  <si>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</si>
  <si>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</si>
  <si>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</si>
  <si>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</si>
  <si>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</si>
  <si>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</si>
  <si>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</si>
  <si>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</si>
  <si>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</si>
  <si>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</si>
  <si>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</si>
  <si>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</si>
  <si>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</si>
  <si>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</si>
  <si>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</si>
  <si>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</si>
  <si>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</si>
  <si>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</si>
  <si>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</si>
  <si>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</si>
  <si>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</si>
  <si>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</si>
  <si>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</si>
  <si>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</si>
  <si>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</si>
  <si>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</si>
  <si>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</si>
  <si>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</si>
  <si>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</si>
  <si>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</si>
  <si>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</si>
  <si>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</si>
  <si>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</si>
  <si>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</si>
  <si>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</si>
  <si>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</si>
  <si>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</si>
  <si>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Jeżeli wykonawca nie poda tych informacji to Zamawiający przyjmie, że wykonawca nie zamierza powierzać żadnej części zamówienia podwykonawcy.</t>
  </si>
  <si>
    <t>* zaznaczyć właściwe.</t>
  </si>
  <si>
    <t>Oświadczamy, że zapoznaliśmy się ze specyfikacją warunków zamówienia wraz z jej załącznikami i nie wnosimy do niej zastrzeżeń oraz, że zdobyliśmy konieczne informacje do przygotowania oferty.</t>
  </si>
  <si>
    <t>Oświadczamy, ze zapoznaliśmy się z treścią załączonego do specyfikacji wzoru umowy i w przypadku wyboru naszej oferty zawrzemy z zamawiającym umowę sporządzoną na podstawie tego wzoru.</t>
  </si>
  <si>
    <t xml:space="preserve">Podmiot Odpowiedzialny </t>
  </si>
  <si>
    <t>Cena brutto ***:</t>
  </si>
  <si>
    <t>*** jeżeli wybór oferty będzie prowadził do powstania u Zamawiającego obowiązku podatkowego, zgodnie z przepisami o podatku od towarów i usług, należy podać cenę netto.</t>
  </si>
  <si>
    <t>Cena brutto*** jednego opakowania jednostkowego</t>
  </si>
  <si>
    <t>Wartość brutto*** pozycji</t>
  </si>
  <si>
    <t>Dostawa produktów leczniczych do Apteki Szpitala Uniwersyteckiego w Krakowie.</t>
  </si>
  <si>
    <t xml:space="preserve">Oświadczamy, że oferowane przez nas produkty lecznicze, stanowiące przedmiot zamówienia,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</si>
  <si>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>koncentrat do sporządzania roztworu do infuzji</t>
  </si>
  <si>
    <t>DFP.271.37.2022.LS</t>
  </si>
  <si>
    <t xml:space="preserve">Chlorowodorek doksorubicyny w pegylowanych liposomach* </t>
  </si>
  <si>
    <t>2 mg/ml; 10ml</t>
  </si>
  <si>
    <t>sztuk</t>
  </si>
  <si>
    <t>* wykaz C Obwieszczenia MZ aktualny na dzień składania oferty -wskazania m.in. w leczeniu pacjentów z progresją szpiczaka mnogiego w terapii skojarzonej z bortezomibem, którzy wcześniej otrzymali co najmniej jeden rzut leczenia i którzy już zostali poddani transplantacji szpiku lub się do niej nie kwalifikują.</t>
  </si>
  <si>
    <t>Daratumumabum*</t>
  </si>
  <si>
    <t>1800 mg</t>
  </si>
  <si>
    <t>roztwór do wstrzykiwań</t>
  </si>
  <si>
    <t>Apalutamidum*</t>
  </si>
  <si>
    <t>60 mg</t>
  </si>
  <si>
    <t>tabletki powlekane 
60 mg, 120szt w opakowaniu</t>
  </si>
  <si>
    <t>Darolutamidum*</t>
  </si>
  <si>
    <t>300 mg</t>
  </si>
  <si>
    <t>tabletki powlekane 300mg; 
112szt w opakowaniu</t>
  </si>
  <si>
    <t>Obinutuzumabum*</t>
  </si>
  <si>
    <t>1000 mg</t>
  </si>
  <si>
    <t>koncentrat do sporządzania roztworu do infuzji, 1000 mg</t>
  </si>
  <si>
    <t>Adalimumab*</t>
  </si>
  <si>
    <t>40mg/0,8 ml; 2 amp.-strzyk. 0,8 ml + 2 gaziki</t>
  </si>
  <si>
    <t>Ribociclibum*</t>
  </si>
  <si>
    <t>200 mg</t>
  </si>
  <si>
    <t>tabletki powlekane 200mg; 63szt w opakowaniu</t>
  </si>
  <si>
    <t>Ivacaftorum + Tezacaftorum + Elexacaftorum*</t>
  </si>
  <si>
    <t>75mg+50mg+100mg</t>
  </si>
  <si>
    <t>Ivacaftorum*</t>
  </si>
  <si>
    <t>150mg</t>
  </si>
  <si>
    <t>Ivacaftorum + Tezacaftorum*</t>
  </si>
  <si>
    <t>150mg+100mg</t>
  </si>
  <si>
    <t>tabletki powlekane 75mg+50mg+ 100mg; 56szt w opakowaniu</t>
  </si>
  <si>
    <t>tabletki powlekane 150mg; 28szt w opakowaniu</t>
  </si>
  <si>
    <t>tabletki powlekane 150mg+100mg 28szt w opakowaniu</t>
  </si>
  <si>
    <t>Temozolomidum*</t>
  </si>
  <si>
    <t>Do zakupu w dawkach 5, 20, 100, 140, 180, 250 mg</t>
  </si>
  <si>
    <t>kapsułki twarde</t>
  </si>
  <si>
    <t>dawek a 5mg</t>
  </si>
  <si>
    <t>Oferowana ilość dawek a 5mg</t>
  </si>
  <si>
    <t>Cena brutto*** jednej oferowanej dawki a 5mg</t>
  </si>
  <si>
    <t xml:space="preserve">Dla dawki 5mg:
Nazwa handlowa:
Dawka: 
Postać / Opakowanie:
Dla dawki 20mg:
Nazwa handlowa:
Dawka: 
Postać / Opakowanie:
Dla dawki 100mg:
Nazwa handlowa:
Dawka: 
Postać / Opakowanie:
Dla dawki 140mg:
Nazwa handlowa:
Dawka: 
Postać / Opakowanie:
</t>
  </si>
  <si>
    <t xml:space="preserve">Dla dawki 180mg:
Nazwa handlowa:
Dawka: 
Postać / Opakowanie:
Dla dawki 250mg:
Nazwa handlowa:
Dawka: 
Postać / Opakowanie:
</t>
  </si>
  <si>
    <t>Dla dawki 5mg:
Dla dawki 20mg:
Dla dawki 100mg:
Dla dawki 140mg:</t>
  </si>
  <si>
    <t>Dla dawki 180mg:
Dla dawki 250mg:</t>
  </si>
  <si>
    <t>Amikacinum*</t>
  </si>
  <si>
    <t>5 mg/ml; 100 ml</t>
  </si>
  <si>
    <t>roztwór do infuzji gotowy do użycia, butelka</t>
  </si>
  <si>
    <t>10 mg/ml, 100 ml</t>
  </si>
  <si>
    <t xml:space="preserve">* wymagany jeden podmiot odpowiedzialny
</t>
  </si>
  <si>
    <t>część 10</t>
  </si>
  <si>
    <t>część 11</t>
  </si>
  <si>
    <t>część 12</t>
  </si>
  <si>
    <t xml:space="preserve">* wykaz C Obwieszczenia MZ aktualny na dzień składania ofert. </t>
  </si>
  <si>
    <t>*wykaz B Obwieszczenia MZ aktualny na dzień składania oferty, we wskazaniu B.56 LECZENIE CHORYCH NA OPORNEGO NA KASTRACJĘ RAKA GRUCZOŁU KROKOWEGO (ICD-10: C61); Zamawiający będzie stosował leki w ramach programów lekowych NFZ, incydentalnie w ramach innych sposobów finansowania np. Ratunkowy dostęp do technologii lekowej.</t>
  </si>
  <si>
    <t>^ wykaz B Obwieszczenia Ministra Zdrowia aktualny na dzień składania oferty; Zamawiający będzie stosował leki w ramach programów lekowych NFZ, incydentalnie w ramach innych sposobów finansowania np. Ratunkowy dostęp do technologii lekowej.</t>
  </si>
  <si>
    <t>* wykaz B Obwieszczenia Ministra Zdrowia aktualny na dzień składania ofert; Zamawiający będzie stosował leki w ramach programów lekowych NFZ, incydentalnie w ramach innych sposobów finansowania np. Ratunkowy dostęp do technologii lekowej.</t>
  </si>
  <si>
    <t>*wykaz B Obwieszczenia MZ aktualny na dzień składania oferty
LEK WE WSKAZANIACH: 
B.32. LECZENIE PACJENTÓW Z CHOROBĄ LEŚNIOWSKIEGO – CROHNA(ICD-10:K50)
B.33. LECZENIE AKTYWNEJ POSTACI REUMATOIDALNEGO ZAPALENIA STAWÓW  I MŁODZIEŃCZEGO IDIOPATYCZNEGO ZAPALENIA STAWÓW (ICD-10: M05, M06, M08)
B.35. LECZENIE AKTYWNEJ POSTACI ŁUSZCZYCOWEGO ZAPALENIA STAWÓW (ŁZS) (ICD-10 L 40.5, M 07.1, M 07.2, M 07.3)
B.36. LECZENIE AKTYWNEJ POSTACI ZESZTYWNIAJĄCEGO ZAPALENIA STAWÓW KRĘGOSŁUPA (ZZSK) (ICD-10 M 45)
B.47. LECZENIE UMIARKOWANEJ I CIĘŻKIEJ POSTACI ŁUSZCZYCY PLACKOWATEJ (ICD-10: L40.0);
Zamawiający będzie stosował leki w ramach programów lekowych NFZ, incydentalnie w ramach innych sposobów finansowania np. Ratunkowy dostęp do technologii lekowej.</t>
  </si>
  <si>
    <r>
      <t xml:space="preserve">roztwór do wstrzykiwań,
</t>
    </r>
    <r>
      <rPr>
        <b/>
        <sz val="11"/>
        <rFont val="Times New Roman"/>
        <family val="1"/>
      </rPr>
      <t xml:space="preserve"> 2 amp.-strzyk.</t>
    </r>
  </si>
  <si>
    <r>
      <t xml:space="preserve">roztwór do wstrzykiwań;
</t>
    </r>
    <r>
      <rPr>
        <b/>
        <sz val="11"/>
        <rFont val="Times New Roman"/>
        <family val="1"/>
      </rPr>
      <t>2 amp.-strzyk.</t>
    </r>
  </si>
  <si>
    <r>
      <t xml:space="preserve">*wykaz B Obwieszczenia MZ aktualny na dzień składania oferty;
lek we wskazaniu </t>
    </r>
    <r>
      <rPr>
        <b/>
        <sz val="11"/>
        <rFont val="Times New Roman"/>
        <family val="1"/>
      </rPr>
      <t>tylko</t>
    </r>
    <r>
      <rPr>
        <sz val="11"/>
        <rFont val="Times New Roman"/>
        <family val="1"/>
      </rPr>
      <t xml:space="preserve"> B.33 LECZENIE AKTYWNEJ POSTACI REUMATOIDALNEGO ZAPALENIA STAWÓW I MŁODZIEŃCZEGO IDIOPATYCZNEGO ZAPALENIA STAWÓW (ICD-10: M05, M06, M08)
Zamawiający będzie stosował leki w ramach programów lekowych NFZ, incydentalnie w ramach innych sposobów finansowania np. Ratunkowy dostęp do technologii lekowej.</t>
    </r>
  </si>
  <si>
    <r>
      <t xml:space="preserve">*wykaz B Obwieszczenia MZ aktualny na dzień składania oferty; 
lek we wskazaniu </t>
    </r>
    <r>
      <rPr>
        <b/>
        <sz val="11"/>
        <rFont val="Times New Roman"/>
        <family val="1"/>
      </rPr>
      <t>między innymi</t>
    </r>
    <r>
      <rPr>
        <sz val="11"/>
        <rFont val="Times New Roman"/>
        <family val="1"/>
      </rPr>
      <t xml:space="preserve"> B.105 LECZENIE ZAPALENIA BŁONY NACZYNIOWEJ OKA (ZBN) - CZĘŚĆ POŚREDNIA, ODCINEK TYLNY LUB CAŁA BŁONA NACZYNIOWA
Zamawiający będzie stosował leki w ramach programów lekowych NFZ, incydentalnie w ramach innych sposobów finansowania np. Ratunkowy dostęp do technologii lekowej.</t>
    </r>
  </si>
  <si>
    <t>*wykaz B Obwieszczenia MZ aktualny na dzień składania oferty, możliwość stosowania poza programem lekowym; Zamawiający będzie stosował leki w ramach programów lekowych NFZ, incydentalnie w ramach innych sposobów finansowania np. Ratunkowy dostęp do technologii lekowej.</t>
  </si>
  <si>
    <t xml:space="preserve">*wykaz B Obwieszczenia MZ aktualny na dzień składania oferty, leki we wskazaniu B.112 LECZENIE CHORYCH NA MUKOWISCYDOZĘ (ICD-10: E84); możliwość stosowania poza programem lekowym; Zamawiający będzie stosował leki w ramach programów lekowych NFZ, incydentalnie w ramach innych sposobów finansowania np. Ratunkowy dostęp do technologii lekowej.
</t>
  </si>
  <si>
    <r>
      <t xml:space="preserve">roztwór do wstrzykiwań,
 </t>
    </r>
    <r>
      <rPr>
        <b/>
        <sz val="11"/>
        <rFont val="Times New Roman"/>
        <family val="1"/>
      </rPr>
      <t>2 amp.-strzyk.</t>
    </r>
  </si>
  <si>
    <t xml:space="preserve">40mg; 
2 amp.-strzyk. 0,8 ml </t>
  </si>
  <si>
    <t xml:space="preserve">40mg/0,8 ml; 2 amp.-strzyk. 0,8 ml </t>
  </si>
  <si>
    <t xml:space="preserve"> *** jeżeli wybór oferty będzie prowadził do powstania u Zamawiającego obowiązku podatkowego, zgodnie z przepisami o podatku od towarów i usług, należy podać cenę netto.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</si>
</sst>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6" fontId="33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0" fillId="0" borderId="0" applyBorder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7" fillId="0" borderId="10" xfId="0" applyFont="1" applyFill="1" applyBorder="1" applyAlignment="1">
      <alignment horizontal="left" vertical="top" wrapText="1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170" fontId="47" fillId="0" borderId="0" xfId="0" applyNumberFormat="1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3" fontId="48" fillId="0" borderId="0" xfId="0" applyNumberFormat="1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3" fontId="48" fillId="0" borderId="0" xfId="0" applyNumberFormat="1" applyFont="1" applyFill="1" applyAlignment="1" applyProtection="1">
      <alignment horizontal="righ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3" fontId="48" fillId="0" borderId="11" xfId="55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3" fontId="47" fillId="0" borderId="10" xfId="55" applyNumberFormat="1" applyFont="1" applyFill="1" applyBorder="1" applyAlignment="1">
      <alignment horizontal="right" vertical="top" wrapText="1"/>
    </xf>
    <xf numFmtId="4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center" vertical="top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left" vertical="top" wrapText="1"/>
      <protection locked="0"/>
    </xf>
    <xf numFmtId="44" fontId="47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7" fillId="0" borderId="0" xfId="0" applyNumberFormat="1" applyFont="1" applyFill="1" applyBorder="1" applyAlignment="1" applyProtection="1">
      <alignment horizontal="right" vertical="top" wrapText="1"/>
      <protection locked="0"/>
    </xf>
    <xf numFmtId="44" fontId="47" fillId="0" borderId="0" xfId="105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justify" vertical="top" wrapText="1"/>
      <protection/>
    </xf>
    <xf numFmtId="0" fontId="47" fillId="0" borderId="0" xfId="0" applyFont="1" applyFill="1" applyBorder="1" applyAlignment="1" applyProtection="1">
      <alignment horizontal="left" vertical="top"/>
      <protection locked="0"/>
    </xf>
    <xf numFmtId="49" fontId="47" fillId="0" borderId="0" xfId="0" applyNumberFormat="1" applyFont="1" applyFill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3" fontId="47" fillId="0" borderId="13" xfId="55" applyNumberFormat="1" applyFont="1" applyFill="1" applyBorder="1" applyAlignment="1">
      <alignment horizontal="right" vertical="top" wrapText="1"/>
    </xf>
    <xf numFmtId="0" fontId="47" fillId="0" borderId="13" xfId="0" applyFont="1" applyFill="1" applyBorder="1" applyAlignment="1" applyProtection="1">
      <alignment horizontal="left" vertical="top" wrapText="1"/>
      <protection locked="0"/>
    </xf>
    <xf numFmtId="4" fontId="47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47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7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>
      <alignment horizontal="left" vertical="top" wrapText="1"/>
    </xf>
    <xf numFmtId="3" fontId="47" fillId="0" borderId="14" xfId="55" applyNumberFormat="1" applyFont="1" applyFill="1" applyBorder="1" applyAlignment="1">
      <alignment horizontal="right" vertical="top" wrapText="1"/>
    </xf>
    <xf numFmtId="0" fontId="47" fillId="0" borderId="14" xfId="0" applyFont="1" applyFill="1" applyBorder="1" applyAlignment="1" applyProtection="1">
      <alignment horizontal="left" vertical="top" wrapText="1"/>
      <protection locked="0"/>
    </xf>
    <xf numFmtId="4" fontId="47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47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47" fillId="0" borderId="14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49" fontId="47" fillId="0" borderId="15" xfId="0" applyNumberFormat="1" applyFont="1" applyFill="1" applyBorder="1" applyAlignment="1" applyProtection="1">
      <alignment horizontal="left" vertical="top" wrapText="1"/>
      <protection locked="0"/>
    </xf>
    <xf numFmtId="0" fontId="47" fillId="33" borderId="11" xfId="0" applyFont="1" applyFill="1" applyBorder="1" applyAlignment="1" applyProtection="1">
      <alignment horizontal="right" vertical="top" wrapText="1"/>
      <protection/>
    </xf>
    <xf numFmtId="0" fontId="47" fillId="33" borderId="12" xfId="0" applyFont="1" applyFill="1" applyBorder="1" applyAlignment="1" applyProtection="1">
      <alignment horizontal="right" vertical="top" wrapText="1"/>
      <protection/>
    </xf>
    <xf numFmtId="0" fontId="49" fillId="0" borderId="16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33" borderId="11" xfId="0" applyFont="1" applyFill="1" applyBorder="1" applyAlignment="1" applyProtection="1">
      <alignment horizontal="justify" vertical="top" wrapText="1"/>
      <protection/>
    </xf>
    <xf numFmtId="0" fontId="47" fillId="33" borderId="12" xfId="0" applyFont="1" applyFill="1" applyBorder="1" applyAlignment="1" applyProtection="1">
      <alignment horizontal="justify" vertical="top" wrapText="1"/>
      <protection/>
    </xf>
    <xf numFmtId="0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/>
    </xf>
    <xf numFmtId="0" fontId="49" fillId="0" borderId="16" xfId="0" applyFont="1" applyFill="1" applyBorder="1" applyAlignment="1" applyProtection="1">
      <alignment horizontal="justify" vertical="top" wrapText="1"/>
      <protection/>
    </xf>
    <xf numFmtId="0" fontId="47" fillId="0" borderId="17" xfId="0" applyFont="1" applyFill="1" applyBorder="1" applyAlignment="1" applyProtection="1">
      <alignment horizontal="justify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7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Border="1" applyAlignment="1" applyProtection="1">
      <alignment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Alignment="1">
      <alignment horizontal="left" vertical="top" wrapText="1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center" vertical="top" wrapText="1"/>
      <protection locked="0"/>
    </xf>
    <xf numFmtId="0" fontId="48" fillId="0" borderId="12" xfId="0" applyFont="1" applyFill="1" applyBorder="1" applyAlignment="1" applyProtection="1">
      <alignment horizontal="center" vertical="top" wrapText="1"/>
      <protection locked="0"/>
    </xf>
    <xf numFmtId="44" fontId="47" fillId="0" borderId="11" xfId="0" applyNumberFormat="1" applyFont="1" applyFill="1" applyBorder="1" applyAlignment="1" applyProtection="1">
      <alignment horizontal="left" vertical="top" wrapText="1"/>
      <protection locked="0"/>
    </xf>
    <xf numFmtId="44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7"/>
  <sheetViews>
    <sheetView showGridLines="0" view="pageBreakPreview" zoomScale="80" zoomScaleNormal="80" zoomScaleSheetLayoutView="80" zoomScalePageLayoutView="115" workbookViewId="0" topLeftCell="A1">
      <selection activeCell="C34" sqref="C34:E34"/>
    </sheetView>
  </sheetViews>
  <sheetFormatPr defaultColWidth="9.00390625" defaultRowHeight="12.75"/>
  <cols>
    <col min="1" max="1" width="2.375" style="10" customWidth="1"/>
    <col min="2" max="2" width="6.125" style="10" customWidth="1"/>
    <col min="3" max="4" width="30.00390625" style="10" customWidth="1"/>
    <col min="5" max="5" width="51.37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ht="15">
      <c r="E1" s="13" t="s">
        <v>51</v>
      </c>
    </row>
    <row r="2" spans="3:5" ht="15">
      <c r="C2" s="25"/>
      <c r="D2" s="25" t="s">
        <v>49</v>
      </c>
      <c r="E2" s="25"/>
    </row>
    <row r="4" spans="3:4" ht="15">
      <c r="C4" s="10" t="s">
        <v>41</v>
      </c>
      <c r="D4" s="10" t="s">
        <v>87</v>
      </c>
    </row>
    <row r="6" spans="3:5" ht="30.75" customHeight="1">
      <c r="C6" s="10" t="s">
        <v>40</v>
      </c>
      <c r="D6" s="100" t="s">
        <v>84</v>
      </c>
      <c r="E6" s="100"/>
    </row>
    <row r="8" spans="3:5" ht="15">
      <c r="C8" s="20" t="s">
        <v>36</v>
      </c>
      <c r="D8" s="114"/>
      <c r="E8" s="115"/>
    </row>
    <row r="9" spans="3:5" ht="15">
      <c r="C9" s="20" t="s">
        <v>42</v>
      </c>
      <c r="D9" s="116"/>
      <c r="E9" s="117"/>
    </row>
    <row r="10" spans="3:5" ht="15">
      <c r="C10" s="20" t="s">
        <v>35</v>
      </c>
      <c r="D10" s="107"/>
      <c r="E10" s="108"/>
    </row>
    <row r="11" spans="3:5" ht="15">
      <c r="C11" s="20" t="s">
        <v>43</v>
      </c>
      <c r="D11" s="107"/>
      <c r="E11" s="108"/>
    </row>
    <row r="12" spans="3:5" ht="15">
      <c r="C12" s="20" t="s">
        <v>44</v>
      </c>
      <c r="D12" s="107"/>
      <c r="E12" s="108"/>
    </row>
    <row r="13" spans="3:5" ht="15">
      <c r="C13" s="20" t="s">
        <v>45</v>
      </c>
      <c r="D13" s="107"/>
      <c r="E13" s="108"/>
    </row>
    <row r="14" spans="3:5" ht="15">
      <c r="C14" s="20" t="s">
        <v>46</v>
      </c>
      <c r="D14" s="107"/>
      <c r="E14" s="108"/>
    </row>
    <row r="15" spans="3:5" ht="15">
      <c r="C15" s="20" t="s">
        <v>47</v>
      </c>
      <c r="D15" s="107"/>
      <c r="E15" s="108"/>
    </row>
    <row r="16" spans="3:5" ht="15">
      <c r="C16" s="20" t="s">
        <v>48</v>
      </c>
      <c r="D16" s="107"/>
      <c r="E16" s="108"/>
    </row>
    <row r="17" spans="4:5" ht="15">
      <c r="D17" s="8"/>
      <c r="E17" s="26"/>
    </row>
    <row r="18" spans="2:5" ht="15" customHeight="1">
      <c r="B18" s="10" t="s">
        <v>2</v>
      </c>
      <c r="C18" s="111" t="s">
        <v>60</v>
      </c>
      <c r="D18" s="112"/>
      <c r="E18" s="113"/>
    </row>
    <row r="19" spans="4:5" ht="15">
      <c r="D19" s="2"/>
      <c r="E19" s="4"/>
    </row>
    <row r="20" spans="3:5" ht="21" customHeight="1">
      <c r="C20" s="7" t="s">
        <v>17</v>
      </c>
      <c r="D20" s="27" t="s">
        <v>80</v>
      </c>
      <c r="E20" s="8"/>
    </row>
    <row r="21" spans="3:5" ht="15">
      <c r="C21" s="20" t="s">
        <v>23</v>
      </c>
      <c r="D21" s="28">
        <f>'część (1)'!H$6</f>
        <v>0</v>
      </c>
      <c r="E21" s="29"/>
    </row>
    <row r="22" spans="3:5" ht="15">
      <c r="C22" s="43" t="s">
        <v>24</v>
      </c>
      <c r="D22" s="28">
        <f>'część (2)'!H$6</f>
        <v>0</v>
      </c>
      <c r="E22" s="29"/>
    </row>
    <row r="23" spans="3:5" ht="15">
      <c r="C23" s="43" t="s">
        <v>25</v>
      </c>
      <c r="D23" s="28">
        <f>'część (3)'!H$6</f>
        <v>0</v>
      </c>
      <c r="E23" s="29"/>
    </row>
    <row r="24" spans="3:5" ht="15">
      <c r="C24" s="43" t="s">
        <v>26</v>
      </c>
      <c r="D24" s="28">
        <f>'część (4)'!H$6</f>
        <v>0</v>
      </c>
      <c r="E24" s="29"/>
    </row>
    <row r="25" spans="3:5" ht="15">
      <c r="C25" s="43" t="s">
        <v>27</v>
      </c>
      <c r="D25" s="28">
        <f>'część (5)'!H$6</f>
        <v>0</v>
      </c>
      <c r="E25" s="29"/>
    </row>
    <row r="26" spans="3:5" ht="15">
      <c r="C26" s="43" t="s">
        <v>28</v>
      </c>
      <c r="D26" s="28">
        <f>'część (6)'!H$6</f>
        <v>0</v>
      </c>
      <c r="E26" s="29"/>
    </row>
    <row r="27" spans="3:5" ht="15">
      <c r="C27" s="43" t="s">
        <v>29</v>
      </c>
      <c r="D27" s="28">
        <f>'część (7)'!H$6</f>
        <v>0</v>
      </c>
      <c r="E27" s="29"/>
    </row>
    <row r="28" spans="3:5" ht="15">
      <c r="C28" s="43" t="s">
        <v>30</v>
      </c>
      <c r="D28" s="28">
        <f>'część (8)'!H$6</f>
        <v>0</v>
      </c>
      <c r="E28" s="29"/>
    </row>
    <row r="29" spans="3:5" s="70" customFormat="1" ht="15">
      <c r="C29" s="69" t="s">
        <v>31</v>
      </c>
      <c r="D29" s="28">
        <f>'część (9)'!H$6</f>
        <v>0</v>
      </c>
      <c r="E29" s="29"/>
    </row>
    <row r="30" spans="3:5" s="70" customFormat="1" ht="15">
      <c r="C30" s="69" t="s">
        <v>133</v>
      </c>
      <c r="D30" s="28">
        <f>'część (10)'!H$6</f>
        <v>0</v>
      </c>
      <c r="E30" s="29"/>
    </row>
    <row r="31" spans="3:5" s="70" customFormat="1" ht="15">
      <c r="C31" s="69" t="s">
        <v>134</v>
      </c>
      <c r="D31" s="28">
        <f>'część (11)'!H$6</f>
        <v>0</v>
      </c>
      <c r="E31" s="29"/>
    </row>
    <row r="32" spans="3:5" ht="15">
      <c r="C32" s="69" t="s">
        <v>135</v>
      </c>
      <c r="D32" s="28">
        <f>'część (12)'!H$6</f>
        <v>0</v>
      </c>
      <c r="E32" s="29"/>
    </row>
    <row r="33" spans="4:5" s="39" customFormat="1" ht="15" customHeight="1">
      <c r="D33" s="30"/>
      <c r="E33" s="29"/>
    </row>
    <row r="34" spans="3:5" s="56" customFormat="1" ht="48.75" customHeight="1">
      <c r="C34" s="110" t="s">
        <v>150</v>
      </c>
      <c r="D34" s="110"/>
      <c r="E34" s="110"/>
    </row>
    <row r="35" spans="2:5" s="39" customFormat="1" ht="34.5" customHeight="1">
      <c r="B35" s="39" t="s">
        <v>3</v>
      </c>
      <c r="C35" s="109" t="s">
        <v>61</v>
      </c>
      <c r="D35" s="109"/>
      <c r="E35" s="109"/>
    </row>
    <row r="36" spans="3:5" s="39" customFormat="1" ht="56.25" customHeight="1">
      <c r="C36" s="101" t="s">
        <v>62</v>
      </c>
      <c r="D36" s="102"/>
      <c r="E36" s="31" t="s">
        <v>74</v>
      </c>
    </row>
    <row r="37" spans="3:5" s="39" customFormat="1" ht="57" customHeight="1">
      <c r="C37" s="105" t="s">
        <v>63</v>
      </c>
      <c r="D37" s="105"/>
      <c r="E37" s="105"/>
    </row>
    <row r="38" spans="2:5" s="39" customFormat="1" ht="31.5" customHeight="1">
      <c r="B38" s="39" t="s">
        <v>4</v>
      </c>
      <c r="C38" s="106" t="s">
        <v>64</v>
      </c>
      <c r="D38" s="106"/>
      <c r="E38" s="106"/>
    </row>
    <row r="39" spans="3:5" s="39" customFormat="1" ht="33" customHeight="1">
      <c r="C39" s="101" t="s">
        <v>65</v>
      </c>
      <c r="D39" s="102"/>
      <c r="E39" s="31" t="s">
        <v>66</v>
      </c>
    </row>
    <row r="40" spans="3:5" s="39" customFormat="1" ht="42.75" customHeight="1">
      <c r="C40" s="99" t="s">
        <v>75</v>
      </c>
      <c r="D40" s="99"/>
      <c r="E40" s="99"/>
    </row>
    <row r="41" spans="2:5" s="39" customFormat="1" ht="18.75" customHeight="1">
      <c r="B41" s="39" t="s">
        <v>5</v>
      </c>
      <c r="C41" s="106" t="s">
        <v>67</v>
      </c>
      <c r="D41" s="106"/>
      <c r="E41" s="106"/>
    </row>
    <row r="42" spans="3:5" s="39" customFormat="1" ht="94.5" customHeight="1">
      <c r="C42" s="97" t="s">
        <v>68</v>
      </c>
      <c r="D42" s="98"/>
      <c r="E42" s="31" t="s">
        <v>69</v>
      </c>
    </row>
    <row r="43" spans="3:5" s="39" customFormat="1" ht="25.5" customHeight="1">
      <c r="C43" s="99" t="s">
        <v>76</v>
      </c>
      <c r="D43" s="99"/>
      <c r="E43" s="99"/>
    </row>
    <row r="44" spans="2:5" s="39" customFormat="1" ht="32.25" customHeight="1">
      <c r="B44" s="39" t="s">
        <v>34</v>
      </c>
      <c r="C44" s="104" t="s">
        <v>70</v>
      </c>
      <c r="D44" s="104"/>
      <c r="E44" s="104"/>
    </row>
    <row r="45" spans="2:5" s="39" customFormat="1" ht="27.75" customHeight="1">
      <c r="B45" s="39" t="s">
        <v>39</v>
      </c>
      <c r="C45" s="95" t="s">
        <v>71</v>
      </c>
      <c r="D45" s="95"/>
      <c r="E45" s="95"/>
    </row>
    <row r="46" spans="2:5" s="39" customFormat="1" ht="36" customHeight="1">
      <c r="B46" s="39" t="s">
        <v>6</v>
      </c>
      <c r="C46" s="103" t="s">
        <v>58</v>
      </c>
      <c r="D46" s="103"/>
      <c r="E46" s="103"/>
    </row>
    <row r="47" spans="2:5" s="39" customFormat="1" ht="75.75" customHeight="1">
      <c r="B47" s="39" t="s">
        <v>7</v>
      </c>
      <c r="C47" s="100" t="s">
        <v>85</v>
      </c>
      <c r="D47" s="100"/>
      <c r="E47" s="100"/>
    </row>
    <row r="48" spans="2:5" s="39" customFormat="1" ht="40.5" customHeight="1">
      <c r="B48" s="60" t="s">
        <v>19</v>
      </c>
      <c r="C48" s="100" t="s">
        <v>77</v>
      </c>
      <c r="D48" s="100"/>
      <c r="E48" s="100"/>
    </row>
    <row r="49" spans="2:5" s="32" customFormat="1" ht="29.25" customHeight="1">
      <c r="B49" s="60" t="s">
        <v>38</v>
      </c>
      <c r="C49" s="100" t="s">
        <v>72</v>
      </c>
      <c r="D49" s="100"/>
      <c r="E49" s="100"/>
    </row>
    <row r="50" spans="2:5" s="32" customFormat="1" ht="37.5" customHeight="1">
      <c r="B50" s="60" t="s">
        <v>1</v>
      </c>
      <c r="C50" s="100" t="s">
        <v>78</v>
      </c>
      <c r="D50" s="100"/>
      <c r="E50" s="100"/>
    </row>
    <row r="51" spans="2:5" s="39" customFormat="1" ht="18" customHeight="1">
      <c r="B51" s="60" t="s">
        <v>0</v>
      </c>
      <c r="C51" s="38" t="s">
        <v>8</v>
      </c>
      <c r="D51" s="38"/>
      <c r="E51" s="37"/>
    </row>
    <row r="52" spans="3:5" s="39" customFormat="1" ht="18" customHeight="1">
      <c r="C52" s="40"/>
      <c r="D52" s="40"/>
      <c r="E52" s="13"/>
    </row>
    <row r="53" spans="3:5" s="39" customFormat="1" ht="18" customHeight="1">
      <c r="C53" s="91" t="s">
        <v>20</v>
      </c>
      <c r="D53" s="96"/>
      <c r="E53" s="92"/>
    </row>
    <row r="54" spans="3:5" s="39" customFormat="1" ht="18" customHeight="1">
      <c r="C54" s="91" t="s">
        <v>9</v>
      </c>
      <c r="D54" s="92"/>
      <c r="E54" s="43" t="s">
        <v>10</v>
      </c>
    </row>
    <row r="55" spans="3:5" s="39" customFormat="1" ht="18" customHeight="1">
      <c r="C55" s="93"/>
      <c r="D55" s="94"/>
      <c r="E55" s="43"/>
    </row>
    <row r="56" spans="3:5" s="39" customFormat="1" ht="18" customHeight="1">
      <c r="C56" s="93"/>
      <c r="D56" s="94"/>
      <c r="E56" s="43"/>
    </row>
    <row r="57" spans="3:5" s="39" customFormat="1" ht="18" customHeight="1">
      <c r="C57" s="33" t="s">
        <v>11</v>
      </c>
      <c r="D57" s="33"/>
      <c r="E57" s="13"/>
    </row>
    <row r="58" spans="3:5" s="39" customFormat="1" ht="18" customHeight="1">
      <c r="C58" s="91" t="s">
        <v>21</v>
      </c>
      <c r="D58" s="96"/>
      <c r="E58" s="92"/>
    </row>
    <row r="59" spans="3:5" s="39" customFormat="1" ht="18" customHeight="1">
      <c r="C59" s="44" t="s">
        <v>9</v>
      </c>
      <c r="D59" s="41" t="s">
        <v>10</v>
      </c>
      <c r="E59" s="34" t="s">
        <v>12</v>
      </c>
    </row>
    <row r="60" spans="3:5" s="39" customFormat="1" ht="18" customHeight="1">
      <c r="C60" s="35"/>
      <c r="D60" s="41"/>
      <c r="E60" s="36"/>
    </row>
    <row r="61" spans="3:5" s="39" customFormat="1" ht="18" customHeight="1">
      <c r="C61" s="35"/>
      <c r="D61" s="41"/>
      <c r="E61" s="36"/>
    </row>
    <row r="62" spans="3:5" s="39" customFormat="1" ht="18" customHeight="1">
      <c r="C62" s="33"/>
      <c r="D62" s="33"/>
      <c r="E62" s="13"/>
    </row>
    <row r="63" spans="3:5" s="39" customFormat="1" ht="18" customHeight="1">
      <c r="C63" s="91" t="s">
        <v>22</v>
      </c>
      <c r="D63" s="96"/>
      <c r="E63" s="92"/>
    </row>
    <row r="64" spans="3:5" s="39" customFormat="1" ht="18" customHeight="1">
      <c r="C64" s="91" t="s">
        <v>13</v>
      </c>
      <c r="D64" s="92"/>
      <c r="E64" s="43" t="s">
        <v>73</v>
      </c>
    </row>
    <row r="65" spans="2:5" s="39" customFormat="1" ht="18" customHeight="1">
      <c r="B65" s="10"/>
      <c r="C65" s="89"/>
      <c r="D65" s="90"/>
      <c r="E65" s="43"/>
    </row>
    <row r="66" spans="2:5" s="39" customFormat="1" ht="34.5" customHeight="1">
      <c r="B66" s="10"/>
      <c r="E66" s="9"/>
    </row>
    <row r="67" spans="2:5" s="39" customFormat="1" ht="21" customHeight="1">
      <c r="B67" s="10"/>
      <c r="C67" s="88"/>
      <c r="D67" s="88"/>
      <c r="E67" s="88"/>
    </row>
  </sheetData>
  <sheetProtection/>
  <mergeCells count="37">
    <mergeCell ref="D6:E6"/>
    <mergeCell ref="D13:E13"/>
    <mergeCell ref="D11:E11"/>
    <mergeCell ref="D14:E14"/>
    <mergeCell ref="D8:E8"/>
    <mergeCell ref="D9:E9"/>
    <mergeCell ref="D10:E10"/>
    <mergeCell ref="C37:E37"/>
    <mergeCell ref="C39:D39"/>
    <mergeCell ref="C41:E41"/>
    <mergeCell ref="D12:E12"/>
    <mergeCell ref="D15:E15"/>
    <mergeCell ref="C35:E35"/>
    <mergeCell ref="D16:E16"/>
    <mergeCell ref="C34:E34"/>
    <mergeCell ref="C18:E18"/>
    <mergeCell ref="C38:E38"/>
    <mergeCell ref="C42:D42"/>
    <mergeCell ref="C43:E43"/>
    <mergeCell ref="C47:E47"/>
    <mergeCell ref="C50:E50"/>
    <mergeCell ref="C49:E49"/>
    <mergeCell ref="C36:D36"/>
    <mergeCell ref="C48:E48"/>
    <mergeCell ref="C46:E46"/>
    <mergeCell ref="C40:E40"/>
    <mergeCell ref="C44:E44"/>
    <mergeCell ref="C67:E67"/>
    <mergeCell ref="C65:D65"/>
    <mergeCell ref="C64:D64"/>
    <mergeCell ref="C56:D56"/>
    <mergeCell ref="C55:D55"/>
    <mergeCell ref="C45:E45"/>
    <mergeCell ref="C58:E58"/>
    <mergeCell ref="C53:E53"/>
    <mergeCell ref="C63:E63"/>
    <mergeCell ref="C54:D5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71" customWidth="1"/>
    <col min="2" max="2" width="25.125" style="71" customWidth="1"/>
    <col min="3" max="3" width="19.375" style="71" customWidth="1"/>
    <col min="4" max="4" width="25.25390625" style="71" customWidth="1"/>
    <col min="5" max="5" width="9.00390625" style="4" customWidth="1"/>
    <col min="6" max="6" width="10.75390625" style="71" customWidth="1"/>
    <col min="7" max="7" width="32.625" style="71" customWidth="1"/>
    <col min="8" max="8" width="30.25390625" style="71" customWidth="1"/>
    <col min="9" max="9" width="17.625" style="71" customWidth="1"/>
    <col min="10" max="10" width="22.875" style="71" customWidth="1"/>
    <col min="11" max="11" width="16.125" style="71" customWidth="1"/>
    <col min="12" max="12" width="15.75390625" style="71" customWidth="1"/>
    <col min="13" max="14" width="16.00390625" style="71" customWidth="1"/>
    <col min="15" max="15" width="8.00390625" style="71" customWidth="1"/>
    <col min="16" max="16" width="15.875" style="71" customWidth="1"/>
    <col min="17" max="17" width="15.875" style="6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12"/>
      <c r="H2" s="112"/>
      <c r="I2" s="112"/>
    </row>
    <row r="3" ht="15">
      <c r="N3" s="5" t="s">
        <v>56</v>
      </c>
    </row>
    <row r="4" spans="2:17" ht="15">
      <c r="B4" s="72" t="s">
        <v>14</v>
      </c>
      <c r="C4" s="68">
        <v>9</v>
      </c>
      <c r="D4" s="8"/>
      <c r="E4" s="9"/>
      <c r="F4" s="70"/>
      <c r="G4" s="11" t="s">
        <v>18</v>
      </c>
      <c r="H4" s="70"/>
      <c r="I4" s="8"/>
      <c r="J4" s="70"/>
      <c r="K4" s="70"/>
      <c r="L4" s="70"/>
      <c r="M4" s="70"/>
      <c r="N4" s="70"/>
      <c r="Q4" s="71"/>
    </row>
    <row r="5" spans="2:17" ht="15">
      <c r="B5" s="72"/>
      <c r="C5" s="8"/>
      <c r="D5" s="8"/>
      <c r="E5" s="9"/>
      <c r="F5" s="70"/>
      <c r="G5" s="11"/>
      <c r="H5" s="70"/>
      <c r="I5" s="8"/>
      <c r="J5" s="70"/>
      <c r="K5" s="70"/>
      <c r="L5" s="70"/>
      <c r="M5" s="70"/>
      <c r="N5" s="70"/>
      <c r="Q5" s="71"/>
    </row>
    <row r="6" spans="1:17" ht="15">
      <c r="A6" s="72"/>
      <c r="B6" s="72"/>
      <c r="C6" s="12"/>
      <c r="D6" s="12"/>
      <c r="E6" s="13"/>
      <c r="F6" s="70"/>
      <c r="G6" s="67" t="s">
        <v>80</v>
      </c>
      <c r="H6" s="118">
        <f>SUM(N11:N11)</f>
        <v>0</v>
      </c>
      <c r="I6" s="119"/>
      <c r="Q6" s="71"/>
    </row>
    <row r="7" spans="1:17" ht="15">
      <c r="A7" s="72"/>
      <c r="C7" s="70"/>
      <c r="D7" s="70"/>
      <c r="E7" s="13"/>
      <c r="F7" s="70"/>
      <c r="G7" s="70"/>
      <c r="H7" s="70"/>
      <c r="I7" s="70"/>
      <c r="J7" s="70"/>
      <c r="K7" s="70"/>
      <c r="L7" s="70"/>
      <c r="Q7" s="71"/>
    </row>
    <row r="8" spans="1:17" ht="15">
      <c r="A8" s="7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1"/>
    </row>
    <row r="9" spans="2:17" ht="15">
      <c r="B9" s="72"/>
      <c r="E9" s="17"/>
      <c r="Q9" s="71"/>
    </row>
    <row r="10" spans="1:14" s="72" customFormat="1" ht="74.25" customHeight="1">
      <c r="A10" s="68" t="s">
        <v>37</v>
      </c>
      <c r="B10" s="68" t="s">
        <v>15</v>
      </c>
      <c r="C10" s="68" t="s">
        <v>16</v>
      </c>
      <c r="D10" s="68" t="s">
        <v>50</v>
      </c>
      <c r="E10" s="18" t="s">
        <v>55</v>
      </c>
      <c r="F10" s="73"/>
      <c r="G10" s="68" t="str">
        <f>"Nazwa handlowa /
"&amp;C10&amp;" / 
"&amp;D10</f>
        <v>Nazwa handlowa /
Dawka / 
Postać /Opakowanie</v>
      </c>
      <c r="H10" s="68" t="s">
        <v>53</v>
      </c>
      <c r="I10" s="68" t="str">
        <f>B10</f>
        <v>Skład</v>
      </c>
      <c r="J10" s="68" t="s">
        <v>54</v>
      </c>
      <c r="K10" s="68" t="s">
        <v>32</v>
      </c>
      <c r="L10" s="68" t="s">
        <v>33</v>
      </c>
      <c r="M10" s="68" t="s">
        <v>82</v>
      </c>
      <c r="N10" s="68" t="s">
        <v>83</v>
      </c>
    </row>
    <row r="11" spans="1:14" ht="45">
      <c r="A11" s="54" t="s">
        <v>2</v>
      </c>
      <c r="B11" s="46" t="s">
        <v>106</v>
      </c>
      <c r="C11" s="46" t="s">
        <v>107</v>
      </c>
      <c r="D11" s="46" t="s">
        <v>108</v>
      </c>
      <c r="E11" s="21">
        <v>500</v>
      </c>
      <c r="F11" s="73" t="s">
        <v>59</v>
      </c>
      <c r="G11" s="22" t="s">
        <v>57</v>
      </c>
      <c r="H11" s="22"/>
      <c r="I11" s="22"/>
      <c r="J11" s="23"/>
      <c r="K11" s="22"/>
      <c r="L11" s="22"/>
      <c r="M11" s="22"/>
      <c r="N11" s="24">
        <f>ROUND(L11*ROUND(M11,2),2)</f>
        <v>0</v>
      </c>
    </row>
    <row r="12" spans="2:4" ht="15">
      <c r="B12" s="59"/>
      <c r="C12" s="59"/>
      <c r="D12" s="59"/>
    </row>
    <row r="13" spans="2:6" ht="71.25" customHeight="1">
      <c r="B13" s="120" t="s">
        <v>145</v>
      </c>
      <c r="C13" s="120"/>
      <c r="D13" s="120"/>
      <c r="E13" s="120"/>
      <c r="F13" s="120"/>
    </row>
    <row r="14" spans="2:6" ht="46.5" customHeight="1">
      <c r="B14" s="112" t="s">
        <v>81</v>
      </c>
      <c r="C14" s="112"/>
      <c r="D14" s="112"/>
      <c r="E14" s="112"/>
      <c r="F14" s="11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10">
      <selection activeCell="G15" sqref="G15"/>
    </sheetView>
  </sheetViews>
  <sheetFormatPr defaultColWidth="9.00390625" defaultRowHeight="12.75"/>
  <cols>
    <col min="1" max="1" width="5.375" style="71" customWidth="1"/>
    <col min="2" max="2" width="25.125" style="71" customWidth="1"/>
    <col min="3" max="3" width="19.375" style="71" customWidth="1"/>
    <col min="4" max="4" width="25.25390625" style="71" customWidth="1"/>
    <col min="5" max="5" width="9.00390625" style="4" customWidth="1"/>
    <col min="6" max="6" width="10.75390625" style="71" customWidth="1"/>
    <col min="7" max="7" width="32.625" style="71" customWidth="1"/>
    <col min="8" max="8" width="30.25390625" style="71" customWidth="1"/>
    <col min="9" max="9" width="17.625" style="71" customWidth="1"/>
    <col min="10" max="10" width="22.875" style="71" customWidth="1"/>
    <col min="11" max="11" width="16.125" style="71" customWidth="1"/>
    <col min="12" max="12" width="15.75390625" style="71" customWidth="1"/>
    <col min="13" max="14" width="16.00390625" style="71" customWidth="1"/>
    <col min="15" max="15" width="8.00390625" style="71" customWidth="1"/>
    <col min="16" max="16" width="15.875" style="71" customWidth="1"/>
    <col min="17" max="17" width="15.875" style="6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12"/>
      <c r="H2" s="112"/>
      <c r="I2" s="112"/>
    </row>
    <row r="3" ht="15">
      <c r="N3" s="5" t="s">
        <v>56</v>
      </c>
    </row>
    <row r="4" spans="2:17" ht="15">
      <c r="B4" s="72" t="s">
        <v>14</v>
      </c>
      <c r="C4" s="68">
        <v>10</v>
      </c>
      <c r="D4" s="8"/>
      <c r="E4" s="9"/>
      <c r="F4" s="70"/>
      <c r="G4" s="11" t="s">
        <v>18</v>
      </c>
      <c r="H4" s="70"/>
      <c r="I4" s="8"/>
      <c r="J4" s="70"/>
      <c r="K4" s="70"/>
      <c r="L4" s="70"/>
      <c r="M4" s="70"/>
      <c r="N4" s="70"/>
      <c r="Q4" s="71"/>
    </row>
    <row r="5" spans="2:17" ht="15">
      <c r="B5" s="72"/>
      <c r="C5" s="8"/>
      <c r="D5" s="8"/>
      <c r="E5" s="9"/>
      <c r="F5" s="70"/>
      <c r="G5" s="11"/>
      <c r="H5" s="70"/>
      <c r="I5" s="8"/>
      <c r="J5" s="70"/>
      <c r="K5" s="70"/>
      <c r="L5" s="70"/>
      <c r="M5" s="70"/>
      <c r="N5" s="70"/>
      <c r="Q5" s="71"/>
    </row>
    <row r="6" spans="1:17" ht="15">
      <c r="A6" s="72"/>
      <c r="B6" s="72"/>
      <c r="C6" s="12"/>
      <c r="D6" s="12"/>
      <c r="E6" s="13"/>
      <c r="F6" s="70"/>
      <c r="G6" s="67" t="s">
        <v>80</v>
      </c>
      <c r="H6" s="118">
        <f>SUM(N11:N13)</f>
        <v>0</v>
      </c>
      <c r="I6" s="119"/>
      <c r="Q6" s="71"/>
    </row>
    <row r="7" spans="1:17" ht="15">
      <c r="A7" s="72"/>
      <c r="C7" s="70"/>
      <c r="D7" s="70"/>
      <c r="E7" s="13"/>
      <c r="F7" s="70"/>
      <c r="G7" s="70"/>
      <c r="H7" s="70"/>
      <c r="I7" s="70"/>
      <c r="J7" s="70"/>
      <c r="K7" s="70"/>
      <c r="L7" s="70"/>
      <c r="Q7" s="71"/>
    </row>
    <row r="8" spans="1:17" ht="15">
      <c r="A8" s="7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1"/>
    </row>
    <row r="9" spans="2:17" ht="15">
      <c r="B9" s="72"/>
      <c r="E9" s="17"/>
      <c r="Q9" s="71"/>
    </row>
    <row r="10" spans="1:14" s="72" customFormat="1" ht="74.25" customHeight="1">
      <c r="A10" s="68" t="s">
        <v>37</v>
      </c>
      <c r="B10" s="68" t="s">
        <v>15</v>
      </c>
      <c r="C10" s="68" t="s">
        <v>16</v>
      </c>
      <c r="D10" s="68" t="s">
        <v>50</v>
      </c>
      <c r="E10" s="18" t="s">
        <v>55</v>
      </c>
      <c r="F10" s="73"/>
      <c r="G10" s="68" t="str">
        <f>"Nazwa handlowa /
"&amp;C10&amp;" / 
"&amp;D10</f>
        <v>Nazwa handlowa /
Dawka / 
Postać /Opakowanie</v>
      </c>
      <c r="H10" s="68" t="s">
        <v>53</v>
      </c>
      <c r="I10" s="68" t="str">
        <f>B10</f>
        <v>Skład</v>
      </c>
      <c r="J10" s="68" t="s">
        <v>54</v>
      </c>
      <c r="K10" s="68" t="s">
        <v>32</v>
      </c>
      <c r="L10" s="68" t="s">
        <v>33</v>
      </c>
      <c r="M10" s="68" t="s">
        <v>82</v>
      </c>
      <c r="N10" s="68" t="s">
        <v>83</v>
      </c>
    </row>
    <row r="11" spans="1:14" s="72" customFormat="1" ht="74.25" customHeight="1">
      <c r="A11" s="54" t="s">
        <v>2</v>
      </c>
      <c r="B11" s="46" t="s">
        <v>109</v>
      </c>
      <c r="C11" s="46" t="s">
        <v>110</v>
      </c>
      <c r="D11" s="46" t="s">
        <v>115</v>
      </c>
      <c r="E11" s="21">
        <v>48</v>
      </c>
      <c r="F11" s="73" t="s">
        <v>59</v>
      </c>
      <c r="G11" s="22" t="s">
        <v>57</v>
      </c>
      <c r="H11" s="22"/>
      <c r="I11" s="22"/>
      <c r="J11" s="23"/>
      <c r="K11" s="22"/>
      <c r="L11" s="22"/>
      <c r="M11" s="22"/>
      <c r="N11" s="24">
        <f>ROUND(L11*ROUND(M11,2),2)</f>
        <v>0</v>
      </c>
    </row>
    <row r="12" spans="1:14" s="72" customFormat="1" ht="74.25" customHeight="1">
      <c r="A12" s="54" t="s">
        <v>3</v>
      </c>
      <c r="B12" s="46" t="s">
        <v>111</v>
      </c>
      <c r="C12" s="46" t="s">
        <v>112</v>
      </c>
      <c r="D12" s="46" t="s">
        <v>116</v>
      </c>
      <c r="E12" s="21">
        <v>48</v>
      </c>
      <c r="F12" s="73" t="s">
        <v>59</v>
      </c>
      <c r="G12" s="22" t="s">
        <v>57</v>
      </c>
      <c r="H12" s="22"/>
      <c r="I12" s="22"/>
      <c r="J12" s="23"/>
      <c r="K12" s="22"/>
      <c r="L12" s="22"/>
      <c r="M12" s="22"/>
      <c r="N12" s="24">
        <f>ROUND(L12*ROUND(M12,2),2)</f>
        <v>0</v>
      </c>
    </row>
    <row r="13" spans="1:14" ht="65.25" customHeight="1">
      <c r="A13" s="54" t="s">
        <v>4</v>
      </c>
      <c r="B13" s="46" t="s">
        <v>113</v>
      </c>
      <c r="C13" s="46" t="s">
        <v>114</v>
      </c>
      <c r="D13" s="46" t="s">
        <v>117</v>
      </c>
      <c r="E13" s="21">
        <v>12</v>
      </c>
      <c r="F13" s="73" t="s">
        <v>59</v>
      </c>
      <c r="G13" s="22" t="s">
        <v>57</v>
      </c>
      <c r="H13" s="22"/>
      <c r="I13" s="22"/>
      <c r="J13" s="23"/>
      <c r="K13" s="22"/>
      <c r="L13" s="22"/>
      <c r="M13" s="22"/>
      <c r="N13" s="24">
        <f>ROUND(L13*ROUND(M13,2),2)</f>
        <v>0</v>
      </c>
    </row>
    <row r="14" spans="2:4" ht="15">
      <c r="B14" s="59"/>
      <c r="C14" s="59"/>
      <c r="D14" s="59"/>
    </row>
    <row r="15" spans="2:6" ht="72.75" customHeight="1">
      <c r="B15" s="120" t="s">
        <v>146</v>
      </c>
      <c r="C15" s="120"/>
      <c r="D15" s="120"/>
      <c r="E15" s="120"/>
      <c r="F15" s="120"/>
    </row>
    <row r="16" spans="2:6" ht="46.5" customHeight="1">
      <c r="B16" s="112" t="s">
        <v>81</v>
      </c>
      <c r="C16" s="112"/>
      <c r="D16" s="112"/>
      <c r="E16" s="112"/>
      <c r="F16" s="112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3">
      <selection activeCell="B13" sqref="B13:F13"/>
    </sheetView>
  </sheetViews>
  <sheetFormatPr defaultColWidth="9.00390625" defaultRowHeight="12.75"/>
  <cols>
    <col min="1" max="1" width="5.375" style="71" customWidth="1"/>
    <col min="2" max="2" width="25.125" style="71" customWidth="1"/>
    <col min="3" max="3" width="19.375" style="71" customWidth="1"/>
    <col min="4" max="4" width="25.25390625" style="71" customWidth="1"/>
    <col min="5" max="5" width="9.00390625" style="4" customWidth="1"/>
    <col min="6" max="6" width="10.75390625" style="71" customWidth="1"/>
    <col min="7" max="7" width="32.625" style="71" customWidth="1"/>
    <col min="8" max="8" width="30.25390625" style="71" customWidth="1"/>
    <col min="9" max="9" width="17.625" style="71" customWidth="1"/>
    <col min="10" max="10" width="22.875" style="71" customWidth="1"/>
    <col min="11" max="11" width="16.125" style="71" hidden="1" customWidth="1"/>
    <col min="12" max="12" width="15.75390625" style="71" customWidth="1"/>
    <col min="13" max="14" width="16.00390625" style="71" customWidth="1"/>
    <col min="15" max="15" width="8.00390625" style="71" customWidth="1"/>
    <col min="16" max="16" width="15.875" style="71" customWidth="1"/>
    <col min="17" max="17" width="15.875" style="6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12"/>
      <c r="H2" s="112"/>
      <c r="I2" s="112"/>
    </row>
    <row r="3" ht="15">
      <c r="N3" s="5" t="s">
        <v>56</v>
      </c>
    </row>
    <row r="4" spans="2:17" ht="15">
      <c r="B4" s="72" t="s">
        <v>14</v>
      </c>
      <c r="C4" s="68">
        <v>11</v>
      </c>
      <c r="D4" s="8"/>
      <c r="E4" s="9"/>
      <c r="F4" s="70"/>
      <c r="G4" s="11" t="s">
        <v>18</v>
      </c>
      <c r="H4" s="70"/>
      <c r="I4" s="8"/>
      <c r="J4" s="70"/>
      <c r="K4" s="70"/>
      <c r="L4" s="70"/>
      <c r="M4" s="70"/>
      <c r="N4" s="70"/>
      <c r="Q4" s="71"/>
    </row>
    <row r="5" spans="2:17" ht="15">
      <c r="B5" s="72"/>
      <c r="C5" s="8"/>
      <c r="D5" s="8"/>
      <c r="E5" s="9"/>
      <c r="F5" s="70"/>
      <c r="G5" s="11"/>
      <c r="H5" s="70"/>
      <c r="I5" s="8"/>
      <c r="J5" s="70"/>
      <c r="K5" s="70"/>
      <c r="L5" s="70"/>
      <c r="M5" s="70"/>
      <c r="N5" s="70"/>
      <c r="Q5" s="71"/>
    </row>
    <row r="6" spans="1:17" ht="15">
      <c r="A6" s="72"/>
      <c r="B6" s="72"/>
      <c r="C6" s="12"/>
      <c r="D6" s="12"/>
      <c r="E6" s="13"/>
      <c r="F6" s="70"/>
      <c r="G6" s="67" t="s">
        <v>80</v>
      </c>
      <c r="H6" s="118">
        <f>SUM(N11:N11)</f>
        <v>0</v>
      </c>
      <c r="I6" s="119"/>
      <c r="Q6" s="71"/>
    </row>
    <row r="7" spans="1:17" ht="15">
      <c r="A7" s="72"/>
      <c r="C7" s="70"/>
      <c r="D7" s="70"/>
      <c r="E7" s="13"/>
      <c r="F7" s="70"/>
      <c r="G7" s="70"/>
      <c r="H7" s="70"/>
      <c r="I7" s="70"/>
      <c r="J7" s="70"/>
      <c r="K7" s="70"/>
      <c r="L7" s="70"/>
      <c r="Q7" s="71"/>
    </row>
    <row r="8" spans="1:17" ht="15">
      <c r="A8" s="7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1"/>
    </row>
    <row r="9" spans="2:17" ht="15">
      <c r="B9" s="72"/>
      <c r="E9" s="17"/>
      <c r="Q9" s="71"/>
    </row>
    <row r="10" spans="1:14" s="72" customFormat="1" ht="74.25" customHeight="1">
      <c r="A10" s="68" t="s">
        <v>37</v>
      </c>
      <c r="B10" s="68" t="s">
        <v>15</v>
      </c>
      <c r="C10" s="68" t="s">
        <v>16</v>
      </c>
      <c r="D10" s="68" t="s">
        <v>50</v>
      </c>
      <c r="E10" s="18" t="s">
        <v>55</v>
      </c>
      <c r="F10" s="73"/>
      <c r="G10" s="68" t="str">
        <f>"Nazwa handlowa /
"&amp;C10&amp;" / 
"&amp;D10</f>
        <v>Nazwa handlowa /
Dawka / 
Postać /Opakowanie</v>
      </c>
      <c r="H10" s="68" t="s">
        <v>53</v>
      </c>
      <c r="I10" s="68" t="str">
        <f>B10</f>
        <v>Skład</v>
      </c>
      <c r="J10" s="68" t="s">
        <v>54</v>
      </c>
      <c r="K10" s="68"/>
      <c r="L10" s="68" t="s">
        <v>122</v>
      </c>
      <c r="M10" s="68" t="s">
        <v>123</v>
      </c>
      <c r="N10" s="68" t="s">
        <v>83</v>
      </c>
    </row>
    <row r="11" spans="1:14" ht="300">
      <c r="A11" s="74" t="s">
        <v>2</v>
      </c>
      <c r="B11" s="75" t="s">
        <v>118</v>
      </c>
      <c r="C11" s="75" t="s">
        <v>119</v>
      </c>
      <c r="D11" s="75" t="s">
        <v>120</v>
      </c>
      <c r="E11" s="76">
        <v>120000</v>
      </c>
      <c r="F11" s="77" t="s">
        <v>121</v>
      </c>
      <c r="G11" s="78" t="s">
        <v>124</v>
      </c>
      <c r="H11" s="78"/>
      <c r="I11" s="78"/>
      <c r="J11" s="79" t="s">
        <v>126</v>
      </c>
      <c r="K11" s="78"/>
      <c r="L11" s="78"/>
      <c r="M11" s="78"/>
      <c r="N11" s="80">
        <f>ROUND(L11*ROUND(M11,2),2)</f>
        <v>0</v>
      </c>
    </row>
    <row r="12" spans="1:14" ht="150">
      <c r="A12" s="81"/>
      <c r="B12" s="82"/>
      <c r="C12" s="82"/>
      <c r="D12" s="82"/>
      <c r="E12" s="83"/>
      <c r="F12" s="84"/>
      <c r="G12" s="85" t="s">
        <v>125</v>
      </c>
      <c r="H12" s="85"/>
      <c r="I12" s="85"/>
      <c r="J12" s="86" t="s">
        <v>127</v>
      </c>
      <c r="K12" s="85"/>
      <c r="L12" s="85"/>
      <c r="M12" s="85"/>
      <c r="N12" s="87"/>
    </row>
    <row r="13" spans="2:4" ht="15">
      <c r="B13" s="59"/>
      <c r="C13" s="59"/>
      <c r="D13" s="59"/>
    </row>
    <row r="14" spans="2:6" ht="32.25" customHeight="1">
      <c r="B14" s="120" t="s">
        <v>136</v>
      </c>
      <c r="C14" s="120"/>
      <c r="D14" s="120"/>
      <c r="E14" s="120"/>
      <c r="F14" s="120"/>
    </row>
    <row r="15" spans="2:6" ht="46.5" customHeight="1">
      <c r="B15" s="112" t="s">
        <v>81</v>
      </c>
      <c r="C15" s="112"/>
      <c r="D15" s="112"/>
      <c r="E15" s="112"/>
      <c r="F15" s="11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71" customWidth="1"/>
    <col min="2" max="2" width="25.125" style="71" customWidth="1"/>
    <col min="3" max="3" width="19.375" style="71" customWidth="1"/>
    <col min="4" max="4" width="25.25390625" style="71" customWidth="1"/>
    <col min="5" max="5" width="9.00390625" style="4" customWidth="1"/>
    <col min="6" max="6" width="10.75390625" style="71" customWidth="1"/>
    <col min="7" max="7" width="32.625" style="71" customWidth="1"/>
    <col min="8" max="8" width="30.25390625" style="71" customWidth="1"/>
    <col min="9" max="9" width="17.625" style="71" customWidth="1"/>
    <col min="10" max="10" width="22.875" style="71" customWidth="1"/>
    <col min="11" max="11" width="16.125" style="71" customWidth="1"/>
    <col min="12" max="12" width="15.75390625" style="71" customWidth="1"/>
    <col min="13" max="14" width="16.00390625" style="71" customWidth="1"/>
    <col min="15" max="15" width="8.00390625" style="71" customWidth="1"/>
    <col min="16" max="16" width="15.875" style="71" customWidth="1"/>
    <col min="17" max="17" width="15.875" style="6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12"/>
      <c r="H2" s="112"/>
      <c r="I2" s="112"/>
    </row>
    <row r="3" ht="15">
      <c r="N3" s="5" t="s">
        <v>56</v>
      </c>
    </row>
    <row r="4" spans="2:17" ht="15">
      <c r="B4" s="72" t="s">
        <v>14</v>
      </c>
      <c r="C4" s="68">
        <v>12</v>
      </c>
      <c r="D4" s="8"/>
      <c r="E4" s="9"/>
      <c r="F4" s="70"/>
      <c r="G4" s="11" t="s">
        <v>18</v>
      </c>
      <c r="H4" s="70"/>
      <c r="I4" s="8"/>
      <c r="J4" s="70"/>
      <c r="K4" s="70"/>
      <c r="L4" s="70"/>
      <c r="M4" s="70"/>
      <c r="N4" s="70"/>
      <c r="Q4" s="71"/>
    </row>
    <row r="5" spans="2:17" ht="15">
      <c r="B5" s="72"/>
      <c r="C5" s="8"/>
      <c r="D5" s="8"/>
      <c r="E5" s="9"/>
      <c r="F5" s="70"/>
      <c r="G5" s="11"/>
      <c r="H5" s="70"/>
      <c r="I5" s="8"/>
      <c r="J5" s="70"/>
      <c r="K5" s="70"/>
      <c r="L5" s="70"/>
      <c r="M5" s="70"/>
      <c r="N5" s="70"/>
      <c r="Q5" s="71"/>
    </row>
    <row r="6" spans="1:17" ht="15">
      <c r="A6" s="72"/>
      <c r="B6" s="72"/>
      <c r="C6" s="12"/>
      <c r="D6" s="12"/>
      <c r="E6" s="13"/>
      <c r="F6" s="70"/>
      <c r="G6" s="67" t="s">
        <v>80</v>
      </c>
      <c r="H6" s="118">
        <f>SUM(N11:N12)</f>
        <v>0</v>
      </c>
      <c r="I6" s="119"/>
      <c r="Q6" s="71"/>
    </row>
    <row r="7" spans="1:17" ht="15">
      <c r="A7" s="72"/>
      <c r="C7" s="70"/>
      <c r="D7" s="70"/>
      <c r="E7" s="13"/>
      <c r="F7" s="70"/>
      <c r="G7" s="70"/>
      <c r="H7" s="70"/>
      <c r="I7" s="70"/>
      <c r="J7" s="70"/>
      <c r="K7" s="70"/>
      <c r="L7" s="70"/>
      <c r="Q7" s="71"/>
    </row>
    <row r="8" spans="1:17" ht="15">
      <c r="A8" s="7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1"/>
    </row>
    <row r="9" spans="2:17" ht="15">
      <c r="B9" s="72"/>
      <c r="E9" s="17"/>
      <c r="Q9" s="71"/>
    </row>
    <row r="10" spans="1:14" s="72" customFormat="1" ht="74.25" customHeight="1">
      <c r="A10" s="68" t="s">
        <v>37</v>
      </c>
      <c r="B10" s="68" t="s">
        <v>15</v>
      </c>
      <c r="C10" s="68" t="s">
        <v>16</v>
      </c>
      <c r="D10" s="68" t="s">
        <v>50</v>
      </c>
      <c r="E10" s="18" t="s">
        <v>55</v>
      </c>
      <c r="F10" s="73"/>
      <c r="G10" s="68" t="str">
        <f>"Nazwa handlowa /
"&amp;C10&amp;" / 
"&amp;D10</f>
        <v>Nazwa handlowa /
Dawka / 
Postać /Opakowanie</v>
      </c>
      <c r="H10" s="68" t="s">
        <v>53</v>
      </c>
      <c r="I10" s="68" t="str">
        <f>B10</f>
        <v>Skład</v>
      </c>
      <c r="J10" s="68" t="s">
        <v>54</v>
      </c>
      <c r="K10" s="68" t="s">
        <v>32</v>
      </c>
      <c r="L10" s="68" t="s">
        <v>33</v>
      </c>
      <c r="M10" s="68" t="s">
        <v>82</v>
      </c>
      <c r="N10" s="68" t="s">
        <v>83</v>
      </c>
    </row>
    <row r="11" spans="1:14" s="72" customFormat="1" ht="74.25" customHeight="1">
      <c r="A11" s="54" t="s">
        <v>2</v>
      </c>
      <c r="B11" s="46" t="s">
        <v>128</v>
      </c>
      <c r="C11" s="46" t="s">
        <v>129</v>
      </c>
      <c r="D11" s="46" t="s">
        <v>130</v>
      </c>
      <c r="E11" s="21">
        <v>4300</v>
      </c>
      <c r="F11" s="73" t="s">
        <v>90</v>
      </c>
      <c r="G11" s="22" t="s">
        <v>57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1:14" s="72" customFormat="1" ht="74.25" customHeight="1">
      <c r="A12" s="54" t="s">
        <v>3</v>
      </c>
      <c r="B12" s="46" t="s">
        <v>128</v>
      </c>
      <c r="C12" s="46" t="s">
        <v>131</v>
      </c>
      <c r="D12" s="46" t="s">
        <v>130</v>
      </c>
      <c r="E12" s="21">
        <v>2500</v>
      </c>
      <c r="F12" s="73" t="s">
        <v>90</v>
      </c>
      <c r="G12" s="22" t="s">
        <v>57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24">
        <f>ROUND(L12*ROUND(M12,2),2)</f>
        <v>0</v>
      </c>
    </row>
    <row r="13" spans="2:4" ht="15">
      <c r="B13" s="59"/>
      <c r="C13" s="59"/>
      <c r="D13" s="59"/>
    </row>
    <row r="14" spans="2:6" ht="31.5" customHeight="1">
      <c r="B14" s="120" t="s">
        <v>132</v>
      </c>
      <c r="C14" s="120"/>
      <c r="D14" s="120"/>
      <c r="E14" s="120"/>
      <c r="F14" s="120"/>
    </row>
    <row r="15" spans="2:6" ht="46.5" customHeight="1">
      <c r="B15" s="112" t="s">
        <v>81</v>
      </c>
      <c r="C15" s="112"/>
      <c r="D15" s="112"/>
      <c r="E15" s="112"/>
      <c r="F15" s="11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D22" sqref="D22"/>
    </sheetView>
  </sheetViews>
  <sheetFormatPr defaultColWidth="9.00390625" defaultRowHeight="12.75"/>
  <cols>
    <col min="1" max="1" width="5.375" style="50" customWidth="1"/>
    <col min="2" max="2" width="25.125" style="50" customWidth="1"/>
    <col min="3" max="3" width="26.625" style="50" customWidth="1"/>
    <col min="4" max="4" width="27.75390625" style="50" customWidth="1"/>
    <col min="5" max="5" width="9.875" style="4" customWidth="1"/>
    <col min="6" max="6" width="10.75390625" style="50" customWidth="1"/>
    <col min="7" max="7" width="31.625" style="50" customWidth="1"/>
    <col min="8" max="8" width="26.875" style="50" customWidth="1"/>
    <col min="9" max="9" width="17.625" style="50" customWidth="1"/>
    <col min="10" max="10" width="22.875" style="50" customWidth="1"/>
    <col min="11" max="11" width="16.125" style="50" customWidth="1"/>
    <col min="12" max="12" width="15.75390625" style="50" customWidth="1"/>
    <col min="13" max="14" width="16.00390625" style="50" customWidth="1"/>
    <col min="15" max="15" width="8.00390625" style="50" customWidth="1"/>
    <col min="16" max="16" width="15.875" style="50" customWidth="1"/>
    <col min="17" max="17" width="15.875" style="6" customWidth="1"/>
    <col min="18" max="18" width="15.875" style="50" customWidth="1"/>
    <col min="19" max="20" width="14.25390625" style="50" customWidth="1"/>
    <col min="21" max="21" width="15.25390625" style="50" customWidth="1"/>
    <col min="22" max="16384" width="9.125" style="50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12"/>
      <c r="H2" s="112"/>
      <c r="I2" s="112"/>
    </row>
    <row r="3" ht="15">
      <c r="N3" s="5" t="s">
        <v>56</v>
      </c>
    </row>
    <row r="4" spans="2:17" ht="15">
      <c r="B4" s="47" t="s">
        <v>14</v>
      </c>
      <c r="C4" s="52">
        <v>1</v>
      </c>
      <c r="D4" s="8"/>
      <c r="E4" s="9"/>
      <c r="F4" s="49"/>
      <c r="G4" s="11" t="s">
        <v>18</v>
      </c>
      <c r="H4" s="49"/>
      <c r="I4" s="8"/>
      <c r="J4" s="49"/>
      <c r="K4" s="49"/>
      <c r="L4" s="49"/>
      <c r="M4" s="49"/>
      <c r="N4" s="49"/>
      <c r="Q4" s="50"/>
    </row>
    <row r="5" spans="2:17" ht="15">
      <c r="B5" s="47"/>
      <c r="C5" s="8"/>
      <c r="D5" s="8"/>
      <c r="E5" s="9"/>
      <c r="F5" s="49"/>
      <c r="G5" s="11"/>
      <c r="H5" s="49"/>
      <c r="I5" s="8"/>
      <c r="J5" s="49"/>
      <c r="K5" s="49"/>
      <c r="L5" s="49"/>
      <c r="M5" s="49"/>
      <c r="N5" s="49"/>
      <c r="Q5" s="50"/>
    </row>
    <row r="6" spans="1:17" ht="15">
      <c r="A6" s="47"/>
      <c r="B6" s="47"/>
      <c r="C6" s="12"/>
      <c r="D6" s="12"/>
      <c r="E6" s="13"/>
      <c r="F6" s="49"/>
      <c r="G6" s="51" t="s">
        <v>80</v>
      </c>
      <c r="H6" s="118">
        <f>SUM(N11:N11)</f>
        <v>0</v>
      </c>
      <c r="I6" s="119"/>
      <c r="Q6" s="50"/>
    </row>
    <row r="7" spans="1:17" ht="15">
      <c r="A7" s="47"/>
      <c r="C7" s="49"/>
      <c r="D7" s="49"/>
      <c r="E7" s="13"/>
      <c r="F7" s="49"/>
      <c r="G7" s="49"/>
      <c r="H7" s="49"/>
      <c r="I7" s="49"/>
      <c r="J7" s="49"/>
      <c r="K7" s="49"/>
      <c r="L7" s="49"/>
      <c r="Q7" s="50"/>
    </row>
    <row r="8" spans="1:17" ht="15">
      <c r="A8" s="4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0"/>
    </row>
    <row r="9" spans="2:17" ht="15">
      <c r="B9" s="47"/>
      <c r="E9" s="17"/>
      <c r="Q9" s="50"/>
    </row>
    <row r="10" spans="1:14" s="47" customFormat="1" ht="74.25" customHeight="1">
      <c r="A10" s="52" t="s">
        <v>37</v>
      </c>
      <c r="B10" s="52" t="s">
        <v>15</v>
      </c>
      <c r="C10" s="52" t="s">
        <v>16</v>
      </c>
      <c r="D10" s="52" t="s">
        <v>50</v>
      </c>
      <c r="E10" s="18" t="s">
        <v>55</v>
      </c>
      <c r="F10" s="48"/>
      <c r="G10" s="52" t="str">
        <f>"Nazwa handlowa /
"&amp;C10&amp;" / 
"&amp;D10</f>
        <v>Nazwa handlowa /
Dawka / 
Postać /Opakowanie</v>
      </c>
      <c r="H10" s="52" t="s">
        <v>79</v>
      </c>
      <c r="I10" s="52" t="str">
        <f>B10</f>
        <v>Skład</v>
      </c>
      <c r="J10" s="52" t="s">
        <v>54</v>
      </c>
      <c r="K10" s="52" t="s">
        <v>32</v>
      </c>
      <c r="L10" s="52" t="s">
        <v>33</v>
      </c>
      <c r="M10" s="52" t="s">
        <v>82</v>
      </c>
      <c r="N10" s="52" t="s">
        <v>83</v>
      </c>
    </row>
    <row r="11" spans="1:14" ht="45">
      <c r="A11" s="53" t="s">
        <v>2</v>
      </c>
      <c r="B11" s="1" t="s">
        <v>88</v>
      </c>
      <c r="C11" s="1" t="s">
        <v>89</v>
      </c>
      <c r="D11" s="1" t="s">
        <v>86</v>
      </c>
      <c r="E11" s="21">
        <v>700</v>
      </c>
      <c r="F11" s="48" t="s">
        <v>90</v>
      </c>
      <c r="G11" s="22" t="s">
        <v>57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3" spans="2:6" ht="57.75" customHeight="1">
      <c r="B13" s="112" t="s">
        <v>91</v>
      </c>
      <c r="C13" s="112"/>
      <c r="D13" s="112"/>
      <c r="E13" s="112"/>
      <c r="F13" s="112"/>
    </row>
    <row r="14" spans="2:6" ht="44.25" customHeight="1">
      <c r="B14" s="112" t="s">
        <v>81</v>
      </c>
      <c r="C14" s="112"/>
      <c r="D14" s="112"/>
      <c r="E14" s="112"/>
      <c r="F14" s="11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71" customWidth="1"/>
    <col min="2" max="2" width="25.125" style="71" customWidth="1"/>
    <col min="3" max="3" width="26.625" style="71" customWidth="1"/>
    <col min="4" max="4" width="27.75390625" style="71" customWidth="1"/>
    <col min="5" max="5" width="9.875" style="4" customWidth="1"/>
    <col min="6" max="6" width="10.75390625" style="71" customWidth="1"/>
    <col min="7" max="7" width="31.625" style="71" customWidth="1"/>
    <col min="8" max="8" width="26.875" style="71" customWidth="1"/>
    <col min="9" max="9" width="17.625" style="71" customWidth="1"/>
    <col min="10" max="10" width="22.875" style="71" customWidth="1"/>
    <col min="11" max="11" width="16.125" style="71" customWidth="1"/>
    <col min="12" max="12" width="15.75390625" style="71" customWidth="1"/>
    <col min="13" max="14" width="16.00390625" style="71" customWidth="1"/>
    <col min="15" max="15" width="8.00390625" style="71" customWidth="1"/>
    <col min="16" max="16" width="15.875" style="71" customWidth="1"/>
    <col min="17" max="17" width="15.875" style="6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12"/>
      <c r="H2" s="112"/>
      <c r="I2" s="112"/>
    </row>
    <row r="3" ht="15">
      <c r="N3" s="5" t="s">
        <v>56</v>
      </c>
    </row>
    <row r="4" spans="2:17" ht="15">
      <c r="B4" s="72" t="s">
        <v>14</v>
      </c>
      <c r="C4" s="68">
        <v>2</v>
      </c>
      <c r="D4" s="8"/>
      <c r="E4" s="9"/>
      <c r="F4" s="70"/>
      <c r="G4" s="11" t="s">
        <v>18</v>
      </c>
      <c r="H4" s="70"/>
      <c r="I4" s="8"/>
      <c r="J4" s="70"/>
      <c r="K4" s="70"/>
      <c r="L4" s="70"/>
      <c r="M4" s="70"/>
      <c r="N4" s="70"/>
      <c r="Q4" s="71"/>
    </row>
    <row r="5" spans="2:17" ht="15">
      <c r="B5" s="72"/>
      <c r="C5" s="8"/>
      <c r="D5" s="8"/>
      <c r="E5" s="9"/>
      <c r="F5" s="70"/>
      <c r="G5" s="11"/>
      <c r="H5" s="70"/>
      <c r="I5" s="8"/>
      <c r="J5" s="70"/>
      <c r="K5" s="70"/>
      <c r="L5" s="70"/>
      <c r="M5" s="70"/>
      <c r="N5" s="70"/>
      <c r="Q5" s="71"/>
    </row>
    <row r="6" spans="1:17" ht="15">
      <c r="A6" s="72"/>
      <c r="B6" s="72"/>
      <c r="C6" s="12"/>
      <c r="D6" s="12"/>
      <c r="E6" s="13"/>
      <c r="F6" s="70"/>
      <c r="G6" s="67" t="s">
        <v>80</v>
      </c>
      <c r="H6" s="118">
        <f>SUM(N11:N11)</f>
        <v>0</v>
      </c>
      <c r="I6" s="119"/>
      <c r="Q6" s="71"/>
    </row>
    <row r="7" spans="1:17" ht="15">
      <c r="A7" s="72"/>
      <c r="C7" s="70"/>
      <c r="D7" s="70"/>
      <c r="E7" s="13"/>
      <c r="F7" s="70"/>
      <c r="G7" s="70"/>
      <c r="H7" s="70"/>
      <c r="I7" s="70"/>
      <c r="J7" s="70"/>
      <c r="K7" s="70"/>
      <c r="L7" s="70"/>
      <c r="Q7" s="71"/>
    </row>
    <row r="8" spans="1:17" ht="15">
      <c r="A8" s="7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1"/>
    </row>
    <row r="9" spans="2:17" ht="15">
      <c r="B9" s="72"/>
      <c r="E9" s="17"/>
      <c r="Q9" s="71"/>
    </row>
    <row r="10" spans="1:14" s="72" customFormat="1" ht="74.25" customHeight="1">
      <c r="A10" s="68" t="s">
        <v>37</v>
      </c>
      <c r="B10" s="68" t="s">
        <v>15</v>
      </c>
      <c r="C10" s="68" t="s">
        <v>16</v>
      </c>
      <c r="D10" s="68" t="s">
        <v>50</v>
      </c>
      <c r="E10" s="18" t="s">
        <v>55</v>
      </c>
      <c r="F10" s="73"/>
      <c r="G10" s="68" t="str">
        <f>"Nazwa handlowa /
"&amp;C10&amp;" / 
"&amp;D10</f>
        <v>Nazwa handlowa /
Dawka / 
Postać /Opakowanie</v>
      </c>
      <c r="H10" s="68" t="s">
        <v>79</v>
      </c>
      <c r="I10" s="68" t="str">
        <f>B10</f>
        <v>Skład</v>
      </c>
      <c r="J10" s="68" t="s">
        <v>54</v>
      </c>
      <c r="K10" s="68" t="s">
        <v>32</v>
      </c>
      <c r="L10" s="68" t="s">
        <v>33</v>
      </c>
      <c r="M10" s="68" t="s">
        <v>82</v>
      </c>
      <c r="N10" s="68" t="s">
        <v>83</v>
      </c>
    </row>
    <row r="11" spans="1:14" ht="45">
      <c r="A11" s="69" t="s">
        <v>2</v>
      </c>
      <c r="B11" s="1" t="s">
        <v>92</v>
      </c>
      <c r="C11" s="1" t="s">
        <v>93</v>
      </c>
      <c r="D11" s="1" t="s">
        <v>94</v>
      </c>
      <c r="E11" s="21">
        <v>900</v>
      </c>
      <c r="F11" s="73" t="s">
        <v>90</v>
      </c>
      <c r="G11" s="22" t="s">
        <v>57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3" spans="2:6" ht="51.75" customHeight="1">
      <c r="B13" s="120" t="s">
        <v>138</v>
      </c>
      <c r="C13" s="120"/>
      <c r="D13" s="120"/>
      <c r="E13" s="120"/>
      <c r="F13" s="120"/>
    </row>
    <row r="14" spans="2:6" ht="44.25" customHeight="1">
      <c r="B14" s="112" t="s">
        <v>81</v>
      </c>
      <c r="C14" s="112"/>
      <c r="D14" s="112"/>
      <c r="E14" s="112"/>
      <c r="F14" s="11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71" customWidth="1"/>
    <col min="2" max="2" width="25.125" style="71" customWidth="1"/>
    <col min="3" max="3" width="26.625" style="71" customWidth="1"/>
    <col min="4" max="4" width="27.75390625" style="71" customWidth="1"/>
    <col min="5" max="5" width="9.875" style="4" customWidth="1"/>
    <col min="6" max="6" width="10.75390625" style="71" customWidth="1"/>
    <col min="7" max="7" width="31.625" style="71" customWidth="1"/>
    <col min="8" max="8" width="26.875" style="71" customWidth="1"/>
    <col min="9" max="9" width="17.625" style="71" customWidth="1"/>
    <col min="10" max="10" width="22.875" style="71" customWidth="1"/>
    <col min="11" max="11" width="16.125" style="71" customWidth="1"/>
    <col min="12" max="12" width="15.75390625" style="71" customWidth="1"/>
    <col min="13" max="14" width="16.00390625" style="71" customWidth="1"/>
    <col min="15" max="15" width="8.00390625" style="71" customWidth="1"/>
    <col min="16" max="16" width="15.875" style="71" customWidth="1"/>
    <col min="17" max="17" width="15.875" style="6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12"/>
      <c r="H2" s="112"/>
      <c r="I2" s="112"/>
    </row>
    <row r="3" ht="15">
      <c r="N3" s="5" t="s">
        <v>56</v>
      </c>
    </row>
    <row r="4" spans="2:17" ht="15">
      <c r="B4" s="72" t="s">
        <v>14</v>
      </c>
      <c r="C4" s="68">
        <v>3</v>
      </c>
      <c r="D4" s="8"/>
      <c r="E4" s="9"/>
      <c r="F4" s="70"/>
      <c r="G4" s="11" t="s">
        <v>18</v>
      </c>
      <c r="H4" s="70"/>
      <c r="I4" s="8"/>
      <c r="J4" s="70"/>
      <c r="K4" s="70"/>
      <c r="L4" s="70"/>
      <c r="M4" s="70"/>
      <c r="N4" s="70"/>
      <c r="Q4" s="71"/>
    </row>
    <row r="5" spans="2:17" ht="15">
      <c r="B5" s="72"/>
      <c r="C5" s="8"/>
      <c r="D5" s="8"/>
      <c r="E5" s="9"/>
      <c r="F5" s="70"/>
      <c r="G5" s="11"/>
      <c r="H5" s="70"/>
      <c r="I5" s="8"/>
      <c r="J5" s="70"/>
      <c r="K5" s="70"/>
      <c r="L5" s="70"/>
      <c r="M5" s="70"/>
      <c r="N5" s="70"/>
      <c r="Q5" s="71"/>
    </row>
    <row r="6" spans="1:17" ht="15">
      <c r="A6" s="72"/>
      <c r="B6" s="72"/>
      <c r="C6" s="12"/>
      <c r="D6" s="12"/>
      <c r="E6" s="13"/>
      <c r="F6" s="70"/>
      <c r="G6" s="67" t="s">
        <v>80</v>
      </c>
      <c r="H6" s="118">
        <f>SUM(N11:N11)</f>
        <v>0</v>
      </c>
      <c r="I6" s="119"/>
      <c r="Q6" s="71"/>
    </row>
    <row r="7" spans="1:17" ht="15">
      <c r="A7" s="72"/>
      <c r="C7" s="70"/>
      <c r="D7" s="70"/>
      <c r="E7" s="13"/>
      <c r="F7" s="70"/>
      <c r="G7" s="70"/>
      <c r="H7" s="70"/>
      <c r="I7" s="70"/>
      <c r="J7" s="70"/>
      <c r="K7" s="70"/>
      <c r="L7" s="70"/>
      <c r="Q7" s="71"/>
    </row>
    <row r="8" spans="1:17" ht="15">
      <c r="A8" s="7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1"/>
    </row>
    <row r="9" spans="2:17" ht="15">
      <c r="B9" s="72"/>
      <c r="E9" s="17"/>
      <c r="Q9" s="71"/>
    </row>
    <row r="10" spans="1:14" s="72" customFormat="1" ht="74.25" customHeight="1">
      <c r="A10" s="68" t="s">
        <v>37</v>
      </c>
      <c r="B10" s="68" t="s">
        <v>15</v>
      </c>
      <c r="C10" s="68" t="s">
        <v>16</v>
      </c>
      <c r="D10" s="68" t="s">
        <v>50</v>
      </c>
      <c r="E10" s="18" t="s">
        <v>55</v>
      </c>
      <c r="F10" s="73"/>
      <c r="G10" s="68" t="str">
        <f>"Nazwa handlowa /
"&amp;C10&amp;" / 
"&amp;D10</f>
        <v>Nazwa handlowa /
Dawka / 
Postać /Opakowanie</v>
      </c>
      <c r="H10" s="68" t="s">
        <v>79</v>
      </c>
      <c r="I10" s="68" t="str">
        <f>B10</f>
        <v>Skład</v>
      </c>
      <c r="J10" s="68" t="s">
        <v>54</v>
      </c>
      <c r="K10" s="68" t="s">
        <v>32</v>
      </c>
      <c r="L10" s="68" t="s">
        <v>33</v>
      </c>
      <c r="M10" s="68" t="s">
        <v>82</v>
      </c>
      <c r="N10" s="68" t="s">
        <v>83</v>
      </c>
    </row>
    <row r="11" spans="1:14" ht="45">
      <c r="A11" s="69" t="s">
        <v>2</v>
      </c>
      <c r="B11" s="1" t="s">
        <v>95</v>
      </c>
      <c r="C11" s="1" t="s">
        <v>96</v>
      </c>
      <c r="D11" s="1" t="s">
        <v>97</v>
      </c>
      <c r="E11" s="21">
        <v>200</v>
      </c>
      <c r="F11" s="73" t="s">
        <v>59</v>
      </c>
      <c r="G11" s="22" t="s">
        <v>57</v>
      </c>
      <c r="H11" s="22"/>
      <c r="I11" s="22"/>
      <c r="J11" s="23"/>
      <c r="K11" s="22"/>
      <c r="L11" s="22"/>
      <c r="M11" s="22"/>
      <c r="N11" s="24">
        <f>ROUND(L11*ROUND(M11,2),2)</f>
        <v>0</v>
      </c>
    </row>
    <row r="13" spans="2:6" ht="75" customHeight="1">
      <c r="B13" s="120" t="s">
        <v>137</v>
      </c>
      <c r="C13" s="120"/>
      <c r="D13" s="120"/>
      <c r="E13" s="120"/>
      <c r="F13" s="120"/>
    </row>
    <row r="14" spans="2:6" ht="44.25" customHeight="1">
      <c r="B14" s="112" t="s">
        <v>81</v>
      </c>
      <c r="C14" s="112"/>
      <c r="D14" s="112"/>
      <c r="E14" s="112"/>
      <c r="F14" s="11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64" customWidth="1"/>
    <col min="2" max="2" width="25.125" style="64" customWidth="1"/>
    <col min="3" max="3" width="19.375" style="64" customWidth="1"/>
    <col min="4" max="4" width="25.25390625" style="64" customWidth="1"/>
    <col min="5" max="5" width="9.00390625" style="4" customWidth="1"/>
    <col min="6" max="6" width="10.75390625" style="64" customWidth="1"/>
    <col min="7" max="7" width="36.125" style="64" customWidth="1"/>
    <col min="8" max="8" width="30.25390625" style="64" customWidth="1"/>
    <col min="9" max="9" width="17.625" style="64" customWidth="1"/>
    <col min="10" max="10" width="22.875" style="64" customWidth="1"/>
    <col min="11" max="11" width="16.125" style="64" customWidth="1"/>
    <col min="12" max="12" width="15.75390625" style="64" customWidth="1"/>
    <col min="13" max="14" width="16.00390625" style="64" customWidth="1"/>
    <col min="15" max="15" width="8.00390625" style="64" customWidth="1"/>
    <col min="16" max="16" width="15.875" style="64" customWidth="1"/>
    <col min="17" max="17" width="15.875" style="6" customWidth="1"/>
    <col min="18" max="18" width="15.875" style="64" customWidth="1"/>
    <col min="19" max="20" width="14.25390625" style="64" customWidth="1"/>
    <col min="21" max="21" width="15.25390625" style="64" customWidth="1"/>
    <col min="22" max="16384" width="9.125" style="64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12"/>
      <c r="H2" s="112"/>
      <c r="I2" s="112"/>
    </row>
    <row r="3" ht="15">
      <c r="N3" s="5" t="s">
        <v>56</v>
      </c>
    </row>
    <row r="4" spans="2:17" ht="15">
      <c r="B4" s="65" t="s">
        <v>14</v>
      </c>
      <c r="C4" s="62">
        <v>4</v>
      </c>
      <c r="D4" s="8"/>
      <c r="E4" s="9"/>
      <c r="F4" s="63"/>
      <c r="G4" s="11" t="s">
        <v>18</v>
      </c>
      <c r="H4" s="63"/>
      <c r="I4" s="8"/>
      <c r="J4" s="63"/>
      <c r="K4" s="63"/>
      <c r="L4" s="63"/>
      <c r="M4" s="63"/>
      <c r="N4" s="63"/>
      <c r="Q4" s="64"/>
    </row>
    <row r="5" spans="2:17" ht="15">
      <c r="B5" s="65"/>
      <c r="C5" s="8"/>
      <c r="D5" s="8"/>
      <c r="E5" s="9"/>
      <c r="F5" s="63"/>
      <c r="G5" s="11"/>
      <c r="H5" s="63"/>
      <c r="I5" s="8"/>
      <c r="J5" s="63"/>
      <c r="K5" s="63"/>
      <c r="L5" s="63"/>
      <c r="M5" s="63"/>
      <c r="N5" s="63"/>
      <c r="Q5" s="64"/>
    </row>
    <row r="6" spans="1:17" ht="15">
      <c r="A6" s="65"/>
      <c r="B6" s="65"/>
      <c r="C6" s="12"/>
      <c r="D6" s="12"/>
      <c r="E6" s="13"/>
      <c r="F6" s="63"/>
      <c r="G6" s="61" t="s">
        <v>80</v>
      </c>
      <c r="H6" s="118">
        <f>SUM(N11:N11)</f>
        <v>0</v>
      </c>
      <c r="I6" s="119"/>
      <c r="Q6" s="64"/>
    </row>
    <row r="7" spans="1:17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  <c r="Q7" s="64"/>
    </row>
    <row r="8" spans="1:17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4"/>
    </row>
    <row r="9" spans="2:17" ht="15">
      <c r="B9" s="65"/>
      <c r="E9" s="17"/>
      <c r="Q9" s="64"/>
    </row>
    <row r="10" spans="1:14" s="65" customFormat="1" ht="74.25" customHeight="1">
      <c r="A10" s="62" t="s">
        <v>37</v>
      </c>
      <c r="B10" s="62" t="s">
        <v>15</v>
      </c>
      <c r="C10" s="62" t="s">
        <v>16</v>
      </c>
      <c r="D10" s="62" t="s">
        <v>50</v>
      </c>
      <c r="E10" s="18" t="s">
        <v>55</v>
      </c>
      <c r="F10" s="66"/>
      <c r="G10" s="62" t="str">
        <f>"Nazwa handlowa /
"&amp;C10&amp;" / 
"&amp;D10</f>
        <v>Nazwa handlowa /
Dawka / 
Postać /Opakowanie</v>
      </c>
      <c r="H10" s="62" t="s">
        <v>53</v>
      </c>
      <c r="I10" s="62" t="str">
        <f>B10</f>
        <v>Skład</v>
      </c>
      <c r="J10" s="62" t="s">
        <v>54</v>
      </c>
      <c r="K10" s="62" t="s">
        <v>32</v>
      </c>
      <c r="L10" s="62" t="s">
        <v>33</v>
      </c>
      <c r="M10" s="62" t="s">
        <v>82</v>
      </c>
      <c r="N10" s="62" t="s">
        <v>83</v>
      </c>
    </row>
    <row r="11" spans="1:14" ht="45">
      <c r="A11" s="54" t="s">
        <v>2</v>
      </c>
      <c r="B11" s="46" t="s">
        <v>98</v>
      </c>
      <c r="C11" s="46" t="s">
        <v>99</v>
      </c>
      <c r="D11" s="46" t="s">
        <v>100</v>
      </c>
      <c r="E11" s="21">
        <v>200</v>
      </c>
      <c r="F11" s="66" t="s">
        <v>59</v>
      </c>
      <c r="G11" s="22" t="s">
        <v>57</v>
      </c>
      <c r="H11" s="22"/>
      <c r="I11" s="22"/>
      <c r="J11" s="23"/>
      <c r="K11" s="22"/>
      <c r="L11" s="22"/>
      <c r="M11" s="22"/>
      <c r="N11" s="24">
        <f>ROUND(L11*ROUND(M11,2),2)</f>
        <v>0</v>
      </c>
    </row>
    <row r="12" spans="2:4" ht="15">
      <c r="B12" s="59"/>
      <c r="C12" s="59"/>
      <c r="D12" s="59"/>
    </row>
    <row r="13" spans="2:6" ht="85.5" customHeight="1">
      <c r="B13" s="120" t="s">
        <v>137</v>
      </c>
      <c r="C13" s="120"/>
      <c r="D13" s="120"/>
      <c r="E13" s="120"/>
      <c r="F13" s="120"/>
    </row>
    <row r="14" spans="2:6" ht="85.5" customHeight="1">
      <c r="B14" s="112" t="s">
        <v>81</v>
      </c>
      <c r="C14" s="112"/>
      <c r="D14" s="112"/>
      <c r="E14" s="112"/>
      <c r="F14" s="112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71" customWidth="1"/>
    <col min="2" max="2" width="25.125" style="71" customWidth="1"/>
    <col min="3" max="3" width="26.625" style="71" customWidth="1"/>
    <col min="4" max="4" width="27.75390625" style="71" customWidth="1"/>
    <col min="5" max="5" width="9.875" style="4" customWidth="1"/>
    <col min="6" max="6" width="10.75390625" style="71" customWidth="1"/>
    <col min="7" max="7" width="31.625" style="71" customWidth="1"/>
    <col min="8" max="8" width="26.875" style="71" customWidth="1"/>
    <col min="9" max="9" width="17.625" style="71" customWidth="1"/>
    <col min="10" max="10" width="22.875" style="71" customWidth="1"/>
    <col min="11" max="11" width="16.125" style="71" customWidth="1"/>
    <col min="12" max="12" width="15.75390625" style="71" customWidth="1"/>
    <col min="13" max="14" width="16.00390625" style="71" customWidth="1"/>
    <col min="15" max="15" width="8.00390625" style="71" customWidth="1"/>
    <col min="16" max="16" width="15.875" style="71" customWidth="1"/>
    <col min="17" max="17" width="15.875" style="6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12"/>
      <c r="H2" s="112"/>
      <c r="I2" s="112"/>
    </row>
    <row r="3" ht="15">
      <c r="N3" s="5" t="s">
        <v>56</v>
      </c>
    </row>
    <row r="4" spans="2:17" ht="15">
      <c r="B4" s="72" t="s">
        <v>14</v>
      </c>
      <c r="C4" s="68">
        <v>5</v>
      </c>
      <c r="D4" s="8"/>
      <c r="E4" s="9"/>
      <c r="F4" s="70"/>
      <c r="G4" s="11" t="s">
        <v>18</v>
      </c>
      <c r="H4" s="70"/>
      <c r="I4" s="8"/>
      <c r="J4" s="70"/>
      <c r="K4" s="70"/>
      <c r="L4" s="70"/>
      <c r="M4" s="70"/>
      <c r="N4" s="70"/>
      <c r="Q4" s="71"/>
    </row>
    <row r="5" spans="2:17" ht="15">
      <c r="B5" s="72"/>
      <c r="C5" s="8"/>
      <c r="D5" s="8"/>
      <c r="E5" s="9"/>
      <c r="F5" s="70"/>
      <c r="G5" s="11"/>
      <c r="H5" s="70"/>
      <c r="I5" s="8"/>
      <c r="J5" s="70"/>
      <c r="K5" s="70"/>
      <c r="L5" s="70"/>
      <c r="M5" s="70"/>
      <c r="N5" s="70"/>
      <c r="Q5" s="71"/>
    </row>
    <row r="6" spans="1:17" ht="15">
      <c r="A6" s="72"/>
      <c r="B6" s="72"/>
      <c r="C6" s="12"/>
      <c r="D6" s="12"/>
      <c r="E6" s="13"/>
      <c r="F6" s="70"/>
      <c r="G6" s="67" t="s">
        <v>80</v>
      </c>
      <c r="H6" s="118">
        <f>SUM(N11:N11)</f>
        <v>0</v>
      </c>
      <c r="I6" s="119"/>
      <c r="Q6" s="71"/>
    </row>
    <row r="7" spans="1:17" ht="15">
      <c r="A7" s="72"/>
      <c r="C7" s="70"/>
      <c r="D7" s="70"/>
      <c r="E7" s="13"/>
      <c r="F7" s="70"/>
      <c r="G7" s="70"/>
      <c r="H7" s="70"/>
      <c r="I7" s="70"/>
      <c r="J7" s="70"/>
      <c r="K7" s="70"/>
      <c r="L7" s="70"/>
      <c r="Q7" s="71"/>
    </row>
    <row r="8" spans="1:17" ht="15">
      <c r="A8" s="7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1"/>
    </row>
    <row r="9" spans="2:17" ht="15">
      <c r="B9" s="72"/>
      <c r="E9" s="17"/>
      <c r="Q9" s="71"/>
    </row>
    <row r="10" spans="1:14" s="72" customFormat="1" ht="74.25" customHeight="1">
      <c r="A10" s="68" t="s">
        <v>37</v>
      </c>
      <c r="B10" s="68" t="s">
        <v>15</v>
      </c>
      <c r="C10" s="68" t="s">
        <v>16</v>
      </c>
      <c r="D10" s="68" t="s">
        <v>50</v>
      </c>
      <c r="E10" s="18" t="s">
        <v>55</v>
      </c>
      <c r="F10" s="73"/>
      <c r="G10" s="68" t="str">
        <f>"Nazwa handlowa /
"&amp;C10&amp;" / 
"&amp;D10</f>
        <v>Nazwa handlowa /
Dawka / 
Postać /Opakowanie</v>
      </c>
      <c r="H10" s="68" t="s">
        <v>79</v>
      </c>
      <c r="I10" s="68" t="str">
        <f>B10</f>
        <v>Skład</v>
      </c>
      <c r="J10" s="68" t="s">
        <v>54</v>
      </c>
      <c r="K10" s="68" t="s">
        <v>32</v>
      </c>
      <c r="L10" s="68" t="s">
        <v>33</v>
      </c>
      <c r="M10" s="68" t="s">
        <v>82</v>
      </c>
      <c r="N10" s="68" t="s">
        <v>83</v>
      </c>
    </row>
    <row r="11" spans="1:14" ht="45">
      <c r="A11" s="69" t="s">
        <v>2</v>
      </c>
      <c r="B11" s="1" t="s">
        <v>101</v>
      </c>
      <c r="C11" s="1" t="s">
        <v>102</v>
      </c>
      <c r="D11" s="1" t="s">
        <v>103</v>
      </c>
      <c r="E11" s="21">
        <v>400</v>
      </c>
      <c r="F11" s="73" t="s">
        <v>90</v>
      </c>
      <c r="G11" s="22" t="s">
        <v>57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3" spans="2:6" ht="56.25" customHeight="1">
      <c r="B13" s="120" t="s">
        <v>139</v>
      </c>
      <c r="C13" s="120"/>
      <c r="D13" s="120"/>
      <c r="E13" s="120"/>
      <c r="F13" s="120"/>
    </row>
    <row r="14" spans="2:6" ht="44.25" customHeight="1">
      <c r="B14" s="112" t="s">
        <v>81</v>
      </c>
      <c r="C14" s="112"/>
      <c r="D14" s="112"/>
      <c r="E14" s="112"/>
      <c r="F14" s="11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7">
      <selection activeCell="B13" sqref="B13:F13"/>
    </sheetView>
  </sheetViews>
  <sheetFormatPr defaultColWidth="9.00390625" defaultRowHeight="12.75"/>
  <cols>
    <col min="1" max="1" width="5.375" style="40" customWidth="1"/>
    <col min="2" max="2" width="25.125" style="40" customWidth="1"/>
    <col min="3" max="3" width="16.00390625" style="40" customWidth="1"/>
    <col min="4" max="4" width="25.625" style="40" customWidth="1"/>
    <col min="5" max="5" width="8.75390625" style="4" customWidth="1"/>
    <col min="6" max="6" width="10.75390625" style="40" customWidth="1"/>
    <col min="7" max="7" width="36.125" style="40" customWidth="1"/>
    <col min="8" max="8" width="30.25390625" style="40" customWidth="1"/>
    <col min="9" max="9" width="17.625" style="40" customWidth="1"/>
    <col min="10" max="10" width="26.75390625" style="40" customWidth="1"/>
    <col min="11" max="11" width="16.125" style="40" customWidth="1"/>
    <col min="12" max="12" width="15.75390625" style="40" customWidth="1"/>
    <col min="13" max="14" width="16.00390625" style="40" customWidth="1"/>
    <col min="15" max="15" width="8.00390625" style="40" customWidth="1"/>
    <col min="16" max="16" width="15.875" style="40" customWidth="1"/>
    <col min="17" max="17" width="15.875" style="6" customWidth="1"/>
    <col min="18" max="18" width="15.875" style="40" customWidth="1"/>
    <col min="19" max="20" width="14.25390625" style="40" customWidth="1"/>
    <col min="21" max="21" width="15.25390625" style="40" customWidth="1"/>
    <col min="22" max="16384" width="9.125" style="40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12"/>
      <c r="H2" s="112"/>
      <c r="I2" s="112"/>
    </row>
    <row r="3" ht="15">
      <c r="N3" s="5" t="s">
        <v>56</v>
      </c>
    </row>
    <row r="4" spans="2:17" ht="15">
      <c r="B4" s="45" t="s">
        <v>14</v>
      </c>
      <c r="C4" s="42">
        <v>6</v>
      </c>
      <c r="D4" s="8"/>
      <c r="E4" s="9"/>
      <c r="F4" s="39"/>
      <c r="G4" s="11" t="s">
        <v>18</v>
      </c>
      <c r="H4" s="39"/>
      <c r="I4" s="8"/>
      <c r="J4" s="39"/>
      <c r="K4" s="39"/>
      <c r="L4" s="39"/>
      <c r="M4" s="39"/>
      <c r="N4" s="39"/>
      <c r="Q4" s="40"/>
    </row>
    <row r="5" spans="2:17" ht="15">
      <c r="B5" s="45"/>
      <c r="C5" s="8"/>
      <c r="D5" s="8"/>
      <c r="E5" s="9"/>
      <c r="F5" s="39"/>
      <c r="G5" s="11"/>
      <c r="H5" s="39"/>
      <c r="I5" s="8"/>
      <c r="J5" s="39"/>
      <c r="K5" s="39"/>
      <c r="L5" s="39"/>
      <c r="M5" s="39"/>
      <c r="N5" s="39"/>
      <c r="Q5" s="40"/>
    </row>
    <row r="6" spans="1:17" ht="15">
      <c r="A6" s="45"/>
      <c r="B6" s="45"/>
      <c r="C6" s="12"/>
      <c r="D6" s="12"/>
      <c r="E6" s="13"/>
      <c r="F6" s="39"/>
      <c r="G6" s="55" t="s">
        <v>80</v>
      </c>
      <c r="H6" s="118">
        <f>SUM(N11:N11)</f>
        <v>0</v>
      </c>
      <c r="I6" s="119"/>
      <c r="Q6" s="40"/>
    </row>
    <row r="7" spans="1:17" ht="15">
      <c r="A7" s="45"/>
      <c r="C7" s="39"/>
      <c r="D7" s="39"/>
      <c r="E7" s="13"/>
      <c r="F7" s="39"/>
      <c r="G7" s="39"/>
      <c r="H7" s="39"/>
      <c r="I7" s="39"/>
      <c r="J7" s="39"/>
      <c r="K7" s="39"/>
      <c r="L7" s="39"/>
      <c r="Q7" s="40"/>
    </row>
    <row r="8" spans="1:17" ht="15">
      <c r="A8" s="4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0"/>
    </row>
    <row r="9" spans="2:17" ht="15">
      <c r="B9" s="45"/>
      <c r="E9" s="17"/>
      <c r="Q9" s="40"/>
    </row>
    <row r="10" spans="1:14" s="45" customFormat="1" ht="74.25" customHeight="1">
      <c r="A10" s="42" t="s">
        <v>37</v>
      </c>
      <c r="B10" s="42" t="s">
        <v>15</v>
      </c>
      <c r="C10" s="42" t="s">
        <v>16</v>
      </c>
      <c r="D10" s="42" t="s">
        <v>50</v>
      </c>
      <c r="E10" s="18" t="s">
        <v>55</v>
      </c>
      <c r="F10" s="19"/>
      <c r="G10" s="42" t="str">
        <f>"Nazwa handlowa /
"&amp;C10&amp;" / 
"&amp;D10</f>
        <v>Nazwa handlowa /
Dawka / 
Postać /Opakowanie</v>
      </c>
      <c r="H10" s="42" t="s">
        <v>53</v>
      </c>
      <c r="I10" s="42" t="str">
        <f>B10</f>
        <v>Skład</v>
      </c>
      <c r="J10" s="42" t="s">
        <v>54</v>
      </c>
      <c r="K10" s="42" t="s">
        <v>32</v>
      </c>
      <c r="L10" s="42" t="s">
        <v>33</v>
      </c>
      <c r="M10" s="58" t="s">
        <v>82</v>
      </c>
      <c r="N10" s="58" t="s">
        <v>83</v>
      </c>
    </row>
    <row r="11" spans="1:14" ht="45">
      <c r="A11" s="43" t="s">
        <v>2</v>
      </c>
      <c r="B11" s="1" t="s">
        <v>104</v>
      </c>
      <c r="C11" s="1" t="s">
        <v>149</v>
      </c>
      <c r="D11" s="46" t="s">
        <v>147</v>
      </c>
      <c r="E11" s="21">
        <v>2800</v>
      </c>
      <c r="F11" s="19" t="s">
        <v>59</v>
      </c>
      <c r="G11" s="22" t="s">
        <v>57</v>
      </c>
      <c r="H11" s="22"/>
      <c r="I11" s="22"/>
      <c r="J11" s="23"/>
      <c r="K11" s="22"/>
      <c r="L11" s="22"/>
      <c r="M11" s="22"/>
      <c r="N11" s="24">
        <f>ROUND(L11*ROUND(M11,2),2)</f>
        <v>0</v>
      </c>
    </row>
    <row r="13" spans="2:17" s="64" customFormat="1" ht="212.25" customHeight="1">
      <c r="B13" s="120" t="s">
        <v>140</v>
      </c>
      <c r="C13" s="120"/>
      <c r="D13" s="120"/>
      <c r="E13" s="120"/>
      <c r="F13" s="120"/>
      <c r="Q13" s="6"/>
    </row>
    <row r="14" spans="2:17" s="57" customFormat="1" ht="46.5" customHeight="1">
      <c r="B14" s="112" t="s">
        <v>81</v>
      </c>
      <c r="C14" s="112"/>
      <c r="D14" s="112"/>
      <c r="E14" s="112"/>
      <c r="F14" s="112"/>
      <c r="Q14" s="6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tabSelected="1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40" customWidth="1"/>
    <col min="2" max="2" width="25.125" style="40" customWidth="1"/>
    <col min="3" max="3" width="19.375" style="40" customWidth="1"/>
    <col min="4" max="4" width="25.25390625" style="40" customWidth="1"/>
    <col min="5" max="5" width="9.00390625" style="4" customWidth="1"/>
    <col min="6" max="6" width="10.75390625" style="40" customWidth="1"/>
    <col min="7" max="7" width="32.625" style="40" customWidth="1"/>
    <col min="8" max="8" width="30.25390625" style="40" customWidth="1"/>
    <col min="9" max="9" width="17.625" style="40" customWidth="1"/>
    <col min="10" max="10" width="22.875" style="40" customWidth="1"/>
    <col min="11" max="11" width="16.125" style="40" customWidth="1"/>
    <col min="12" max="12" width="15.75390625" style="40" customWidth="1"/>
    <col min="13" max="14" width="16.00390625" style="40" customWidth="1"/>
    <col min="15" max="15" width="8.00390625" style="40" customWidth="1"/>
    <col min="16" max="16" width="15.875" style="40" customWidth="1"/>
    <col min="17" max="17" width="15.875" style="6" customWidth="1"/>
    <col min="18" max="18" width="15.875" style="40" customWidth="1"/>
    <col min="19" max="20" width="14.25390625" style="40" customWidth="1"/>
    <col min="21" max="21" width="15.25390625" style="40" customWidth="1"/>
    <col min="22" max="16384" width="9.125" style="40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12"/>
      <c r="H2" s="112"/>
      <c r="I2" s="112"/>
    </row>
    <row r="3" ht="15">
      <c r="N3" s="5" t="s">
        <v>56</v>
      </c>
    </row>
    <row r="4" spans="2:17" ht="15">
      <c r="B4" s="45" t="s">
        <v>14</v>
      </c>
      <c r="C4" s="42">
        <v>7</v>
      </c>
      <c r="D4" s="8"/>
      <c r="E4" s="9"/>
      <c r="F4" s="39"/>
      <c r="G4" s="11" t="s">
        <v>18</v>
      </c>
      <c r="H4" s="39"/>
      <c r="I4" s="8"/>
      <c r="J4" s="39"/>
      <c r="K4" s="39"/>
      <c r="L4" s="39"/>
      <c r="M4" s="39"/>
      <c r="N4" s="39"/>
      <c r="Q4" s="40"/>
    </row>
    <row r="5" spans="2:17" ht="15">
      <c r="B5" s="45"/>
      <c r="C5" s="8"/>
      <c r="D5" s="8"/>
      <c r="E5" s="9"/>
      <c r="F5" s="39"/>
      <c r="G5" s="11"/>
      <c r="H5" s="39"/>
      <c r="I5" s="8"/>
      <c r="J5" s="39"/>
      <c r="K5" s="39"/>
      <c r="L5" s="39"/>
      <c r="M5" s="39"/>
      <c r="N5" s="39"/>
      <c r="Q5" s="40"/>
    </row>
    <row r="6" spans="1:17" ht="15">
      <c r="A6" s="45"/>
      <c r="B6" s="45"/>
      <c r="C6" s="12"/>
      <c r="D6" s="12"/>
      <c r="E6" s="13"/>
      <c r="F6" s="39"/>
      <c r="G6" s="55" t="s">
        <v>80</v>
      </c>
      <c r="H6" s="118">
        <f>SUM(N11:N11)</f>
        <v>0</v>
      </c>
      <c r="I6" s="119"/>
      <c r="Q6" s="40"/>
    </row>
    <row r="7" spans="1:17" ht="15">
      <c r="A7" s="45"/>
      <c r="C7" s="39"/>
      <c r="D7" s="39"/>
      <c r="E7" s="13"/>
      <c r="F7" s="39"/>
      <c r="G7" s="39"/>
      <c r="H7" s="39"/>
      <c r="I7" s="39"/>
      <c r="J7" s="39"/>
      <c r="K7" s="39"/>
      <c r="L7" s="39"/>
      <c r="Q7" s="40"/>
    </row>
    <row r="8" spans="1:17" ht="15">
      <c r="A8" s="4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0"/>
    </row>
    <row r="9" spans="2:17" ht="15">
      <c r="B9" s="45"/>
      <c r="E9" s="17"/>
      <c r="Q9" s="40"/>
    </row>
    <row r="10" spans="1:14" s="45" customFormat="1" ht="74.25" customHeight="1">
      <c r="A10" s="42" t="s">
        <v>37</v>
      </c>
      <c r="B10" s="42" t="s">
        <v>15</v>
      </c>
      <c r="C10" s="42" t="s">
        <v>16</v>
      </c>
      <c r="D10" s="42" t="s">
        <v>50</v>
      </c>
      <c r="E10" s="18" t="s">
        <v>55</v>
      </c>
      <c r="F10" s="19"/>
      <c r="G10" s="42" t="str">
        <f>"Nazwa handlowa /
"&amp;C10&amp;" / 
"&amp;D10</f>
        <v>Nazwa handlowa /
Dawka / 
Postać /Opakowanie</v>
      </c>
      <c r="H10" s="42" t="s">
        <v>53</v>
      </c>
      <c r="I10" s="42" t="str">
        <f>B10</f>
        <v>Skład</v>
      </c>
      <c r="J10" s="42" t="s">
        <v>54</v>
      </c>
      <c r="K10" s="42" t="s">
        <v>32</v>
      </c>
      <c r="L10" s="42" t="s">
        <v>33</v>
      </c>
      <c r="M10" s="58" t="s">
        <v>82</v>
      </c>
      <c r="N10" s="58" t="s">
        <v>83</v>
      </c>
    </row>
    <row r="11" spans="1:14" ht="45">
      <c r="A11" s="54" t="s">
        <v>2</v>
      </c>
      <c r="B11" s="46" t="s">
        <v>104</v>
      </c>
      <c r="C11" s="46" t="s">
        <v>148</v>
      </c>
      <c r="D11" s="46" t="s">
        <v>142</v>
      </c>
      <c r="E11" s="21">
        <v>80</v>
      </c>
      <c r="F11" s="48" t="s">
        <v>59</v>
      </c>
      <c r="G11" s="22" t="s">
        <v>57</v>
      </c>
      <c r="H11" s="22"/>
      <c r="I11" s="22"/>
      <c r="J11" s="23"/>
      <c r="K11" s="22"/>
      <c r="L11" s="22"/>
      <c r="M11" s="22"/>
      <c r="N11" s="24">
        <f>ROUND(L11*ROUND(M11,2),2)</f>
        <v>0</v>
      </c>
    </row>
    <row r="12" spans="2:4" ht="15">
      <c r="B12" s="59"/>
      <c r="C12" s="59"/>
      <c r="D12" s="59"/>
    </row>
    <row r="13" spans="2:17" s="64" customFormat="1" ht="103.5" customHeight="1">
      <c r="B13" s="120" t="s">
        <v>143</v>
      </c>
      <c r="C13" s="120"/>
      <c r="D13" s="120"/>
      <c r="E13" s="120"/>
      <c r="F13" s="120"/>
      <c r="Q13" s="6"/>
    </row>
    <row r="14" spans="2:17" s="57" customFormat="1" ht="46.5" customHeight="1">
      <c r="B14" s="112" t="s">
        <v>81</v>
      </c>
      <c r="C14" s="112"/>
      <c r="D14" s="112"/>
      <c r="E14" s="112"/>
      <c r="F14" s="112"/>
      <c r="Q14" s="6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71" customWidth="1"/>
    <col min="2" max="2" width="25.125" style="71" customWidth="1"/>
    <col min="3" max="3" width="19.375" style="71" customWidth="1"/>
    <col min="4" max="4" width="25.25390625" style="71" customWidth="1"/>
    <col min="5" max="5" width="9.00390625" style="4" customWidth="1"/>
    <col min="6" max="6" width="10.75390625" style="71" customWidth="1"/>
    <col min="7" max="7" width="32.625" style="71" customWidth="1"/>
    <col min="8" max="8" width="30.25390625" style="71" customWidth="1"/>
    <col min="9" max="9" width="17.625" style="71" customWidth="1"/>
    <col min="10" max="10" width="22.875" style="71" customWidth="1"/>
    <col min="11" max="11" width="16.125" style="71" customWidth="1"/>
    <col min="12" max="12" width="15.75390625" style="71" customWidth="1"/>
    <col min="13" max="14" width="16.00390625" style="71" customWidth="1"/>
    <col min="15" max="15" width="8.00390625" style="71" customWidth="1"/>
    <col min="16" max="16" width="15.875" style="71" customWidth="1"/>
    <col min="17" max="17" width="15.875" style="6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12"/>
      <c r="H2" s="112"/>
      <c r="I2" s="112"/>
    </row>
    <row r="3" ht="15">
      <c r="N3" s="5" t="s">
        <v>56</v>
      </c>
    </row>
    <row r="4" spans="2:17" ht="15">
      <c r="B4" s="72" t="s">
        <v>14</v>
      </c>
      <c r="C4" s="68">
        <v>8</v>
      </c>
      <c r="D4" s="8"/>
      <c r="E4" s="9"/>
      <c r="F4" s="70"/>
      <c r="G4" s="11" t="s">
        <v>18</v>
      </c>
      <c r="H4" s="70"/>
      <c r="I4" s="8"/>
      <c r="J4" s="70"/>
      <c r="K4" s="70"/>
      <c r="L4" s="70"/>
      <c r="M4" s="70"/>
      <c r="N4" s="70"/>
      <c r="Q4" s="71"/>
    </row>
    <row r="5" spans="2:17" ht="15">
      <c r="B5" s="72"/>
      <c r="C5" s="8"/>
      <c r="D5" s="8"/>
      <c r="E5" s="9"/>
      <c r="F5" s="70"/>
      <c r="G5" s="11"/>
      <c r="H5" s="70"/>
      <c r="I5" s="8"/>
      <c r="J5" s="70"/>
      <c r="K5" s="70"/>
      <c r="L5" s="70"/>
      <c r="M5" s="70"/>
      <c r="N5" s="70"/>
      <c r="Q5" s="71"/>
    </row>
    <row r="6" spans="1:17" ht="15">
      <c r="A6" s="72"/>
      <c r="B6" s="72"/>
      <c r="C6" s="12"/>
      <c r="D6" s="12"/>
      <c r="E6" s="13"/>
      <c r="F6" s="70"/>
      <c r="G6" s="67" t="s">
        <v>80</v>
      </c>
      <c r="H6" s="118">
        <f>SUM(N11:N11)</f>
        <v>0</v>
      </c>
      <c r="I6" s="119"/>
      <c r="Q6" s="71"/>
    </row>
    <row r="7" spans="1:17" ht="15">
      <c r="A7" s="72"/>
      <c r="C7" s="70"/>
      <c r="D7" s="70"/>
      <c r="E7" s="13"/>
      <c r="F7" s="70"/>
      <c r="G7" s="70"/>
      <c r="H7" s="70"/>
      <c r="I7" s="70"/>
      <c r="J7" s="70"/>
      <c r="K7" s="70"/>
      <c r="L7" s="70"/>
      <c r="Q7" s="71"/>
    </row>
    <row r="8" spans="1:17" ht="15">
      <c r="A8" s="7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1"/>
    </row>
    <row r="9" spans="2:17" ht="15">
      <c r="B9" s="72"/>
      <c r="E9" s="17"/>
      <c r="Q9" s="71"/>
    </row>
    <row r="10" spans="1:14" s="72" customFormat="1" ht="74.25" customHeight="1">
      <c r="A10" s="68" t="s">
        <v>37</v>
      </c>
      <c r="B10" s="68" t="s">
        <v>15</v>
      </c>
      <c r="C10" s="68" t="s">
        <v>16</v>
      </c>
      <c r="D10" s="68" t="s">
        <v>50</v>
      </c>
      <c r="E10" s="18" t="s">
        <v>55</v>
      </c>
      <c r="F10" s="73"/>
      <c r="G10" s="68" t="str">
        <f>"Nazwa handlowa /
"&amp;C10&amp;" / 
"&amp;D10</f>
        <v>Nazwa handlowa /
Dawka / 
Postać /Opakowanie</v>
      </c>
      <c r="H10" s="68" t="s">
        <v>53</v>
      </c>
      <c r="I10" s="68" t="str">
        <f>B10</f>
        <v>Skład</v>
      </c>
      <c r="J10" s="68" t="s">
        <v>54</v>
      </c>
      <c r="K10" s="68" t="s">
        <v>32</v>
      </c>
      <c r="L10" s="68" t="s">
        <v>33</v>
      </c>
      <c r="M10" s="68" t="s">
        <v>82</v>
      </c>
      <c r="N10" s="68" t="s">
        <v>83</v>
      </c>
    </row>
    <row r="11" spans="1:14" ht="45">
      <c r="A11" s="54" t="s">
        <v>2</v>
      </c>
      <c r="B11" s="46" t="s">
        <v>104</v>
      </c>
      <c r="C11" s="46" t="s">
        <v>105</v>
      </c>
      <c r="D11" s="46" t="s">
        <v>141</v>
      </c>
      <c r="E11" s="21">
        <v>60</v>
      </c>
      <c r="F11" s="73" t="s">
        <v>59</v>
      </c>
      <c r="G11" s="22" t="s">
        <v>57</v>
      </c>
      <c r="H11" s="22"/>
      <c r="I11" s="22"/>
      <c r="J11" s="23"/>
      <c r="K11" s="22"/>
      <c r="L11" s="22"/>
      <c r="M11" s="22"/>
      <c r="N11" s="24">
        <f>ROUND(L11*ROUND(M11,2),2)</f>
        <v>0</v>
      </c>
    </row>
    <row r="12" spans="2:4" ht="15">
      <c r="B12" s="59"/>
      <c r="C12" s="59"/>
      <c r="D12" s="59"/>
    </row>
    <row r="13" spans="2:6" ht="89.25" customHeight="1">
      <c r="B13" s="120" t="s">
        <v>144</v>
      </c>
      <c r="C13" s="120"/>
      <c r="D13" s="120"/>
      <c r="E13" s="120"/>
      <c r="F13" s="120"/>
    </row>
    <row r="14" spans="2:6" ht="46.5" customHeight="1">
      <c r="B14" s="112" t="s">
        <v>81</v>
      </c>
      <c r="C14" s="112"/>
      <c r="D14" s="112"/>
      <c r="E14" s="112"/>
      <c r="F14" s="11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2021-05-12T09:34:52Z</cp:lastPrinted>
  <dcterms:created xsi:type="dcterms:W3CDTF">2003-05-16T10:10:29Z</dcterms:created>
  <dcterms:modified xsi:type="dcterms:W3CDTF">2022-03-30T07:10:18Z</dcterms:modified>
  <cp:category/>
  <cp:version/>
  <cp:contentType/>
  <cp:contentStatus/>
</cp:coreProperties>
</file>