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<sst xmlns="http://schemas.openxmlformats.org/spreadsheetml/2006/main" count="182" uniqueCount="136">
  <si>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</si>
  <si>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</si>
  <si>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</si>
  <si>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</si>
  <si>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</si>
  <si>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</si>
  <si>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</si>
  <si>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</si>
  <si>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</si>
  <si>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</si>
  <si>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</si>
  <si>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</si>
  <si>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</si>
  <si>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</si>
  <si>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Roboty przygotowawcze</t>
  </si>
  <si>
    <t>KNNR 1 0111-01</t>
  </si>
  <si>
    <t>Roboty pomiarowe przy liniowych robotach ziemnych - trasa w terenie równinnym. Przygotowanie i zabezpieczenie placu budowy.   Inwentaryzacja powykonawcza do zasobu PODGiK w Jarosławiu.
km 3+305 - 3+472
(3472-3305)/1000</t>
  </si>
  <si>
    <t>km</t>
  </si>
  <si>
    <t>RAZEM 1 Roboty przygotowawcze</t>
  </si>
  <si>
    <t>Roboty rozbiórkowe</t>
  </si>
  <si>
    <t>KNNR 6 0802-06</t>
  </si>
  <si>
    <t>Rozebranie nawierzchni z betonu gr. 30 cm mechanicznie z wywiezieniem materiału z rozbiórki
wg tabeli zjazdów</t>
  </si>
  <si>
    <t>m2</t>
  </si>
  <si>
    <t>KNNR 6 0802-04</t>
  </si>
  <si>
    <t>Rozebranie istniejącej nawierzchni bitumicznej pod ściek przykrawężnikowy z dwóch rzędów kostki betonowej z wywiezieniem materiału z rozbiórki.
wg planu sytuacyjnego
w km 3+312 - 3+357</t>
  </si>
  <si>
    <t>KNNR 6 0605-06</t>
  </si>
  <si>
    <t>Przepusty rurowe pod zjazdami - rury betonowe o średnicy 40 cm. Analogia rozebranie.</t>
  </si>
  <si>
    <t>m</t>
  </si>
  <si>
    <t>RAZEM 2 Roboty rozbiórkowe</t>
  </si>
  <si>
    <t>Roboty ziemne</t>
  </si>
  <si>
    <t>3.1</t>
  </si>
  <si>
    <t>D-01.02.02 Zdjęcie humusu</t>
  </si>
  <si>
    <t>KNNR 1 0113-01</t>
  </si>
  <si>
    <t>Usunięcie warstwy ziemi urodzajnej (humusu) o grubości warstwy 20 cm  ze składowaniem i odwozem na koszt Wykonawcy.</t>
  </si>
  <si>
    <t>KNNR 1 0209-04</t>
  </si>
  <si>
    <t>Roboty ziemne poprzeczne (bez transportu) w gr.kat. III.</t>
  </si>
  <si>
    <t>m3</t>
  </si>
  <si>
    <t>KNNR 1 0202-02</t>
  </si>
  <si>
    <t>Roboty ziemne wykonywane mechanicznie w gruncie kat. III z transp.urobku na odl.do 1 km sam.samowyład. z wbudowaniem w nasyp</t>
  </si>
  <si>
    <t>8</t>
  </si>
  <si>
    <t>KNNR 1 0503-03</t>
  </si>
  <si>
    <t>Plantowanie (obrobienie na czysto) skarp nasypów  w gruntach kat.I-III</t>
  </si>
  <si>
    <t>RAZEM 3.1 D-01.02.02 Zdjęcie humusu</t>
  </si>
  <si>
    <t>3.2</t>
  </si>
  <si>
    <t>Wykonanie nasypów</t>
  </si>
  <si>
    <t>9</t>
  </si>
  <si>
    <t>KNNR 1 0407-02</t>
  </si>
  <si>
    <t>Formowanie i zagęszczanie nasypów z gruntu pochodzącego z wykopu.</t>
  </si>
  <si>
    <t>10</t>
  </si>
  <si>
    <t>Wykonanie nasypów z gruntu pochodzącego z dokupo, spełniającego warunki SST wraz z formowaniem i zagęszczeniem. Materiał staraniem i na koszt Wykonawcy.</t>
  </si>
  <si>
    <t>11</t>
  </si>
  <si>
    <t>Plantowanie (obrobienie na czysto) skarp i korony nasypów  w gruntach kat.I-III</t>
  </si>
  <si>
    <t>RAZEM 3.2 Wykonanie nasypów</t>
  </si>
  <si>
    <t>3.3</t>
  </si>
  <si>
    <t>Odwodnienie</t>
  </si>
  <si>
    <t>12</t>
  </si>
  <si>
    <t>KNNR 11 0405-05</t>
  </si>
  <si>
    <t>Wykonanie studni rewizyjnych śr. 125 cm wraz z wykonaniem wykopów pod studnie, zabezpieczeniem skarp wykopu, wykonaniem podsypki piaskowej gr. 20 cm i zasypki z piasku - wg KPED karta 02.07, wg planu sytuacyjnego - str. lewa</t>
  </si>
  <si>
    <t>szt.</t>
  </si>
  <si>
    <t>13</t>
  </si>
  <si>
    <t>KNNR 4 1424-02</t>
  </si>
  <si>
    <t>Studzienki ściekowych betonowych o śr. 50 cm z pierścieniem odciążającym i osadnikiem z wpustami ulicznymi żeliwnymi wraz z wykonaniem wykopów pod studzienki, zabezpieczeniem skarp wykopu oraz wykonaniem podsypki piaskowej gr. 20 cm i wykonaniem zasypki z piasku - wg KPED karta 02.13
zgodnie z planem sytuacyjnym strona lewa</t>
  </si>
  <si>
    <t>14</t>
  </si>
  <si>
    <t>KNNR 4 1308-07</t>
  </si>
  <si>
    <t>Wykonanie rowu krytego z rur PP o śr. 40 cm o sztywności obwodowej min. SN8, rury łączone opaskami zaciskowymi wraz z wykonaniem wykopu, zabezpieczeniem skarp wykopu, wykonaniem ław fundamentowych z pospółki o gr. 40 cm, wykonaniem zasypki piaskiem do 30 cm powyżej rury oraz zasypaniem gruntem nasypowym.
wg planu sytuacyjnego  strona lewa</t>
  </si>
  <si>
    <t>15</t>
  </si>
  <si>
    <t>KNNR 4 1308-03</t>
  </si>
  <si>
    <t>Wykonanie przykanalików z rur PCV o średnicy 20 cm na podsypce z pospółki gr. 10 cm wraz z wykonaniem robót ziemnych, zgodnie z planem sytuacyjnym,</t>
  </si>
  <si>
    <t>16</t>
  </si>
  <si>
    <t>KNNR 6 0606-03</t>
  </si>
  <si>
    <t>Wykonanie osadnika na wlocie do studni wpadowej o śr. 125/150 cm wraz z umocnieniem skarp darniną z kratą zabezpieczającą - wg KPED karta 01.14
strona lewa 3+308,55</t>
  </si>
  <si>
    <t>17</t>
  </si>
  <si>
    <t>KNNR 4 1415-05</t>
  </si>
  <si>
    <t>Wykonanie studni wpadowych śr. 125 cm wraz z wykonaniem wykopów pod studnie, zabezpieczeniem skarp wykopu, wykonaniem podsypki piaskowej gr. 20 cm i zasypki z piasku
zgodnie z planem sytuacyjnym, strona lewa
km 3+308,55</t>
  </si>
  <si>
    <t>stud.</t>
  </si>
  <si>
    <t>RAZEM 3.3 Odwodnienie</t>
  </si>
  <si>
    <t>RAZEM 3 Roboty ziemne</t>
  </si>
  <si>
    <t>Elementy ulic</t>
  </si>
  <si>
    <t>18</t>
  </si>
  <si>
    <t>KNNR 6 0403-03</t>
  </si>
  <si>
    <t>Ustawienie krawężników betonowych  wystające o wymiarach 15x30 cm z wykonaniem ław betonowych z oporem (beton C16/20) na podsypce cementowo-piaskowej 1:4 gr. 5 cm</t>
  </si>
  <si>
    <t>19</t>
  </si>
  <si>
    <t>KNNR 6 0404-05</t>
  </si>
  <si>
    <t>Ustawienie obrzeży betonowych o wymiarach 30x8 cm na podsypce cementowo-piaskowej 1:4 gr. 3 cm ułożone na uprzednio wykonanej ławie betonowej z oporem (beton C16/20)</t>
  </si>
  <si>
    <t>20</t>
  </si>
  <si>
    <t>KNNR 6 0103-03</t>
  </si>
  <si>
    <t>Profilowanie i zagęszczanie podłoża wykonywane mechanicznie w gruncie kat. II-IV pod warstwy konstrukcyjne nawierzchni</t>
  </si>
  <si>
    <t>21</t>
  </si>
  <si>
    <t>KNNR 6 0111-02</t>
  </si>
  <si>
    <t>Podbudowy z gruntu stabilizowanego cementem o Rm= 2,5MPa, warstwa gr.15 cm</t>
  </si>
  <si>
    <t>22</t>
  </si>
  <si>
    <t>KNNR 6 0113-06</t>
  </si>
  <si>
    <t>Warstwa górna podbudowy z kruszyw łamanych stabilizowanych mechanicznie 0/31,5 mm  gr. 15 cm</t>
  </si>
  <si>
    <t>23</t>
  </si>
  <si>
    <t>KNNR 6 0502-02</t>
  </si>
  <si>
    <t>Chodniki z kostki brukowej betonowej grubości 6 cm na podsypce grysowej 2-8 mm o grubości 4 cm z wypełnieniem spoin piaskiem</t>
  </si>
  <si>
    <t>RAZEM 4 Elementy ulic</t>
  </si>
  <si>
    <t>Zjazdy</t>
  </si>
  <si>
    <t>24</t>
  </si>
  <si>
    <t>25</t>
  </si>
  <si>
    <t>26</t>
  </si>
  <si>
    <t>KNNR 6 0113-03</t>
  </si>
  <si>
    <t>27</t>
  </si>
  <si>
    <t>Chodniki z kostki brukowej betonowej grubości 8 cm na podsypce grysowej 2-8 mm o grubości 4 cm z wypełnieniem spoin piaskiem</t>
  </si>
  <si>
    <t>RAZEM 5 Zjazdy</t>
  </si>
  <si>
    <t>Roboty wykończeniowe</t>
  </si>
  <si>
    <t>28</t>
  </si>
  <si>
    <t>Ułożenie ścieku z dwóch rzędów kostki betonowej wibroprasowanej z betonu C40/50 gr. 8 cm na podsypce cementowo - piaskowej 1:4 gr. 4 cm</t>
  </si>
  <si>
    <t>29</t>
  </si>
  <si>
    <t>KNNR 6 0606-01</t>
  </si>
  <si>
    <t>Ścieki z elementów betonowych (korytkowy podchodnikowy) 60x50x15 cm na podsypce piaskowej 1:4 gr. 10 cm wraz z wykonaniem robót ziemnych</t>
  </si>
  <si>
    <t>30</t>
  </si>
  <si>
    <t>KNNR 6 1302-02</t>
  </si>
  <si>
    <t>Oczyszczenie rowów z wyprofilowaniem dna i skarp z namułu 
strona prawa w km 3+175,05 na wylocie przepustu</t>
  </si>
  <si>
    <t>31</t>
  </si>
  <si>
    <t>KNNR 1 0514-01</t>
  </si>
  <si>
    <t>Umocnienie skarp rowu  płytami prefabrykowanymi ażurowymi typu lekkiego 60x40x8 cm na podsypce cementowo - piaskowej 1:4 dr. 10 cm</t>
  </si>
  <si>
    <t>RAZEM 6 Roboty wykończeniowe</t>
  </si>
  <si>
    <t>RAZEM kosztorys NETTO:</t>
  </si>
  <si>
    <t>VAT (23%):</t>
  </si>
  <si>
    <t>RAZEM kosztorys BRUTTO:</t>
  </si>
  <si>
    <t>słownie: …........................................................................................................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</si>
  <si>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</si>
  <si>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</si>
  <si>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</si>
  <si>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r>
      <t xml:space="preserve">Numer postępowania :  </t>
    </r>
    <r>
      <rPr>
        <b/>
        <sz val="10"/>
        <rFont val="Arial"/>
        <family val="2"/>
      </rPr>
      <t>ZP.271.1.30.2024</t>
    </r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</si>
  <si>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</si>
  <si>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</si>
  <si>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</si>
  <si>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</si>
  <si>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</si>
  <si>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</si>
  <si>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</si>
  <si>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</si>
  <si>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składany w postępowaniu o udzielenie zamówienia publicznego pn.:
</t>
    </r>
    <r>
      <rPr>
        <b/>
        <sz val="11"/>
        <color indexed="8"/>
        <rFont val="Calibri"/>
        <family val="2"/>
      </rPr>
      <t>"</t>
    </r>
    <r>
      <rPr>
        <b/>
        <sz val="11"/>
        <rFont val="Calibri"/>
        <family val="2"/>
      </rPr>
      <t>Przebudowa drogi powiatowej nr 1785R Boratyn - Zamiechów w miejscowości Dobkowice poprzez budowę chodnika</t>
    </r>
    <r>
      <rPr>
        <b/>
        <sz val="11"/>
        <color indexed="8"/>
        <rFont val="Calibri"/>
        <family val="2"/>
      </rPr>
      <t xml:space="preserve">"
</t>
    </r>
    <r>
      <rPr>
        <b/>
        <sz val="14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km  3+305 - 3+472</t>
    </r>
    <r>
      <rPr>
        <sz val="11"/>
        <color theme="1"/>
        <rFont val="Calibri"/>
        <family val="2"/>
      </rPr>
      <t xml:space="preserve">
prowadzonym przez Powiatowy Zarząd Dróg w Jarosławiu, ul. Jana Pawła II 17, 37-500 Jarosław
</t>
    </r>
  </si>
  <si>
    <t>Warstwa górna podbudowy z kruszyw łamanych stabilizowanych mechanicznie 0/31,5 mm gr. 25 cm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</si>
</sst>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[$-415]dddd\,\ d\ mmmm\ yyyy"/>
    <numFmt numFmtId="174" formatCode="#,##0.00\ &quot;zł&quot;"/>
  </numFmts>
  <fonts count="6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7" fillId="21" borderId="10" xfId="0" applyFont="1" applyFill="1" applyBorder="1" applyAlignment="1" applyProtection="1">
      <alignment horizontal="center" vertical="center" wrapText="1"/>
      <protection/>
    </xf>
    <xf numFmtId="172" fontId="58" fillId="12" borderId="10" xfId="0" applyNumberFormat="1" applyFont="1" applyFill="1" applyBorder="1" applyAlignment="1" applyProtection="1">
      <alignment vertical="center" wrapText="1"/>
      <protection/>
    </xf>
    <xf numFmtId="0" fontId="59" fillId="0" borderId="10" xfId="0" applyFont="1" applyBorder="1" applyAlignment="1" applyProtection="1">
      <alignment vertical="center" wrapText="1"/>
      <protection/>
    </xf>
    <xf numFmtId="172" fontId="59" fillId="0" borderId="10" xfId="0" applyNumberFormat="1" applyFont="1" applyBorder="1" applyAlignment="1" applyProtection="1">
      <alignment vertical="center" wrapText="1"/>
      <protection/>
    </xf>
    <xf numFmtId="172" fontId="58" fillId="6" borderId="10" xfId="0" applyNumberFormat="1" applyFont="1" applyFill="1" applyBorder="1" applyAlignment="1" applyProtection="1">
      <alignment vertical="center" wrapText="1"/>
      <protection/>
    </xf>
    <xf numFmtId="174" fontId="59" fillId="0" borderId="10" xfId="0" applyNumberFormat="1" applyFont="1" applyBorder="1" applyAlignment="1" applyProtection="1">
      <alignment vertical="center" wrapText="1"/>
      <protection/>
    </xf>
    <xf numFmtId="174" fontId="58" fillId="6" borderId="10" xfId="0" applyNumberFormat="1" applyFont="1" applyFill="1" applyBorder="1" applyAlignment="1" applyProtection="1">
      <alignment vertical="center" wrapText="1"/>
      <protection/>
    </xf>
    <xf numFmtId="174" fontId="58" fillId="12" borderId="10" xfId="0" applyNumberFormat="1" applyFont="1" applyFill="1" applyBorder="1" applyAlignment="1" applyProtection="1">
      <alignment vertical="center" wrapText="1"/>
      <protection/>
    </xf>
    <xf numFmtId="174" fontId="58" fillId="6" borderId="11" xfId="0" applyNumberFormat="1" applyFont="1" applyFill="1" applyBorder="1" applyAlignment="1" applyProtection="1">
      <alignment horizontal="center" vertical="center" wrapText="1"/>
      <protection/>
    </xf>
    <xf numFmtId="174" fontId="58" fillId="6" borderId="12" xfId="0" applyNumberFormat="1" applyFont="1" applyFill="1" applyBorder="1" applyAlignment="1" applyProtection="1">
      <alignment horizontal="center" vertical="center" wrapText="1"/>
      <protection/>
    </xf>
    <xf numFmtId="174" fontId="58" fillId="6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justify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7" fillId="0" borderId="14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4" fontId="38" fillId="0" borderId="0" xfId="0" applyNumberFormat="1" applyFont="1" applyAlignment="1">
      <alignment horizontal="center" vertical="center"/>
    </xf>
    <xf numFmtId="174" fontId="38" fillId="0" borderId="0" xfId="0" applyNumberFormat="1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77"/>
  <sheetViews>
    <sheetView tabSelected="1" zoomScalePageLayoutView="0" workbookViewId="0" topLeftCell="A68">
      <selection activeCell="B19" sqref="B19"/>
    </sheetView>
  </sheetViews>
  <sheetFormatPr defaultColWidth="9.140625" defaultRowHeight="15"/>
  <cols>
    <col min="1" max="1" width="14.28125" style="0" customWidth="1"/>
    <col min="2" max="2" width="28.57421875" style="0" customWidth="1"/>
    <col min="3" max="3" width="57.140625" style="0" customWidth="1"/>
    <col min="4" max="6" width="14.28125" style="0" customWidth="1"/>
    <col min="7" max="7" width="24.00390625" style="0" customWidth="1"/>
  </cols>
  <sheetData>
    <row r="1" spans="1:7" ht="15">
      <c r="A1" s="23" t="s">
        <v>125</v>
      </c>
      <c r="B1" s="24"/>
      <c r="F1" s="36" t="s">
        <v>126</v>
      </c>
      <c r="G1" s="36"/>
    </row>
    <row r="2" ht="15">
      <c r="G2" s="20"/>
    </row>
    <row r="3" spans="6:7" ht="91.5" customHeight="1">
      <c r="F3" s="37" t="s">
        <v>127</v>
      </c>
      <c r="G3" s="37"/>
    </row>
    <row r="4" spans="1:7" ht="15">
      <c r="A4" s="25" t="s">
        <v>128</v>
      </c>
      <c r="G4" s="26"/>
    </row>
    <row r="5" spans="1:7" ht="15">
      <c r="A5" s="27" t="s">
        <v>129</v>
      </c>
      <c r="B5" s="27"/>
      <c r="C5" s="27"/>
      <c r="D5" s="27"/>
      <c r="E5" s="27"/>
      <c r="F5" s="27"/>
      <c r="G5" s="27"/>
    </row>
    <row r="6" ht="15">
      <c r="G6" s="26"/>
    </row>
    <row r="7" ht="15">
      <c r="G7" s="26"/>
    </row>
    <row r="8" spans="1:7" ht="15">
      <c r="A8" s="28" t="s">
        <v>130</v>
      </c>
      <c r="G8" s="26"/>
    </row>
    <row r="9" spans="1:7" ht="15">
      <c r="A9" s="28"/>
      <c r="G9" s="26"/>
    </row>
    <row r="10" spans="1:7" ht="15">
      <c r="A10" s="29" t="s">
        <v>131</v>
      </c>
      <c r="B10" s="29"/>
      <c r="G10" s="26"/>
    </row>
    <row r="11" spans="1:7" ht="15">
      <c r="A11" s="28"/>
      <c r="G11" s="26"/>
    </row>
    <row r="12" spans="1:7" ht="15">
      <c r="A12" s="30" t="s">
        <v>132</v>
      </c>
      <c r="B12" s="30"/>
      <c r="G12" s="26"/>
    </row>
    <row r="13" spans="1:7" ht="15">
      <c r="A13" s="31"/>
      <c r="B13" s="31"/>
      <c r="G13" s="26"/>
    </row>
    <row r="14" spans="1:7" ht="18.75">
      <c r="A14" s="32" t="s">
        <v>133</v>
      </c>
      <c r="B14" s="33"/>
      <c r="C14" s="33"/>
      <c r="D14" s="33"/>
      <c r="E14" s="33"/>
      <c r="F14" s="33"/>
      <c r="G14" s="33"/>
    </row>
    <row r="15" spans="1:7" ht="66" customHeight="1">
      <c r="A15" s="34" t="s">
        <v>134</v>
      </c>
      <c r="B15" s="35"/>
      <c r="C15" s="35"/>
      <c r="D15" s="35"/>
      <c r="E15" s="35"/>
      <c r="F15" s="35"/>
      <c r="G15" s="35"/>
    </row>
    <row r="16" spans="1:7" ht="1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</row>
    <row r="17" spans="1:7" ht="15">
      <c r="A17" s="1" t="s">
        <v>7</v>
      </c>
      <c r="B17" s="1" t="s">
        <v>8</v>
      </c>
      <c r="C17" s="1" t="s">
        <v>9</v>
      </c>
      <c r="D17" s="1" t="s">
        <v>10</v>
      </c>
      <c r="E17" s="1" t="s">
        <v>11</v>
      </c>
      <c r="F17" s="1" t="s">
        <v>12</v>
      </c>
      <c r="G17" s="1" t="s">
        <v>13</v>
      </c>
    </row>
    <row r="18" spans="1:7" ht="15">
      <c r="A18" s="2" t="s">
        <v>7</v>
      </c>
      <c r="B18" s="2"/>
      <c r="C18" s="2" t="s">
        <v>14</v>
      </c>
      <c r="D18" s="2"/>
      <c r="E18" s="2"/>
      <c r="F18" s="2"/>
      <c r="G18" s="2"/>
    </row>
    <row r="19" spans="1:7" ht="115.5">
      <c r="A19" s="3" t="s">
        <v>7</v>
      </c>
      <c r="B19" s="3" t="s">
        <v>15</v>
      </c>
      <c r="C19" s="3" t="s">
        <v>16</v>
      </c>
      <c r="D19" s="3" t="s">
        <v>17</v>
      </c>
      <c r="E19" s="4">
        <v>0.17</v>
      </c>
      <c r="F19" s="6"/>
      <c r="G19" s="6">
        <f>E19*F19</f>
        <v>0</v>
      </c>
    </row>
    <row r="20" spans="1:7" ht="15">
      <c r="A20" s="5"/>
      <c r="B20" s="5"/>
      <c r="C20" s="5" t="s">
        <v>18</v>
      </c>
      <c r="D20" s="5"/>
      <c r="E20" s="5"/>
      <c r="F20" s="7"/>
      <c r="G20" s="7">
        <f>G19</f>
        <v>0</v>
      </c>
    </row>
    <row r="21" spans="1:7" ht="15">
      <c r="A21" s="2" t="s">
        <v>8</v>
      </c>
      <c r="B21" s="2"/>
      <c r="C21" s="2" t="s">
        <v>19</v>
      </c>
      <c r="D21" s="2"/>
      <c r="E21" s="2"/>
      <c r="F21" s="8"/>
      <c r="G21" s="8"/>
    </row>
    <row r="22" spans="1:7" ht="49.5">
      <c r="A22" s="3" t="s">
        <v>8</v>
      </c>
      <c r="B22" s="3" t="s">
        <v>20</v>
      </c>
      <c r="C22" s="3" t="s">
        <v>21</v>
      </c>
      <c r="D22" s="3" t="s">
        <v>22</v>
      </c>
      <c r="E22" s="4">
        <v>135</v>
      </c>
      <c r="F22" s="6"/>
      <c r="G22" s="6">
        <f>E22*F22</f>
        <v>0</v>
      </c>
    </row>
    <row r="23" spans="1:7" ht="82.5">
      <c r="A23" s="3" t="s">
        <v>9</v>
      </c>
      <c r="B23" s="3" t="s">
        <v>23</v>
      </c>
      <c r="C23" s="3" t="s">
        <v>24</v>
      </c>
      <c r="D23" s="3" t="s">
        <v>22</v>
      </c>
      <c r="E23" s="4">
        <v>9.45</v>
      </c>
      <c r="F23" s="6"/>
      <c r="G23" s="6">
        <f>E23*F23</f>
        <v>0</v>
      </c>
    </row>
    <row r="24" spans="1:7" ht="33">
      <c r="A24" s="3" t="s">
        <v>10</v>
      </c>
      <c r="B24" s="3" t="s">
        <v>25</v>
      </c>
      <c r="C24" s="3" t="s">
        <v>26</v>
      </c>
      <c r="D24" s="3" t="s">
        <v>27</v>
      </c>
      <c r="E24" s="4">
        <v>45</v>
      </c>
      <c r="F24" s="6"/>
      <c r="G24" s="6">
        <f>E24*F24</f>
        <v>0</v>
      </c>
    </row>
    <row r="25" spans="1:7" ht="15">
      <c r="A25" s="5"/>
      <c r="B25" s="5"/>
      <c r="C25" s="5" t="s">
        <v>28</v>
      </c>
      <c r="D25" s="5"/>
      <c r="E25" s="5"/>
      <c r="F25" s="7"/>
      <c r="G25" s="7">
        <f>G22+G23+G24</f>
        <v>0</v>
      </c>
    </row>
    <row r="26" spans="1:7" ht="15">
      <c r="A26" s="2" t="s">
        <v>9</v>
      </c>
      <c r="B26" s="2"/>
      <c r="C26" s="2" t="s">
        <v>29</v>
      </c>
      <c r="D26" s="2"/>
      <c r="E26" s="2"/>
      <c r="F26" s="8"/>
      <c r="G26" s="8"/>
    </row>
    <row r="27" spans="1:7" ht="15">
      <c r="A27" s="2" t="s">
        <v>30</v>
      </c>
      <c r="B27" s="2"/>
      <c r="C27" s="2" t="s">
        <v>31</v>
      </c>
      <c r="D27" s="2"/>
      <c r="E27" s="2"/>
      <c r="F27" s="8"/>
      <c r="G27" s="8"/>
    </row>
    <row r="28" spans="1:7" ht="49.5">
      <c r="A28" s="3" t="s">
        <v>11</v>
      </c>
      <c r="B28" s="3" t="s">
        <v>32</v>
      </c>
      <c r="C28" s="3" t="s">
        <v>33</v>
      </c>
      <c r="D28" s="3" t="s">
        <v>22</v>
      </c>
      <c r="E28" s="4">
        <v>174</v>
      </c>
      <c r="F28" s="6"/>
      <c r="G28" s="6">
        <f>E28*F28</f>
        <v>0</v>
      </c>
    </row>
    <row r="29" spans="1:7" ht="33">
      <c r="A29" s="3" t="s">
        <v>12</v>
      </c>
      <c r="B29" s="3" t="s">
        <v>34</v>
      </c>
      <c r="C29" s="3" t="s">
        <v>35</v>
      </c>
      <c r="D29" s="3" t="s">
        <v>36</v>
      </c>
      <c r="E29" s="4">
        <v>8.6</v>
      </c>
      <c r="F29" s="6"/>
      <c r="G29" s="6">
        <f>E29*F29</f>
        <v>0</v>
      </c>
    </row>
    <row r="30" spans="1:7" ht="49.5">
      <c r="A30" s="3" t="s">
        <v>13</v>
      </c>
      <c r="B30" s="3" t="s">
        <v>37</v>
      </c>
      <c r="C30" s="3" t="s">
        <v>38</v>
      </c>
      <c r="D30" s="3" t="s">
        <v>36</v>
      </c>
      <c r="E30" s="4">
        <v>36.8</v>
      </c>
      <c r="F30" s="6"/>
      <c r="G30" s="6">
        <f>E30*F30</f>
        <v>0</v>
      </c>
    </row>
    <row r="31" spans="1:7" ht="33">
      <c r="A31" s="3" t="s">
        <v>39</v>
      </c>
      <c r="B31" s="3" t="s">
        <v>40</v>
      </c>
      <c r="C31" s="3" t="s">
        <v>41</v>
      </c>
      <c r="D31" s="3" t="s">
        <v>22</v>
      </c>
      <c r="E31" s="4">
        <v>62.9</v>
      </c>
      <c r="F31" s="6"/>
      <c r="G31" s="6">
        <f>E31*F31</f>
        <v>0</v>
      </c>
    </row>
    <row r="32" spans="1:7" ht="15">
      <c r="A32" s="5"/>
      <c r="B32" s="5"/>
      <c r="C32" s="5" t="s">
        <v>42</v>
      </c>
      <c r="D32" s="5"/>
      <c r="E32" s="5"/>
      <c r="F32" s="7"/>
      <c r="G32" s="7">
        <f>G28+G29+G30+G31</f>
        <v>0</v>
      </c>
    </row>
    <row r="33" spans="1:7" ht="15">
      <c r="A33" s="2" t="s">
        <v>43</v>
      </c>
      <c r="B33" s="2"/>
      <c r="C33" s="2" t="s">
        <v>44</v>
      </c>
      <c r="D33" s="2"/>
      <c r="E33" s="2"/>
      <c r="F33" s="8"/>
      <c r="G33" s="8"/>
    </row>
    <row r="34" spans="1:7" ht="33">
      <c r="A34" s="3" t="s">
        <v>45</v>
      </c>
      <c r="B34" s="3" t="s">
        <v>46</v>
      </c>
      <c r="C34" s="3" t="s">
        <v>47</v>
      </c>
      <c r="D34" s="3" t="s">
        <v>36</v>
      </c>
      <c r="E34" s="4">
        <v>38.8</v>
      </c>
      <c r="F34" s="6"/>
      <c r="G34" s="6">
        <f>E34*F34</f>
        <v>0</v>
      </c>
    </row>
    <row r="35" spans="1:7" ht="66">
      <c r="A35" s="3" t="s">
        <v>48</v>
      </c>
      <c r="B35" s="3" t="s">
        <v>46</v>
      </c>
      <c r="C35" s="3" t="s">
        <v>49</v>
      </c>
      <c r="D35" s="3" t="s">
        <v>36</v>
      </c>
      <c r="E35" s="4">
        <v>42.9</v>
      </c>
      <c r="F35" s="6"/>
      <c r="G35" s="6">
        <f>E35*F35</f>
        <v>0</v>
      </c>
    </row>
    <row r="36" spans="1:7" ht="33">
      <c r="A36" s="3" t="s">
        <v>50</v>
      </c>
      <c r="B36" s="3" t="s">
        <v>40</v>
      </c>
      <c r="C36" s="3" t="s">
        <v>51</v>
      </c>
      <c r="D36" s="3" t="s">
        <v>22</v>
      </c>
      <c r="E36" s="4">
        <v>145.4</v>
      </c>
      <c r="F36" s="6"/>
      <c r="G36" s="6">
        <f>E36*F36</f>
        <v>0</v>
      </c>
    </row>
    <row r="37" spans="1:7" ht="15">
      <c r="A37" s="5"/>
      <c r="B37" s="5"/>
      <c r="C37" s="5" t="s">
        <v>52</v>
      </c>
      <c r="D37" s="5"/>
      <c r="E37" s="5"/>
      <c r="F37" s="7"/>
      <c r="G37" s="7">
        <f>G34+G35+G36</f>
        <v>0</v>
      </c>
    </row>
    <row r="38" spans="1:7" ht="15">
      <c r="A38" s="2" t="s">
        <v>53</v>
      </c>
      <c r="B38" s="2"/>
      <c r="C38" s="2" t="s">
        <v>54</v>
      </c>
      <c r="D38" s="2"/>
      <c r="E38" s="2"/>
      <c r="F38" s="8"/>
      <c r="G38" s="8"/>
    </row>
    <row r="39" spans="1:7" ht="82.5">
      <c r="A39" s="3" t="s">
        <v>55</v>
      </c>
      <c r="B39" s="3" t="s">
        <v>56</v>
      </c>
      <c r="C39" s="3" t="s">
        <v>57</v>
      </c>
      <c r="D39" s="3" t="s">
        <v>58</v>
      </c>
      <c r="E39" s="4">
        <v>7</v>
      </c>
      <c r="F39" s="6"/>
      <c r="G39" s="6">
        <f aca="true" t="shared" si="0" ref="G39:G44">E39*F39</f>
        <v>0</v>
      </c>
    </row>
    <row r="40" spans="1:7" ht="115.5">
      <c r="A40" s="3" t="s">
        <v>59</v>
      </c>
      <c r="B40" s="3" t="s">
        <v>60</v>
      </c>
      <c r="C40" s="3" t="s">
        <v>61</v>
      </c>
      <c r="D40" s="3" t="s">
        <v>58</v>
      </c>
      <c r="E40" s="4">
        <v>11</v>
      </c>
      <c r="F40" s="6"/>
      <c r="G40" s="6">
        <f t="shared" si="0"/>
        <v>0</v>
      </c>
    </row>
    <row r="41" spans="1:7" ht="132">
      <c r="A41" s="3" t="s">
        <v>62</v>
      </c>
      <c r="B41" s="3" t="s">
        <v>63</v>
      </c>
      <c r="C41" s="3" t="s">
        <v>64</v>
      </c>
      <c r="D41" s="3" t="s">
        <v>27</v>
      </c>
      <c r="E41" s="4">
        <v>150</v>
      </c>
      <c r="F41" s="6"/>
      <c r="G41" s="6">
        <f t="shared" si="0"/>
        <v>0</v>
      </c>
    </row>
    <row r="42" spans="1:7" ht="66">
      <c r="A42" s="3" t="s">
        <v>65</v>
      </c>
      <c r="B42" s="3" t="s">
        <v>66</v>
      </c>
      <c r="C42" s="3" t="s">
        <v>67</v>
      </c>
      <c r="D42" s="3" t="s">
        <v>27</v>
      </c>
      <c r="E42" s="4">
        <v>25.6</v>
      </c>
      <c r="F42" s="6"/>
      <c r="G42" s="6">
        <f t="shared" si="0"/>
        <v>0</v>
      </c>
    </row>
    <row r="43" spans="1:7" ht="82.5">
      <c r="A43" s="3" t="s">
        <v>68</v>
      </c>
      <c r="B43" s="3" t="s">
        <v>69</v>
      </c>
      <c r="C43" s="3" t="s">
        <v>70</v>
      </c>
      <c r="D43" s="3" t="s">
        <v>27</v>
      </c>
      <c r="E43" s="4">
        <v>1</v>
      </c>
      <c r="F43" s="6"/>
      <c r="G43" s="6">
        <f t="shared" si="0"/>
        <v>0</v>
      </c>
    </row>
    <row r="44" spans="1:7" ht="99">
      <c r="A44" s="3" t="s">
        <v>71</v>
      </c>
      <c r="B44" s="3" t="s">
        <v>72</v>
      </c>
      <c r="C44" s="3" t="s">
        <v>73</v>
      </c>
      <c r="D44" s="3" t="s">
        <v>74</v>
      </c>
      <c r="E44" s="4">
        <v>1</v>
      </c>
      <c r="F44" s="6"/>
      <c r="G44" s="6">
        <f t="shared" si="0"/>
        <v>0</v>
      </c>
    </row>
    <row r="45" spans="1:7" ht="15">
      <c r="A45" s="5"/>
      <c r="B45" s="5"/>
      <c r="C45" s="5" t="s">
        <v>75</v>
      </c>
      <c r="D45" s="5"/>
      <c r="E45" s="5"/>
      <c r="F45" s="7"/>
      <c r="G45" s="7">
        <f>SUM(G39:G44)</f>
        <v>0</v>
      </c>
    </row>
    <row r="46" spans="1:7" ht="15">
      <c r="A46" s="5"/>
      <c r="B46" s="5"/>
      <c r="C46" s="5" t="s">
        <v>76</v>
      </c>
      <c r="D46" s="5"/>
      <c r="E46" s="5"/>
      <c r="F46" s="7"/>
      <c r="G46" s="7">
        <f>G45+G37+G32</f>
        <v>0</v>
      </c>
    </row>
    <row r="47" spans="1:7" ht="15">
      <c r="A47" s="2" t="s">
        <v>10</v>
      </c>
      <c r="B47" s="2"/>
      <c r="C47" s="2" t="s">
        <v>77</v>
      </c>
      <c r="D47" s="2"/>
      <c r="E47" s="2"/>
      <c r="F47" s="8"/>
      <c r="G47" s="8"/>
    </row>
    <row r="48" spans="1:7" ht="66">
      <c r="A48" s="3" t="s">
        <v>78</v>
      </c>
      <c r="B48" s="3" t="s">
        <v>79</v>
      </c>
      <c r="C48" s="3" t="s">
        <v>80</v>
      </c>
      <c r="D48" s="3" t="s">
        <v>27</v>
      </c>
      <c r="E48" s="4">
        <v>167</v>
      </c>
      <c r="F48" s="6"/>
      <c r="G48" s="6">
        <f aca="true" t="shared" si="1" ref="G48:G53">E48*F48</f>
        <v>0</v>
      </c>
    </row>
    <row r="49" spans="1:7" ht="66">
      <c r="A49" s="3" t="s">
        <v>81</v>
      </c>
      <c r="B49" s="3" t="s">
        <v>82</v>
      </c>
      <c r="C49" s="3" t="s">
        <v>83</v>
      </c>
      <c r="D49" s="3" t="s">
        <v>27</v>
      </c>
      <c r="E49" s="4">
        <v>167</v>
      </c>
      <c r="F49" s="6"/>
      <c r="G49" s="6">
        <f t="shared" si="1"/>
        <v>0</v>
      </c>
    </row>
    <row r="50" spans="1:7" ht="49.5">
      <c r="A50" s="3" t="s">
        <v>84</v>
      </c>
      <c r="B50" s="3" t="s">
        <v>85</v>
      </c>
      <c r="C50" s="3" t="s">
        <v>86</v>
      </c>
      <c r="D50" s="3" t="s">
        <v>22</v>
      </c>
      <c r="E50" s="4">
        <v>183</v>
      </c>
      <c r="F50" s="6"/>
      <c r="G50" s="6">
        <f t="shared" si="1"/>
        <v>0</v>
      </c>
    </row>
    <row r="51" spans="1:7" ht="33">
      <c r="A51" s="3" t="s">
        <v>87</v>
      </c>
      <c r="B51" s="3" t="s">
        <v>88</v>
      </c>
      <c r="C51" s="3" t="s">
        <v>89</v>
      </c>
      <c r="D51" s="3" t="s">
        <v>22</v>
      </c>
      <c r="E51" s="4">
        <v>183</v>
      </c>
      <c r="F51" s="6"/>
      <c r="G51" s="6">
        <f t="shared" si="1"/>
        <v>0</v>
      </c>
    </row>
    <row r="52" spans="1:7" ht="33">
      <c r="A52" s="3" t="s">
        <v>90</v>
      </c>
      <c r="B52" s="3" t="s">
        <v>91</v>
      </c>
      <c r="C52" s="3" t="s">
        <v>92</v>
      </c>
      <c r="D52" s="3" t="s">
        <v>22</v>
      </c>
      <c r="E52" s="4">
        <v>183</v>
      </c>
      <c r="F52" s="6"/>
      <c r="G52" s="6">
        <f t="shared" si="1"/>
        <v>0</v>
      </c>
    </row>
    <row r="53" spans="1:7" ht="49.5">
      <c r="A53" s="3" t="s">
        <v>93</v>
      </c>
      <c r="B53" s="3" t="s">
        <v>94</v>
      </c>
      <c r="C53" s="3" t="s">
        <v>95</v>
      </c>
      <c r="D53" s="3" t="s">
        <v>22</v>
      </c>
      <c r="E53" s="4">
        <v>183</v>
      </c>
      <c r="F53" s="6"/>
      <c r="G53" s="6">
        <f t="shared" si="1"/>
        <v>0</v>
      </c>
    </row>
    <row r="54" spans="1:7" ht="15">
      <c r="A54" s="5"/>
      <c r="B54" s="5"/>
      <c r="C54" s="5" t="s">
        <v>96</v>
      </c>
      <c r="D54" s="5"/>
      <c r="E54" s="5"/>
      <c r="F54" s="7"/>
      <c r="G54" s="7">
        <f>SUM(G48:G53)</f>
        <v>0</v>
      </c>
    </row>
    <row r="55" spans="1:7" ht="15">
      <c r="A55" s="2" t="s">
        <v>11</v>
      </c>
      <c r="B55" s="2"/>
      <c r="C55" s="2" t="s">
        <v>97</v>
      </c>
      <c r="D55" s="2"/>
      <c r="E55" s="2"/>
      <c r="F55" s="8"/>
      <c r="G55" s="8"/>
    </row>
    <row r="56" spans="1:7" ht="49.5">
      <c r="A56" s="3" t="s">
        <v>98</v>
      </c>
      <c r="B56" s="3" t="s">
        <v>85</v>
      </c>
      <c r="C56" s="3" t="s">
        <v>86</v>
      </c>
      <c r="D56" s="3" t="s">
        <v>22</v>
      </c>
      <c r="E56" s="4">
        <v>140</v>
      </c>
      <c r="F56" s="6"/>
      <c r="G56" s="6">
        <f>E56*F56</f>
        <v>0</v>
      </c>
    </row>
    <row r="57" spans="1:7" ht="33">
      <c r="A57" s="3" t="s">
        <v>99</v>
      </c>
      <c r="B57" s="3" t="s">
        <v>88</v>
      </c>
      <c r="C57" s="3" t="s">
        <v>89</v>
      </c>
      <c r="D57" s="3" t="s">
        <v>22</v>
      </c>
      <c r="E57" s="4">
        <v>140</v>
      </c>
      <c r="F57" s="6"/>
      <c r="G57" s="6">
        <f>E57*F57</f>
        <v>0</v>
      </c>
    </row>
    <row r="58" spans="1:7" ht="33">
      <c r="A58" s="3" t="s">
        <v>100</v>
      </c>
      <c r="B58" s="3" t="s">
        <v>101</v>
      </c>
      <c r="C58" s="3" t="s">
        <v>135</v>
      </c>
      <c r="D58" s="3" t="s">
        <v>22</v>
      </c>
      <c r="E58" s="4">
        <v>140</v>
      </c>
      <c r="F58" s="6"/>
      <c r="G58" s="6">
        <f>E58*F58</f>
        <v>0</v>
      </c>
    </row>
    <row r="59" spans="1:7" ht="49.5">
      <c r="A59" s="3" t="s">
        <v>102</v>
      </c>
      <c r="B59" s="3" t="s">
        <v>94</v>
      </c>
      <c r="C59" s="3" t="s">
        <v>103</v>
      </c>
      <c r="D59" s="3" t="s">
        <v>22</v>
      </c>
      <c r="E59" s="4">
        <v>140</v>
      </c>
      <c r="F59" s="6"/>
      <c r="G59" s="6">
        <f>E59*F59</f>
        <v>0</v>
      </c>
    </row>
    <row r="60" spans="1:7" ht="15">
      <c r="A60" s="5"/>
      <c r="B60" s="5"/>
      <c r="C60" s="5" t="s">
        <v>104</v>
      </c>
      <c r="D60" s="5"/>
      <c r="E60" s="5"/>
      <c r="F60" s="7"/>
      <c r="G60" s="7">
        <f>SUM(G56:G59)</f>
        <v>0</v>
      </c>
    </row>
    <row r="61" spans="1:7" ht="15">
      <c r="A61" s="2" t="s">
        <v>12</v>
      </c>
      <c r="B61" s="2"/>
      <c r="C61" s="2" t="s">
        <v>105</v>
      </c>
      <c r="D61" s="2"/>
      <c r="E61" s="2"/>
      <c r="F61" s="8"/>
      <c r="G61" s="8"/>
    </row>
    <row r="62" spans="1:7" ht="49.5">
      <c r="A62" s="3" t="s">
        <v>106</v>
      </c>
      <c r="B62" s="3" t="s">
        <v>69</v>
      </c>
      <c r="C62" s="3" t="s">
        <v>107</v>
      </c>
      <c r="D62" s="3" t="s">
        <v>27</v>
      </c>
      <c r="E62" s="4">
        <v>48.87</v>
      </c>
      <c r="F62" s="6"/>
      <c r="G62" s="6">
        <f>E62*F62</f>
        <v>0</v>
      </c>
    </row>
    <row r="63" spans="1:7" ht="66">
      <c r="A63" s="3" t="s">
        <v>108</v>
      </c>
      <c r="B63" s="3" t="s">
        <v>109</v>
      </c>
      <c r="C63" s="3" t="s">
        <v>110</v>
      </c>
      <c r="D63" s="3" t="s">
        <v>27</v>
      </c>
      <c r="E63" s="4">
        <v>119.5</v>
      </c>
      <c r="F63" s="6"/>
      <c r="G63" s="6">
        <f>E63*F63</f>
        <v>0</v>
      </c>
    </row>
    <row r="64" spans="1:7" ht="49.5">
      <c r="A64" s="3" t="s">
        <v>111</v>
      </c>
      <c r="B64" s="3" t="s">
        <v>112</v>
      </c>
      <c r="C64" s="3" t="s">
        <v>113</v>
      </c>
      <c r="D64" s="3" t="s">
        <v>27</v>
      </c>
      <c r="E64" s="4">
        <v>6.5</v>
      </c>
      <c r="F64" s="6"/>
      <c r="G64" s="6">
        <f>E64*F64</f>
        <v>0</v>
      </c>
    </row>
    <row r="65" spans="1:7" ht="49.5">
      <c r="A65" s="3" t="s">
        <v>114</v>
      </c>
      <c r="B65" s="3" t="s">
        <v>115</v>
      </c>
      <c r="C65" s="3" t="s">
        <v>116</v>
      </c>
      <c r="D65" s="3" t="s">
        <v>22</v>
      </c>
      <c r="E65" s="4">
        <v>107</v>
      </c>
      <c r="F65" s="6"/>
      <c r="G65" s="6">
        <f>E65*F65</f>
        <v>0</v>
      </c>
    </row>
    <row r="66" spans="1:7" ht="15">
      <c r="A66" s="5"/>
      <c r="B66" s="5"/>
      <c r="C66" s="5" t="s">
        <v>117</v>
      </c>
      <c r="D66" s="5"/>
      <c r="E66" s="5"/>
      <c r="F66" s="7"/>
      <c r="G66" s="7">
        <f>SUM(G62:G65)</f>
        <v>0</v>
      </c>
    </row>
    <row r="67" spans="1:7" ht="15">
      <c r="A67" s="5"/>
      <c r="B67" s="5"/>
      <c r="C67" s="5" t="s">
        <v>118</v>
      </c>
      <c r="D67" s="9">
        <f>SUM(G66,G60,G54,G46,G25,G20)</f>
        <v>0</v>
      </c>
      <c r="E67" s="10"/>
      <c r="F67" s="10"/>
      <c r="G67" s="11"/>
    </row>
    <row r="68" spans="1:7" ht="15">
      <c r="A68" s="5"/>
      <c r="B68" s="5"/>
      <c r="C68" s="5" t="s">
        <v>119</v>
      </c>
      <c r="D68" s="9">
        <f>D67*0.23</f>
        <v>0</v>
      </c>
      <c r="E68" s="10"/>
      <c r="F68" s="10"/>
      <c r="G68" s="11"/>
    </row>
    <row r="69" spans="1:7" ht="15">
      <c r="A69" s="5"/>
      <c r="B69" s="5"/>
      <c r="C69" s="5" t="s">
        <v>120</v>
      </c>
      <c r="D69" s="9">
        <f>D67+D68</f>
        <v>0</v>
      </c>
      <c r="E69" s="10"/>
      <c r="F69" s="10"/>
      <c r="G69" s="11"/>
    </row>
    <row r="71" spans="1:7" ht="15">
      <c r="A71" s="12" t="s">
        <v>121</v>
      </c>
      <c r="B71" s="12"/>
      <c r="C71" s="12"/>
      <c r="D71" s="12"/>
      <c r="E71" s="12"/>
      <c r="F71" s="12"/>
      <c r="G71" s="12"/>
    </row>
    <row r="72" spans="1:7" ht="15">
      <c r="A72" s="13"/>
      <c r="B72" s="14"/>
      <c r="C72" s="14"/>
      <c r="D72" s="15"/>
      <c r="E72" s="16"/>
      <c r="F72" s="16"/>
      <c r="G72" s="16"/>
    </row>
    <row r="73" spans="1:7" ht="15">
      <c r="A73" s="13"/>
      <c r="B73" s="14"/>
      <c r="C73" s="14"/>
      <c r="D73" s="15"/>
      <c r="E73" s="17"/>
      <c r="F73" s="17"/>
      <c r="G73" s="17"/>
    </row>
    <row r="74" spans="2:7" ht="15">
      <c r="B74" s="18" t="s">
        <v>122</v>
      </c>
      <c r="C74" s="19"/>
      <c r="D74" s="19"/>
      <c r="E74" s="19"/>
      <c r="F74" s="22" t="s">
        <v>123</v>
      </c>
      <c r="G74" s="22"/>
    </row>
    <row r="75" spans="2:7" ht="15">
      <c r="B75" s="18"/>
      <c r="C75" s="19"/>
      <c r="D75" s="19"/>
      <c r="E75" s="19"/>
      <c r="F75" s="20"/>
      <c r="G75" s="19"/>
    </row>
    <row r="77" spans="1:7" ht="41.25" customHeight="1">
      <c r="A77" s="21" t="s">
        <v>124</v>
      </c>
      <c r="B77" s="21"/>
      <c r="C77" s="21"/>
      <c r="D77" s="21"/>
      <c r="E77" s="21"/>
      <c r="F77" s="21"/>
      <c r="G77" s="21"/>
    </row>
  </sheetData>
  <sheetProtection/>
  <mergeCells count="15">
    <mergeCell ref="F1:G1"/>
    <mergeCell ref="F3:G3"/>
    <mergeCell ref="E73:G73"/>
    <mergeCell ref="A77:G77"/>
    <mergeCell ref="F74:G74"/>
    <mergeCell ref="A5:G5"/>
    <mergeCell ref="A10:B10"/>
    <mergeCell ref="A12:B12"/>
    <mergeCell ref="A14:G14"/>
    <mergeCell ref="A15:G15"/>
    <mergeCell ref="D67:G67"/>
    <mergeCell ref="D68:G68"/>
    <mergeCell ref="D69:G69"/>
    <mergeCell ref="A71:G71"/>
    <mergeCell ref="E72:G72"/>
  </mergeCells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16:G18 A21:G21 A19:E19 A26:G27 A22:E24 A33:G33 A28:E31 A38:G38 A34:E36 A47:G47 A39:E44 A55:G55 A48:E50 A61:G61 A56:E56 A66:C66 A62:E65 A67:B67 E66:F66 A20:F20 A25:F25 A32:F32 A37:F37 A45:F45 A46:F46 A54:F54 A60:F60 A53:E53 A52:B52 D52:E52 A59:E59 A58:B58 D58:E58 A51 C51:E51 A57 C57:E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</cp:lastModifiedBy>
  <dcterms:created xsi:type="dcterms:W3CDTF">2024-05-16T08:28:49Z</dcterms:created>
  <dcterms:modified xsi:type="dcterms:W3CDTF">2024-05-16T08:48:58Z</dcterms:modified>
  <cp:category/>
  <cp:version/>
  <cp:contentType/>
  <cp:contentStatus/>
</cp:coreProperties>
</file>